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xr:revisionPtr revIDLastSave="0" documentId="11_3D5702231EC2D424E1D739C44C4D171B3A6AD365" xr6:coauthVersionLast="47" xr6:coauthVersionMax="47" xr10:uidLastSave="{00000000-0000-0000-0000-000000000000}"/>
  <bookViews>
    <workbookView xWindow="0" yWindow="0" windowWidth="0" windowHeight="0" xr2:uid="{00000000-000D-0000-FFFF-FFFF00000000}"/>
  </bookViews>
  <sheets>
    <sheet name="List of Tables" sheetId="1" r:id="rId1"/>
    <sheet name="Table A-1" sheetId="2" r:id="rId2"/>
    <sheet name="Table A-2" sheetId="3" r:id="rId3"/>
    <sheet name="Table A-3" sheetId="4" r:id="rId4"/>
    <sheet name="Table A-4" sheetId="5" r:id="rId5"/>
    <sheet name="Table A-5" sheetId="6" r:id="rId6"/>
    <sheet name="Table A-6" sheetId="7" r:id="rId7"/>
    <sheet name="Table A-7" sheetId="8" r:id="rId8"/>
    <sheet name="Table A-8" sheetId="9" r:id="rId9"/>
    <sheet name="Table A-9" sheetId="10" r:id="rId10"/>
    <sheet name="Table A-10" sheetId="11" r:id="rId11"/>
    <sheet name="Table A-11" sheetId="12" r:id="rId12"/>
    <sheet name="Table A-12" sheetId="13" r:id="rId13"/>
    <sheet name="Table A-13" sheetId="14" r:id="rId14"/>
    <sheet name="Table A-14" sheetId="15" r:id="rId15"/>
    <sheet name="Table A-15" sheetId="16" r:id="rId16"/>
    <sheet name="Table A-16" sheetId="17" r:id="rId17"/>
    <sheet name="Table A-17" sheetId="18" r:id="rId18"/>
    <sheet name="Table A-18" sheetId="19" r:id="rId19"/>
    <sheet name="Table A-18 (Cont-1)" sheetId="20" r:id="rId20"/>
    <sheet name="Table A-18 (Cont-2)" sheetId="21" r:id="rId21"/>
    <sheet name="Table A-18 (Cont-3)" sheetId="22" r:id="rId22"/>
    <sheet name="Table A-18 (Cont-4)" sheetId="23" r:id="rId23"/>
    <sheet name="Table A-18 (Cont-5)" sheetId="24" r:id="rId24"/>
    <sheet name="Table A-18 (Cont-6)" sheetId="25" r:id="rId25"/>
    <sheet name="Table A-19" sheetId="26" r:id="rId26"/>
    <sheet name="Table A-20" sheetId="27" r:id="rId27"/>
    <sheet name="Table A-20 (Cont-1)" sheetId="28" r:id="rId28"/>
    <sheet name="Table A-20 (Cont-2)" sheetId="29" r:id="rId29"/>
    <sheet name="Table A-20 (Cont-3)" sheetId="30" r:id="rId30"/>
    <sheet name="Table A-20 (Cont-4)" sheetId="31" r:id="rId31"/>
    <sheet name="Table A-20 (Cont-5)" sheetId="32" r:id="rId32"/>
    <sheet name="Table A-20 (Cont-6)" sheetId="33" r:id="rId33"/>
    <sheet name="Table A-21" sheetId="34" r:id="rId34"/>
    <sheet name="Table A-22" sheetId="35" r:id="rId35"/>
    <sheet name="Table A-22 (Cont-1)" sheetId="36" r:id="rId36"/>
    <sheet name="Table A-22 (Cont-2)" sheetId="37" r:id="rId37"/>
    <sheet name="Table A-22 (Cont-3)" sheetId="38" r:id="rId38"/>
    <sheet name="Table A-22 (Cont-4)" sheetId="39" r:id="rId39"/>
    <sheet name="Table A-22 (Cont-5)" sheetId="40" r:id="rId40"/>
    <sheet name="Table A-22 (Cont-6)" sheetId="41" r:id="rId41"/>
    <sheet name="Table A-23" sheetId="42" r:id="rId42"/>
    <sheet name="Table A-24" sheetId="43" r:id="rId43"/>
    <sheet name="Table A-24 (Cont-1)" sheetId="44" r:id="rId44"/>
    <sheet name="Table A-24 (Cont-2)" sheetId="45" r:id="rId45"/>
    <sheet name="Table A-24 (Cont-3)" sheetId="46" r:id="rId46"/>
    <sheet name="Table A-24 (Cont-4)" sheetId="47" r:id="rId47"/>
    <sheet name="Table A-24 (Cont-5)" sheetId="48" r:id="rId48"/>
    <sheet name="Table A-24 (Cont-6)" sheetId="49" r:id="rId49"/>
    <sheet name="Table A-25" sheetId="50" r:id="rId50"/>
    <sheet name="Table A-26" sheetId="51" r:id="rId51"/>
    <sheet name="Table A-26 (Cont-1)" sheetId="52" r:id="rId52"/>
    <sheet name="Table A-26 (Cont-2)" sheetId="53" r:id="rId53"/>
    <sheet name="Table A-26 (Cont-3)" sheetId="54" r:id="rId54"/>
    <sheet name="Table A-26 (Cont-4)" sheetId="55" r:id="rId55"/>
    <sheet name="Table A-26 (Cont-5)" sheetId="56" r:id="rId56"/>
    <sheet name="Table A-26 (Cont-6)" sheetId="57" r:id="rId57"/>
    <sheet name="Table A-27" sheetId="58" r:id="rId58"/>
    <sheet name="Table A-28" sheetId="59" r:id="rId59"/>
    <sheet name="Table A-28 (Cont-1)" sheetId="60" r:id="rId60"/>
    <sheet name="Table A-28 (Cont-2)" sheetId="61" r:id="rId61"/>
    <sheet name="Table A-28 (Cont-3)" sheetId="62" r:id="rId62"/>
    <sheet name="Table A-28 (Cont-4)" sheetId="63" r:id="rId63"/>
    <sheet name="Table A-28 (Cont-5)" sheetId="64" r:id="rId64"/>
    <sheet name="Table A-28 (Cont-6)" sheetId="65" r:id="rId65"/>
    <sheet name="Table A-29" sheetId="66" r:id="rId66"/>
    <sheet name="Table A-30" sheetId="67" r:id="rId67"/>
    <sheet name="Table A-31" sheetId="68" r:id="rId68"/>
    <sheet name="Table A-31 (Cont-1)" sheetId="69" r:id="rId69"/>
    <sheet name="Table A-31 (Cont-2)" sheetId="70" r:id="rId70"/>
    <sheet name="Table A-31 (Cont-3)" sheetId="71" r:id="rId71"/>
    <sheet name="Table A-31 (Cont-4)" sheetId="72" r:id="rId72"/>
    <sheet name="Table A-31 (Cont-5)" sheetId="73" r:id="rId73"/>
    <sheet name="Table A-32" sheetId="74" r:id="rId74"/>
    <sheet name="Table A-32 (Cont-1)" sheetId="75" r:id="rId75"/>
    <sheet name="Table A-32 (Cont-2)" sheetId="76" r:id="rId76"/>
    <sheet name="Table A-32 (Cont-3)" sheetId="77" r:id="rId77"/>
    <sheet name="Table A-32 (Cont-4)" sheetId="78" r:id="rId78"/>
    <sheet name="Table A-32 (Cont-5)" sheetId="79" r:id="rId79"/>
    <sheet name="Table A-33" sheetId="80" r:id="rId80"/>
    <sheet name="Table A-33 (Cont-1)" sheetId="81" r:id="rId81"/>
    <sheet name="Table A-33 (Cont-2)" sheetId="82" r:id="rId82"/>
    <sheet name="Table A-33 (Cont-3)" sheetId="83" r:id="rId83"/>
    <sheet name="Table A-33 (Cont-4)" sheetId="84" r:id="rId84"/>
    <sheet name="Table A-33 (Cont-5)" sheetId="85" r:id="rId85"/>
    <sheet name="Table A-34" sheetId="86" r:id="rId86"/>
    <sheet name="Table A-34 (Cont-1)" sheetId="87" r:id="rId87"/>
    <sheet name="Table A-34 (Cont-2)" sheetId="88" r:id="rId88"/>
    <sheet name="Table A-34 (Cont-3)" sheetId="89" r:id="rId89"/>
    <sheet name="Table A-34 (Cont-4)" sheetId="90" r:id="rId90"/>
    <sheet name="Table A-34 (Cont-5)" sheetId="91" r:id="rId91"/>
    <sheet name="Table A-35" sheetId="92" r:id="rId92"/>
    <sheet name="Table A-35 (Cont-1)" sheetId="93" r:id="rId93"/>
    <sheet name="Table A-35 (Cont-2)" sheetId="94" r:id="rId94"/>
    <sheet name="Table A-35 (Cont-3)" sheetId="95" r:id="rId95"/>
    <sheet name="Table A-35 (Cont-4)" sheetId="96" r:id="rId96"/>
    <sheet name="Table A-35 (Cont-5)" sheetId="97" r:id="rId97"/>
    <sheet name="Table A-36" sheetId="98" r:id="rId98"/>
    <sheet name="Table A-36 (Cont-1)" sheetId="99" r:id="rId99"/>
    <sheet name="Table A-36 (Cont-2)" sheetId="100" r:id="rId100"/>
    <sheet name="Table A-36 (Cont-3)" sheetId="101" r:id="rId101"/>
    <sheet name="Table A-36 (Cont-4)" sheetId="102" r:id="rId102"/>
    <sheet name="Table A-36 (Cont-5)" sheetId="103" r:id="rId10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2" i="1" l="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 r="A1" i="1"/>
</calcChain>
</file>

<file path=xl/sharedStrings.xml><?xml version="1.0" encoding="utf-8"?>
<sst xmlns="http://schemas.openxmlformats.org/spreadsheetml/2006/main" count="11251" uniqueCount="246">
  <si>
    <t>Table A-1. Target and actual percentage distribution of passages in NAEP reading, by grade and text type: 2024</t>
  </si>
  <si>
    <t>Table A-2. Target and actual percentage distribution of cognitive targets in NAEP reading, by grade: 2024</t>
  </si>
  <si>
    <t>Table A-3. Student sample sizes and target populations in NAEP reading at grades 4 and 8, by state/jurisdiction: 2024</t>
  </si>
  <si>
    <t>Table A-4. Student sample sizes and target populations for Trial Urban District Assessment (TUDA) in reading at grades 4 and 8, by urban district: 2024</t>
  </si>
  <si>
    <t>Table A-5. National school and student participation rates in NAEP reading, by grade and type of school: 2024</t>
  </si>
  <si>
    <t>Table A-6. Public school and student participation rates in NAEP reading at grade 4, by state/jurisdiction: 2024</t>
  </si>
  <si>
    <t>Table A-7. Public school and student participation rates in NAEP reading at grade 8, by state/jurisdiction: 2024</t>
  </si>
  <si>
    <t>Table A-8. Public school and student participation rates for Trial Urban District Assessment (TUDA) in reading, by grade and urban district: 2024</t>
  </si>
  <si>
    <t>Table A-9. Percentage of fourth- and eighth-grade students identified as students with disabilities (SD) and/or English learners (EL) assessed in NAEP reading with accommodations, by SD/EL category and type of accommodation: 2024</t>
  </si>
  <si>
    <t>Table A-10. Inclusion rate and confidence interval in NAEP reading for fourth- and eighth-grade public school students, as a percentage of all students, by state/jurisdiction: 2024</t>
  </si>
  <si>
    <t>Table A-11. Inclusion rate and standard error (SE) in NAEP reading for fourth- and eighth-grade public school students with disabilities (SD) and English learners (EL), as a percentage of identified SD or EL students, by state/jurisdiction: 2024</t>
  </si>
  <si>
    <t>Table A-12. Inclusion rate and confidence interval in NAEP reading for fourth- and eighth-grade public school students, as a percentage of all students, by urban district/jurisdiction: 2024</t>
  </si>
  <si>
    <t>Table A-13. Inclusion rate and standard error (SE) in NAEP reading for fourth- and eighth-grade public school students with disabilities (SD) and English learners (EL), as a percentage of identified SD and EL students, by urban district/jurisdiction: 2024</t>
  </si>
  <si>
    <t>Table A-14. Percentage of fourth- and eighth-grade students identified as students with disabilities (SD) and/or English learners (EL) excluded and assessed in NAEP reading when accommodations were not permitted: 1992, 1994, and 1998</t>
  </si>
  <si>
    <t>Table A-15. Percentage of fourth- and eighth-grade students identified as students with disabilities (SD) and/or English learners (EL) excluded and assessed in NAEP reading when accommodations were permitted: Various years, 1998–2024</t>
  </si>
  <si>
    <t>Table A-16. Percentage of fourth- and eighth-grade students identified as students with disabilities (SD) and/or English learners (EL) excluded and assessed in NAEP reading, as a percentage of identified SD and/or EL students, by grade and SD/EL category: 2024</t>
  </si>
  <si>
    <t>Table A-17. Percentage of fourth-grade public school students identified as students with disabilities and/or English learners excluded and assessed in NAEP reading when accommodations were not permitted, by state/jurisdiction: 1992, 1994, and 1998</t>
  </si>
  <si>
    <t>Table A-18. Percentage of fourth-grade public school students identified as students with disabilities and/or English learners excluded and assessed in NAEP reading when accommodations were permitted, by state/jurisdiction: Various years, 1998–2024</t>
  </si>
  <si>
    <t>Table A-18. Percentage of fourth-grade public school students identified as students with disabilities and/or English learners excluded and assessed in NAEP reading when accommodations were permitted, by state/jurisdiction: Various years, 1998–2024—Continued</t>
  </si>
  <si>
    <t>Table A-19. Percentage of eighth-grade public school students identified as students with disabilities and/or English learners excluded and assessed in NAEP reading when accommodations were not permitted, by state/jurisdiction: 1998</t>
  </si>
  <si>
    <t>Table A-20. Percentage of eighth-grade public school students identified as students with disabilities and/or English learners excluded and assessed in NAEP reading when accommodations were permitted, by state/jurisdiction: Various years, 1998–2024</t>
  </si>
  <si>
    <t>Table A-20. Percentage of eighth-grade public school students identified as students with disabilities and/or English learners excluded and assessed in NAEP reading when accommodations were permitted, by state/jurisdiction: Various years, 1998–2024—Continued</t>
  </si>
  <si>
    <t>Table A-21. Percentage of fourth-grade public school students identified as students with disabilities excluded and assessed in NAEP reading when accommodations were not permitted, by state/jurisdiction: 1992, 1994, and 1998</t>
  </si>
  <si>
    <t>Table A-22. Percentage of fourth-grade public school students identified as students with disabilities and assessed in NAEP reading when accommodations were permitted, by state/jurisdiction: Various years, 1998–2024</t>
  </si>
  <si>
    <t>Table A-22. Percentage of fourth-grade public school students identified as students with disabilities and assessed in NAEP reading when accommodations were permitted, by state/jurisdiction: Various years, 1998–2024—Continued</t>
  </si>
  <si>
    <t>Table A-23. Percentage of eighth-grade public school students identified as students with disabilities excluded and assessed in NAEP reading when accommodations were not permitted, by state/jurisdiction: 1998</t>
  </si>
  <si>
    <t>Table A-24. Percentage of eighth-grade public school students identified as students with disabilities and assessed in NAEP reading when accommodations were permitted, by state/jurisdiction: Various years, 1998–2024</t>
  </si>
  <si>
    <t>Table A-24. Percentage of eighth-grade public school students identified as students with disabilities and assessed in NAEP reading when accommodations were permitted, by state/jurisdiction: Various years, 1998–2024—Continued</t>
  </si>
  <si>
    <t>Table A-25. Percentage of fourth-grade public school students identified as English learners excluded and assessed in NAEP reading when accommodations were not permitted, by state/jurisdiction: 1992, 1994, and 1998</t>
  </si>
  <si>
    <t>Table A-26. Percentage of fourth-grade public school students identified as English learners excluded and assessed in NAEP reading when accommodations were permitted, by state/jurisdiction: Various years, 1998–2024</t>
  </si>
  <si>
    <t>Table A-26. Percentage of fourth-grade public school students identified as English learners excluded and assessed in NAEP reading when accommodations were permitted, by state/jurisdiction: Various years, 1998–2024—Continued</t>
  </si>
  <si>
    <t>Table A-27. Percentage of eighth-grade public school students identified as English learners excluded and assessed in NAEP reading when accommodations were not permitted, by state/jurisdiction: 1998</t>
  </si>
  <si>
    <t>Table A-28. Percentage of eighth-grade public school students identified as English learners excluded and assessed in NAEP reading when accommodations were permitted, by state/jurisdiction: Various years, 1998–2024</t>
  </si>
  <si>
    <t>Table A-28. Percentage of eighth-grade public school students identified as English learners excluded and assessed in NAEP reading when accommodations were permitted, by state/jurisdiction: Various years, 1998–2024—Continued</t>
  </si>
  <si>
    <t>Table A-29. Percentage of fourth-grade public school students identified as students with disabilities (SD) and/or English learners (EL) excluded and assessed in NAEP reading, as a percentage of identified SD and/or EL students, by state/jurisdiction: 2024</t>
  </si>
  <si>
    <t>Table A-30. Percentage of eighth-grade public school students identified as students with disabilities (SD) and/or English learners (EL) excluded and assessed in NAEP reading, as a percentage of identified SD and/or EL students, by state/jurisdiction: 2024</t>
  </si>
  <si>
    <t>Table A-31. Percentage of fourth-grade public school students identified as students with disabilities (SD) and/or English learners (EL) excluded and assessed in NAEP reading, by urban district/jurisdiction: Various years, 2002–24</t>
  </si>
  <si>
    <t>Table A-31. Percentage of fourth-grade public school students identified as students with disabilities (SD) and/or English learners (EL) excluded and assessed in NAEP reading, by urban district/jurisdiction: Various years, 2002–24—Continued</t>
  </si>
  <si>
    <t>Table A-32. Percentage of eighth-grade public school students identified as students with disabilities (SD) and/or English learners (EL) excluded and assessed in NAEP reading, by urban district/jurisdiction: Various years, 2002–24</t>
  </si>
  <si>
    <t>Table A-32. Percentage of eighth-grade public school students identified as students with disabilities (SD) and/or English learners (EL) excluded and assessed in NAEP reading, by urban district/jurisdiction: Various years, 2002–24—Continued</t>
  </si>
  <si>
    <t>Table A-33. Percentage of fourth-grade public school students identified as students with disabilities (SD) excluded and assessed in NAEP reading, by urban district/jurisdiction: Various years, 2002–24</t>
  </si>
  <si>
    <t>Table A-33. Percentage of fourth-grade public school students identified as students with disabilities (SD) excluded and assessed in NAEP reading, by urban district/jurisdiction: Various years, 2002–24—Continued</t>
  </si>
  <si>
    <t>Table A-34. Percentage of eighth-grade public school students identified as students with disabilities (SD) excluded and assessed in NAEP reading, by urban district/jurisdiction: Various years, 2002–24</t>
  </si>
  <si>
    <t>Table A-34. Percentage of eighth-grade public school students identified as students with disabilities (SD) excluded and assessed in NAEP reading, by urban district/jurisdiction: Various years, 2002–24—Continued</t>
  </si>
  <si>
    <t>Table A-35. Percentage of fourth-grade public school students identified as English learners (EL) excluded and assessed in NAEP reading, by urban district/jurisdiction: Various years, 2002–24</t>
  </si>
  <si>
    <t>Table A-35. Percentage of fourth-grade public school students identified as English learners (EL) excluded and assessed in NAEP reading, by urban district/jurisdiction: Various years, 2002–24—Continued</t>
  </si>
  <si>
    <t>Table A-36. Percentage of eighth-grade public school students identified as English learners (EL) excluded and assessed in NAEP reading, by urban district/jurisdiction: Various years, 2002–24</t>
  </si>
  <si>
    <t>Table A-36. Percentage of eighth-grade public school students identified as English learners (EL) excluded and assessed in NAEP reading, by urban district/jurisdiction: Various years, 2002–24—Continued</t>
  </si>
  <si>
    <t>Grade</t>
  </si>
  <si>
    <t>Types of text</t>
  </si>
  <si>
    <t>Literary text</t>
  </si>
  <si>
    <t>Informational text</t>
  </si>
  <si>
    <t>Grade 4</t>
  </si>
  <si>
    <t>Target</t>
  </si>
  <si>
    <t>Actual</t>
  </si>
  <si>
    <t>Grade 8</t>
  </si>
  <si>
    <t>NOTE: Beginning with the 2017 assessment, NAEP reading results are from a digitally based assessment; prior to 2017, results were from a paper-and-pencil based assessment.</t>
  </si>
  <si>
    <t>SOURCE:  U.S. Department of Education, Institute of Education Sciences, National Center for Education Statistics, National Assessment of Educational Progress (NAEP), 2024 Reading Assessment.</t>
  </si>
  <si>
    <t>Cognitive targets</t>
  </si>
  <si>
    <t>Locate and recall</t>
  </si>
  <si>
    <t>Integrate and interpret</t>
  </si>
  <si>
    <t>Critique and evaluate</t>
  </si>
  <si>
    <t>SOURCE: U.S. Department of Education, Institute of Education Sciences, National Center for Education Statistics, National Assessment of Educational Progress (NAEP), 2024 Reading Assessment.</t>
  </si>
  <si>
    <t>State/jurisdiction</t>
  </si>
  <si>
    <t>Sample size</t>
  </si>
  <si>
    <t>Target population</t>
  </si>
  <si>
    <t>Nation</t>
  </si>
  <si>
    <t>Public</t>
  </si>
  <si>
    <t>Private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</si>
  <si>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</si>
  <si>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</si>
  <si>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</si>
  <si>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</si>
  <si>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</si>
  <si>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</si>
  <si>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</si>
  <si>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</si>
  <si>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</si>
  <si>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</si>
  <si>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</si>
  <si>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</si>
  <si>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</si>
  <si>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</si>
  <si>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</si>
  <si>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</si>
  <si>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</si>
  <si>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</si>
  <si>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</si>
  <si>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</si>
  <si>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</si>
  <si>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</si>
  <si>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</si>
  <si>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</si>
  <si>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</si>
  <si>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</si>
  <si>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</si>
  <si>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</si>
  <si>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</si>
  <si>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</si>
  <si>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</si>
  <si>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</si>
  <si>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</si>
  <si>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</si>
  <si>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</si>
  <si>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</si>
  <si>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</si>
  <si>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</si>
  <si>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</si>
  <si>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</si>
  <si>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</si>
  <si>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</si>
  <si>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</si>
  <si>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</si>
  <si>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</si>
  <si>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</si>
  <si>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</si>
  <si>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</si>
  <si>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</si>
  <si>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</si>
  <si>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Other jurisdictions</t>
  </si>
  <si>
    <t>BIE¹</t>
  </si>
  <si>
    <t>District of Columbia</t>
  </si>
  <si>
    <t>DoDEA²</t>
  </si>
  <si>
    <t>¹ Bureau of Indian Education.</t>
  </si>
  <si>
    <t>² Department of Defense Education Activity (overseas and domestic schools).</t>
  </si>
  <si>
    <t>NOTE: Beginning with the 2017 assessment, NAEP reading results are from a digitally based assessment; prior to 2017, results were from a paper-and-pencil based assessment. The sample size is rounded to the nearest hundred. The target population is rounded to the nearest thousand. Data for BIE and DoDEA schools are counted in the overall national totals, but not in the public school totals. Data for the District of Columbia public schools are counted, along with the states, in the national public school totals. Detail may not sum to totals because of rounding.</t>
  </si>
  <si>
    <t>Urban district</t>
  </si>
  <si>
    <t>Albuquerque</t>
  </si>
  <si>
    <t>Atlanta</t>
  </si>
  <si>
    <t>Austin</t>
  </si>
  <si>
    <t>Baltimore City</t>
  </si>
  <si>
    <t>Boston</t>
  </si>
  <si>
    <t>Charlotte</t>
  </si>
  <si>
    <t>Chicago</t>
  </si>
  <si>
    <t>Clark County (NV)</t>
  </si>
  <si>
    <t>Cleveland</t>
  </si>
  <si>
    <t>Dallas</t>
  </si>
  <si>
    <t>Denver</t>
  </si>
  <si>
    <t>Detroit</t>
  </si>
  <si>
    <t>District of Columbia (DCPS)</t>
  </si>
  <si>
    <t>Duval County (FL)</t>
  </si>
  <si>
    <t>Fort Worth</t>
  </si>
  <si>
    <t>Guilford County (NC)</t>
  </si>
  <si>
    <t>Hillsborough County (FL)</t>
  </si>
  <si>
    <t>Houston</t>
  </si>
  <si>
    <t>Jefferson County (KY)</t>
  </si>
  <si>
    <t>Los Angeles</t>
  </si>
  <si>
    <t>Miami-Dade</t>
  </si>
  <si>
    <t>Milwaukee</t>
  </si>
  <si>
    <t>New York City</t>
  </si>
  <si>
    <t>Orange County (FL)</t>
  </si>
  <si>
    <t>Philadelphia</t>
  </si>
  <si>
    <t>San Diego</t>
  </si>
  <si>
    <t xml:space="preserve">NOTE: Beginning with the 2017 assessment, NAEP reading results are from a digitally based assessment; prior to 2017, results were from a paper-and-pencil based assessment. DCPS = District of Columbia Public Schools. The sample size is rounded to the nearest hundred. The target population is rounded to the nearest thousand. </t>
  </si>
  <si>
    <t>Grade and type of school</t>
  </si>
  <si>
    <t>School participation</t>
  </si>
  <si>
    <t>Student participation</t>
  </si>
  <si>
    <t>Student-weighted</t>
  </si>
  <si>
    <t>School-weighted</t>
  </si>
  <si>
    <t>Number of schools participating after substitution</t>
  </si>
  <si>
    <t>Student-weighted percent</t>
  </si>
  <si>
    <t>Number of students assessed</t>
  </si>
  <si>
    <t>Percent before substitution</t>
  </si>
  <si>
    <t>Percent after substitution</t>
  </si>
  <si>
    <t>NOTE: Beginning with the 2017 assessment, NAEP reading results are from a digitally based assessment; prior to 2017, results were from a paper-and-pencil based assessment. The national totals for schools include Department of Defense Education Activity (overseas and domestic schools) and Bureau of Indian Education schools, which are not included in either the public or private school totals. The national totals for students include students in these schools. Columns of percentages have different denominators. The number of schools is rounded to the nearest ten. The number of students is rounded to the nearest hundred.</t>
  </si>
  <si>
    <t>School-weighted percent</t>
  </si>
  <si>
    <t>Number of schools participating</t>
  </si>
  <si>
    <t>Nation (public)</t>
  </si>
  <si>
    <t>DoDEA¹</t>
  </si>
  <si>
    <t>¹ Department of Defense Education Activity (overseas and domestic schools).</t>
  </si>
  <si>
    <t>NOTE: Beginning with the 2017 assessment, NAEP reading results are from a digitally based assessment; prior to 2017, results were from a paper-and-pencil based assessment.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</si>
  <si>
    <t>NOTE: Beginning with the 2017 assessment, NAEP reading results are from a digitally based assessment; prior to 2017, results were from a paper-and-pencil based assessment.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</si>
  <si>
    <t>Grade and urban district</t>
  </si>
  <si>
    <t>NOTE: Beginning with the 2017 assessment, NAEP reading results are from a digitally based assessment; prior to 2017, results were from a paper-and-pencil based assessment. DCPS = District of Columbia Public Schools. The number of schools is rounded to the nearest ten. The number of students is rounded to the nearest hundred. The school participation rates are student-weighted percentages before substitution.</t>
  </si>
  <si>
    <t>Type of accommodation</t>
  </si>
  <si>
    <t>SD and/or EL</t>
  </si>
  <si>
    <t>SD</t>
  </si>
  <si>
    <t>EL</t>
  </si>
  <si>
    <t>Braille</t>
  </si>
  <si>
    <t>#</t>
  </si>
  <si>
    <t>Breaks during test</t>
  </si>
  <si>
    <t>Cueing to stay on task</t>
  </si>
  <si>
    <t>Directions only presented in Sign Language</t>
  </si>
  <si>
    <t>Directions translated into Spanish</t>
  </si>
  <si>
    <t>Extended time</t>
  </si>
  <si>
    <t>Hearing impaired version of test</t>
  </si>
  <si>
    <t>High contrast for visually impaired</t>
  </si>
  <si>
    <t>Low mobility version of test</t>
  </si>
  <si>
    <t>Magnification equipment</t>
  </si>
  <si>
    <t>Must be tested in separate session</t>
  </si>
  <si>
    <t>Other</t>
  </si>
  <si>
    <t>Preferential seating</t>
  </si>
  <si>
    <t>Responds orally to scribe</t>
  </si>
  <si>
    <t>Response in Sign Language</t>
  </si>
  <si>
    <t>School staff administers/Aide present</t>
  </si>
  <si>
    <t>Special equipment</t>
  </si>
  <si>
    <t>Template</t>
  </si>
  <si>
    <t>#  Rounds to zero.</t>
  </si>
  <si>
    <t>NOTE: Beginning with the 2017 assessment, NAEP reading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t>
  </si>
  <si>
    <t>Inclusion rate</t>
  </si>
  <si>
    <t>95% confidence interval</t>
  </si>
  <si>
    <t>Lower</t>
  </si>
  <si>
    <t>Upper</t>
  </si>
  <si>
    <t>¹ The state/jurisdiction's inclusion rate is higher than or not significantly different from the National Assessment Governing Board goal of 95 percent.</t>
  </si>
  <si>
    <t>Percentage of identified SD or EL students</t>
  </si>
  <si>
    <t>SE</t>
  </si>
  <si>
    <t>‡</t>
  </si>
  <si>
    <t>†</t>
  </si>
  <si>
    <t>† Not applicable. Standard error estimate cannot be accurately determined.</t>
  </si>
  <si>
    <t>‡ Reporting standards not met. Sample size insufficient to permit a reliable estimate.</t>
  </si>
  <si>
    <t>¹ The state/jurisdiction's inclusion rate is higher than or not significantly different from the National Assessment Governing Board goal of 85 percent.</t>
  </si>
  <si>
    <t>NOTE: Beginning with the 2017 assessment, NAEP reading results are from a digitally based assessment; prior to 2017, results were from a paper-and-pencil based assessment. SD includes students identified as having an Individualized Education Program but excludes other students protected under Section 504 of the Rehabilitation Act of 1973.</t>
  </si>
  <si>
    <t>Urban district/jurisdiction</t>
  </si>
  <si>
    <t>Large city¹ (public)</t>
  </si>
  <si>
    <t>¹ Large city includes students from all cities in the nation with populations of 250,000 or more including the participating districts.</t>
  </si>
  <si>
    <t>² The urban district/jurisdiction's inclusion rate is higher than or not significantly different from the National Assessment Governing Board goal of 95 percent.</t>
  </si>
  <si>
    <t>NOTE: Beginning with the 2017 assessment, NAEP reading results are from a digitally based assessment; prior to 2017, results were from a paper-and-pencil based assessment. DCPS = District of Columbia Public Schools.</t>
  </si>
  <si>
    <t>² The urban district/jurisdiction's inclusion rate is higher than or not significantly different from the National Assessment Governing Board goal of 85 percent.</t>
  </si>
  <si>
    <t>NOTE: Beginning with the 2017 assessment, NAEP reading results are from a digitally based assessment; prior to 2017, results were from a paper-and-pencil based assessment. DCPS = District of Columbia Public Schools. SD includes students identified as having an Individualized Education Program but excludes other students protected under Section 504 of the Rehabilitation Act of 1973.</t>
  </si>
  <si>
    <t>Grade and SD/EL category</t>
  </si>
  <si>
    <t>Identified</t>
  </si>
  <si>
    <t>Excluded</t>
  </si>
  <si>
    <t>Assessed</t>
  </si>
  <si>
    <t>NOTE: Beginning with the 2017 assessment, NAEP reading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</si>
  <si>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SOURCE: U.S. Department of Education, Institute of Education Sciences, National Center for Education Statistics, National Assessment of Educational Progress (NAEP), 1992, 1994, and 1998 Reading Assessments.</t>
  </si>
  <si>
    <t>Without accommodations</t>
  </si>
  <si>
    <t>With accommodations</t>
  </si>
  <si>
    <t>—</t>
  </si>
  <si>
    <t>— Not available.</t>
  </si>
  <si>
    <t>SOURCE: U.S. Department of Education, Institute of Education Sciences, National Center for Education Statistics, National Assessment of Educational Progress (NAEP), various years, 1998–2024 Reading Assessments.</t>
  </si>
  <si>
    <t>Percentage of identified SD and/or EL students</t>
  </si>
  <si>
    <t>Assessed without accommodations</t>
  </si>
  <si>
    <t>Assessed with accommodations</t>
  </si>
  <si>
    <t>NOTE: Beginning with the 2017 assessment, NAEP reading results are from a digitally based assessment; prior to 2017, results were from a paper-and-pencil based assessment. Alaska, South Dakota, and Vermont did not participate in NAEP reading assessments from 1992 to 1998. Detail may not sum to totals because of rounding.</t>
  </si>
  <si>
    <t>See notes at end of table.</t>
  </si>
  <si>
    <t># Rounds to zero.</t>
  </si>
  <si>
    <t>NOTE: Beginning with the 2017 assessment, NAEP reading results are from a digitally based assessment; prior to 2017, results were from a paper-and-pencil based assessment. Detail may not sum to totals because of rounding.</t>
  </si>
  <si>
    <t>NOTE: Beginning with the 2017 assessment, NAEP reading results are from a digitally based assessment; prior to 2017, results were from a paper-and-pencil based assessment. Alaska, Idaho, Indiana, Iowa, Michigan, Nebraska, New Hampshire, New Jersey, North Dakota, Ohio, Pennsylvania, South Dakota, and Vermont did not participate in the 1998 NAEP reading assessment. Detail may not sum to totals because of rounding.</t>
  </si>
  <si>
    <t>SOURCE: U.S. Department of Education, Institute of Education Sciences, National Center for Education Statistics, National Assessment of Educational Progress (NAEP), 1998 Reading Assessment.</t>
  </si>
  <si>
    <t>NOTE: In 2022, a new category of "full-time remote student who cannot be assessed" was included in the sample. This category was not included in the denominator when calculating the inclusion/exclusion rates presented in this table. Beginning with the 2017 assessment, NAEP reading results are from a digitally based assessment; prior to 2017, results were from a paper-and-pencil based assessment. Detail may not sum to totals because of rounding.</t>
  </si>
  <si>
    <t>‡ Reporting standards not met.</t>
  </si>
  <si>
    <t>Large City¹ (public)</t>
  </si>
  <si>
    <t>Fresno</t>
  </si>
  <si>
    <t>Shelby County (TN)</t>
  </si>
  <si>
    <t>NOTE: Beginning with the 2017 assessment, NAEP reading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</si>
  <si>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SOURCE: U.S. Department of Education, Institute of Education Sciences, National Center for Education Statistics, National Assessment of Educational Progress (NAEP), various years, 2002–24 Reading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</si>
</sst>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quot;¹&quot;"/>
    <numFmt numFmtId="166" formatCode="0&quot;²&quot;"/>
  </numFmts>
  <fonts count="4">
    <font>
      <sz val="11"/>
      <color theme="1"/>
      <name val="Calibri"/>
      <family val="2"/>
      <scheme val="minor"/>
    </font>
    <font>
      <b/>
      <sz val="11"/>
      <color rgb="FF055674"/>
      <name val="Calibri"/>
    </font>
    <font>
      <sz val="11"/>
      <color rgb="FF000000"/>
      <name val="Calibri"/>
    </font>
    <font>
      <sz val="12"/>
      <color theme="10"/>
      <name val="Calibri"/>
      <family val="2"/>
      <scheme val="minor"/>
    </font>
  </fonts>
  <fills count="3">
    <fill>
      <patternFill patternType="none"/>
    </fill>
    <fill>
      <patternFill patternType="gray125"/>
    </fill>
    <fill>
      <patternFill patternType="solid">
        <fgColor rgb="FFFBFFF0"/>
      </patternFill>
    </fill>
  </fills>
  <borders count="16">
    <border>
      <left/>
      <right/>
      <top/>
      <bottom/>
      <diagonal/>
    </border>
    <border>
      <left/>
      <right/>
      <top style="thick">
        <color rgb="FF055674"/>
      </top>
      <bottom style="medium">
        <color rgb="FF055674"/>
      </bottom>
      <diagonal/>
    </border>
    <border>
      <left/>
      <right/>
      <top style="thick">
        <color rgb="FF055674"/>
      </top>
      <bottom style="thick">
        <color rgb="FF055674"/>
      </bottom>
      <diagonal/>
    </border>
    <border>
      <left style="thin">
        <color rgb="FFF8F8F8"/>
      </left>
      <right/>
      <top style="thick">
        <color rgb="FF055674"/>
      </top>
      <bottom style="medium">
        <color rgb="FF055674"/>
      </bottom>
      <diagonal/>
    </border>
    <border>
      <left/>
      <right/>
      <top/>
      <bottom style="thin">
        <color rgb="FFF8F8F8"/>
      </bottom>
      <diagonal/>
    </border>
    <border>
      <left/>
      <right/>
      <top style="medium">
        <color rgb="FF055674"/>
      </top>
      <bottom style="thin">
        <color rgb="FFF8F8F8"/>
      </bottom>
      <diagonal/>
    </border>
    <border>
      <left/>
      <right/>
      <top/>
      <bottom style="thick">
        <color rgb="FFF8F8F8"/>
      </bottom>
      <diagonal/>
    </border>
    <border>
      <left/>
      <right/>
      <top/>
      <bottom style="medium">
        <color rgb="FF055674"/>
      </bottom>
      <diagonal/>
    </border>
    <border>
      <left/>
      <right/>
      <top/>
      <bottom style="thick">
        <color rgb="FF055674"/>
      </bottom>
      <diagonal/>
    </border>
    <border>
      <left style="medium">
        <color rgb="FF055674"/>
      </left>
      <right/>
      <top/>
      <bottom style="thin">
        <color rgb="FFF8F8F8"/>
      </bottom>
      <diagonal/>
    </border>
    <border>
      <left style="medium">
        <color rgb="FF055674"/>
      </left>
      <right/>
      <top/>
      <bottom style="thick">
        <color rgb="FFF8F8F8"/>
      </bottom>
      <diagonal/>
    </border>
    <border>
      <left/>
      <right/>
      <top/>
      <bottom style="thin">
        <color rgb="FF055674"/>
      </bottom>
      <diagonal/>
    </border>
    <border>
      <left style="thin">
        <color rgb="FFF8F8F8"/>
      </left>
      <right/>
      <top/>
      <bottom style="thin">
        <color rgb="FF055674"/>
      </bottom>
      <diagonal/>
    </border>
    <border>
      <left style="thin">
        <color rgb="FFF8F8F8"/>
      </left>
      <right/>
      <top/>
      <bottom style="medium">
        <color rgb="FF055674"/>
      </bottom>
      <diagonal/>
    </border>
    <border>
      <left style="medium">
        <color rgb="FF055674"/>
      </left>
      <right/>
      <top/>
      <bottom style="medium">
        <color rgb="FF055674"/>
      </bottom>
      <diagonal/>
    </border>
    <border>
      <left style="medium">
        <color rgb="FF055674"/>
      </left>
      <right/>
      <top/>
      <bottom style="thin">
        <color rgb="FF055674"/>
      </bottom>
      <diagonal/>
    </border>
  </borders>
  <cellStyleXfs count="2">
    <xf numFmtId="0" fontId="0" fillId="0" borderId="0"/>
    <xf numFmtId="0" fontId="3" fillId="0" borderId="0"/>
  </cellStyleXfs>
  <cellXfs count="65">
    <xf numFmtId="0" fontId="0" fillId="0" borderId="0" xfId="0"/>
    <xf numFmtId="0" fontId="3" fillId="0" borderId="0" xfId="1"/>
    <xf numFmtId="0" fontId="1" fillId="0" borderId="0" xfId="0" applyFont="1" applyAlignment="1">
      <alignment horizontal="left"/>
    </xf>
    <xf numFmtId="0" fontId="0" fillId="0" borderId="1" xfId="0" applyBorder="1" applyAlignment="1">
      <alignment horizontal="left" wrapText="1"/>
    </xf>
    <xf numFmtId="0" fontId="0" fillId="0" borderId="3" xfId="0" applyBorder="1" applyAlignment="1">
      <alignment horizontal="right" wrapText="1"/>
    </xf>
    <xf numFmtId="0" fontId="0" fillId="0" borderId="6" xfId="0" applyBorder="1" applyAlignment="1">
      <alignment horizontal="left" wrapText="1" indent="2"/>
    </xf>
    <xf numFmtId="1" fontId="0" fillId="0" borderId="6" xfId="0" applyNumberFormat="1" applyBorder="1" applyAlignment="1">
      <alignment horizontal="right"/>
    </xf>
    <xf numFmtId="0" fontId="2" fillId="0" borderId="0" xfId="0" applyFont="1" applyAlignment="1">
      <alignment horizontal="left"/>
    </xf>
    <xf numFmtId="0" fontId="0" fillId="0" borderId="7" xfId="0" applyBorder="1" applyAlignment="1">
      <alignment horizontal="right" wrapText="1"/>
    </xf>
    <xf numFmtId="3" fontId="0" fillId="0" borderId="9" xfId="0" applyNumberFormat="1" applyBorder="1" applyAlignment="1">
      <alignment horizontal="right"/>
    </xf>
    <xf numFmtId="1" fontId="0" fillId="0" borderId="9" xfId="0" applyNumberFormat="1" applyBorder="1" applyAlignment="1">
      <alignment horizontal="right"/>
    </xf>
    <xf numFmtId="0" fontId="0" fillId="0" borderId="6" xfId="0" applyBorder="1" applyAlignment="1">
      <alignment horizontal="left" wrapText="1" indent="1"/>
    </xf>
    <xf numFmtId="3" fontId="0" fillId="0" borderId="6" xfId="0" applyNumberFormat="1" applyBorder="1" applyAlignment="1">
      <alignment horizontal="right"/>
    </xf>
    <xf numFmtId="3" fontId="0" fillId="0" borderId="10" xfId="0" applyNumberFormat="1" applyBorder="1" applyAlignment="1">
      <alignment horizontal="right"/>
    </xf>
    <xf numFmtId="0" fontId="0" fillId="0" borderId="6" xfId="0" applyBorder="1" applyAlignment="1">
      <alignment horizontal="left" wrapText="1"/>
    </xf>
    <xf numFmtId="1" fontId="0" fillId="0" borderId="10" xfId="0" applyNumberFormat="1" applyBorder="1" applyAlignment="1">
      <alignment horizontal="right"/>
    </xf>
    <xf numFmtId="0" fontId="0" fillId="0" borderId="9" xfId="0" applyBorder="1" applyAlignment="1">
      <alignment horizontal="right"/>
    </xf>
    <xf numFmtId="164" fontId="0" fillId="0" borderId="9" xfId="0" applyNumberFormat="1" applyBorder="1" applyAlignment="1">
      <alignment horizontal="right"/>
    </xf>
    <xf numFmtId="164" fontId="0" fillId="0" borderId="6" xfId="0" applyNumberFormat="1" applyBorder="1" applyAlignment="1">
      <alignment horizontal="right"/>
    </xf>
    <xf numFmtId="0" fontId="0" fillId="0" borderId="6" xfId="0" applyBorder="1" applyAlignment="1">
      <alignment horizontal="right"/>
    </xf>
    <xf numFmtId="164" fontId="0" fillId="0" borderId="10" xfId="0" applyNumberFormat="1" applyBorder="1" applyAlignment="1">
      <alignment horizontal="right"/>
    </xf>
    <xf numFmtId="165" fontId="0" fillId="0" borderId="9" xfId="0" applyNumberFormat="1" applyBorder="1" applyAlignment="1">
      <alignment horizontal="right"/>
    </xf>
    <xf numFmtId="165" fontId="0" fillId="0" borderId="6" xfId="0" applyNumberFormat="1" applyBorder="1" applyAlignment="1">
      <alignment horizontal="right"/>
    </xf>
    <xf numFmtId="165" fontId="0" fillId="0" borderId="10" xfId="0" applyNumberFormat="1" applyBorder="1" applyAlignment="1">
      <alignment horizontal="right"/>
    </xf>
    <xf numFmtId="166" fontId="0" fillId="0" borderId="9" xfId="0" applyNumberFormat="1" applyBorder="1" applyAlignment="1">
      <alignment horizontal="right"/>
    </xf>
    <xf numFmtId="166" fontId="0" fillId="0" borderId="6" xfId="0" applyNumberFormat="1" applyBorder="1" applyAlignment="1">
      <alignment horizontal="right"/>
    </xf>
    <xf numFmtId="166" fontId="0" fillId="0" borderId="10" xfId="0" applyNumberFormat="1" applyBorder="1" applyAlignment="1">
      <alignment horizontal="right"/>
    </xf>
    <xf numFmtId="1" fontId="0" fillId="0" borderId="1" xfId="0" applyNumberFormat="1" applyBorder="1" applyAlignment="1">
      <alignment horizontal="right" wrapText="1"/>
    </xf>
    <xf numFmtId="1" fontId="0" fillId="0" borderId="3" xfId="0" applyNumberFormat="1" applyBorder="1" applyAlignment="1">
      <alignment horizontal="right" wrapText="1"/>
    </xf>
    <xf numFmtId="0" fontId="0" fillId="0" borderId="10" xfId="0" applyBorder="1" applyAlignment="1">
      <alignment horizontal="right"/>
    </xf>
    <xf numFmtId="0" fontId="0" fillId="0" borderId="1" xfId="0" applyBorder="1" applyAlignment="1">
      <alignment horizontal="left" wrapText="1"/>
    </xf>
    <xf numFmtId="0" fontId="0" fillId="0" borderId="7" xfId="0" applyBorder="1" applyAlignment="1">
      <alignment horizontal="left" wrapText="1"/>
    </xf>
    <xf numFmtId="0" fontId="0" fillId="0" borderId="12" xfId="0" applyBorder="1" applyAlignment="1">
      <alignment horizontal="center" wrapText="1"/>
    </xf>
    <xf numFmtId="0" fontId="0" fillId="0" borderId="7" xfId="0" applyBorder="1" applyAlignment="1">
      <alignment horizontal="right" wrapText="1"/>
    </xf>
    <xf numFmtId="0" fontId="0" fillId="0" borderId="15" xfId="0" applyBorder="1" applyAlignment="1">
      <alignment horizontal="center" wrapText="1"/>
    </xf>
    <xf numFmtId="0" fontId="1" fillId="0" borderId="2" xfId="0" applyFont="1" applyBorder="1" applyAlignment="1">
      <alignment horizontal="center" wrapText="1"/>
    </xf>
    <xf numFmtId="0" fontId="0" fillId="0" borderId="2" xfId="0" applyBorder="1" applyAlignment="1"/>
    <xf numFmtId="0" fontId="0" fillId="0" borderId="7" xfId="0" applyBorder="1" applyAlignment="1"/>
    <xf numFmtId="0" fontId="0" fillId="2" borderId="4" xfId="0" applyFill="1" applyBorder="1" applyAlignment="1">
      <alignment horizontal="left" wrapText="1"/>
    </xf>
    <xf numFmtId="0" fontId="0" fillId="0" borderId="4" xfId="0" applyBorder="1" applyAlignment="1"/>
    <xf numFmtId="0" fontId="0" fillId="0" borderId="4" xfId="0" applyBorder="1" applyAlignment="1">
      <alignment horizontal="left" wrapText="1" indent="2"/>
    </xf>
    <xf numFmtId="1" fontId="0" fillId="0" borderId="4" xfId="0" applyNumberFormat="1" applyBorder="1" applyAlignment="1">
      <alignment horizontal="right"/>
    </xf>
    <xf numFmtId="0" fontId="0" fillId="2" borderId="5" xfId="0" applyFill="1" applyBorder="1" applyAlignment="1">
      <alignment horizontal="left" wrapText="1"/>
    </xf>
    <xf numFmtId="0" fontId="0" fillId="0" borderId="5" xfId="0" applyBorder="1" applyAlignment="1"/>
    <xf numFmtId="0" fontId="1" fillId="0" borderId="8" xfId="0" applyFont="1" applyBorder="1" applyAlignment="1">
      <alignment horizontal="center" wrapText="1"/>
    </xf>
    <xf numFmtId="0" fontId="0" fillId="0" borderId="8" xfId="0" applyBorder="1" applyAlignment="1"/>
    <xf numFmtId="0" fontId="0" fillId="0" borderId="13" xfId="0" applyBorder="1" applyAlignment="1">
      <alignment horizontal="right" wrapText="1"/>
    </xf>
    <xf numFmtId="0" fontId="0" fillId="0" borderId="14" xfId="0" applyBorder="1" applyAlignment="1">
      <alignment horizontal="right" wrapText="1"/>
    </xf>
    <xf numFmtId="3" fontId="0" fillId="0" borderId="4" xfId="0" applyNumberFormat="1" applyBorder="1" applyAlignment="1">
      <alignment horizontal="right"/>
    </xf>
    <xf numFmtId="0" fontId="0" fillId="0" borderId="4" xfId="0" applyBorder="1" applyAlignment="1">
      <alignment horizontal="left" wrapText="1"/>
    </xf>
    <xf numFmtId="0" fontId="0" fillId="0" borderId="4" xfId="0" applyBorder="1" applyAlignment="1">
      <alignment horizontal="left" wrapText="1" indent="1"/>
    </xf>
    <xf numFmtId="0" fontId="0" fillId="0" borderId="0" xfId="0" applyAlignment="1"/>
    <xf numFmtId="0" fontId="0" fillId="0" borderId="11" xfId="0" applyBorder="1" applyAlignment="1">
      <alignment horizontal="center" wrapText="1"/>
    </xf>
    <xf numFmtId="0" fontId="0" fillId="0" borderId="11" xfId="0" applyBorder="1" applyAlignment="1"/>
    <xf numFmtId="0" fontId="0" fillId="0" borderId="13" xfId="0" applyBorder="1" applyAlignment="1">
      <alignment horizontal="right" wrapText="1"/>
    </xf>
    <xf numFmtId="0" fontId="0" fillId="0" borderId="14" xfId="0" applyBorder="1" applyAlignment="1">
      <alignment horizontal="right" wrapText="1"/>
    </xf>
    <xf numFmtId="0" fontId="0" fillId="0" borderId="13" xfId="0" applyBorder="1" applyAlignment="1"/>
    <xf numFmtId="0" fontId="0" fillId="0" borderId="14" xfId="0" applyBorder="1" applyAlignment="1"/>
    <xf numFmtId="0" fontId="0" fillId="0" borderId="4" xfId="0" applyBorder="1" applyAlignment="1">
      <alignment horizontal="right"/>
    </xf>
    <xf numFmtId="164" fontId="0" fillId="0" borderId="4" xfId="0" applyNumberFormat="1" applyBorder="1" applyAlignment="1">
      <alignment horizontal="right"/>
    </xf>
    <xf numFmtId="165" fontId="0" fillId="0" borderId="4" xfId="0" applyNumberFormat="1" applyBorder="1" applyAlignment="1">
      <alignment horizontal="right"/>
    </xf>
    <xf numFmtId="166" fontId="0" fillId="0" borderId="4" xfId="0" applyNumberFormat="1" applyBorder="1" applyAlignment="1">
      <alignment horizontal="right"/>
    </xf>
    <xf numFmtId="0" fontId="0" fillId="2" borderId="4" xfId="0" applyFill="1" applyBorder="1" applyAlignment="1">
      <alignment horizontal="left" wrapText="1" indent="1"/>
    </xf>
    <xf numFmtId="0" fontId="0" fillId="0" borderId="4" xfId="0" applyBorder="1" applyAlignment="1">
      <alignment horizontal="left" wrapText="1" indent="3"/>
    </xf>
    <xf numFmtId="1" fontId="1" fillId="0" borderId="8" xfId="0" applyNumberFormat="1" applyFont="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ustomXml" Target="../customXml/item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ustomXml" Target="../customXml/item2.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2"/>
  <sheetViews>
    <sheetView tabSelected="1" workbookViewId="0"/>
  </sheetViews>
  <sheetFormatPr defaultRowHeight="15"/>
  <cols>
    <col min="1" max="1" width="20" customWidth="1"/>
  </cols>
  <sheetData>
    <row r="1" spans="1:2">
      <c r="A1" s="1" t="str">
        <f>HYPERLINK("#'Table A-1'!A1", "Table A-1")</f>
        <v>Table A-1</v>
      </c>
      <c r="B1" t="s">
        <v>0</v>
      </c>
    </row>
    <row r="2" spans="1:2">
      <c r="A2" s="1" t="str">
        <f>HYPERLINK("#'Table A-2'!A1", "Table A-2")</f>
        <v>Table A-2</v>
      </c>
      <c r="B2" t="s">
        <v>1</v>
      </c>
    </row>
    <row r="3" spans="1:2">
      <c r="A3" s="1" t="str">
        <f>HYPERLINK("#'Table A-3'!A1", "Table A-3")</f>
        <v>Table A-3</v>
      </c>
      <c r="B3" t="s">
        <v>2</v>
      </c>
    </row>
    <row r="4" spans="1:2">
      <c r="A4" s="1" t="str">
        <f>HYPERLINK("#'Table A-4'!A1", "Table A-4")</f>
        <v>Table A-4</v>
      </c>
      <c r="B4" t="s">
        <v>3</v>
      </c>
    </row>
    <row r="5" spans="1:2">
      <c r="A5" s="1" t="str">
        <f>HYPERLINK("#'Table A-5'!A1", "Table A-5")</f>
        <v>Table A-5</v>
      </c>
      <c r="B5" t="s">
        <v>4</v>
      </c>
    </row>
    <row r="6" spans="1:2">
      <c r="A6" s="1" t="str">
        <f>HYPERLINK("#'Table A-6'!A1", "Table A-6")</f>
        <v>Table A-6</v>
      </c>
      <c r="B6" t="s">
        <v>5</v>
      </c>
    </row>
    <row r="7" spans="1:2">
      <c r="A7" s="1" t="str">
        <f>HYPERLINK("#'Table A-7'!A1", "Table A-7")</f>
        <v>Table A-7</v>
      </c>
      <c r="B7" t="s">
        <v>6</v>
      </c>
    </row>
    <row r="8" spans="1:2">
      <c r="A8" s="1" t="str">
        <f>HYPERLINK("#'Table A-8'!A1", "Table A-8")</f>
        <v>Table A-8</v>
      </c>
      <c r="B8" t="s">
        <v>7</v>
      </c>
    </row>
    <row r="9" spans="1:2">
      <c r="A9" s="1" t="str">
        <f>HYPERLINK("#'Table A-9'!A1", "Table A-9")</f>
        <v>Table A-9</v>
      </c>
      <c r="B9" t="s">
        <v>8</v>
      </c>
    </row>
    <row r="10" spans="1:2">
      <c r="A10" s="1" t="str">
        <f>HYPERLINK("#'Table A-10'!A1", "Table A-10")</f>
        <v>Table A-10</v>
      </c>
      <c r="B10" t="s">
        <v>9</v>
      </c>
    </row>
    <row r="11" spans="1:2">
      <c r="A11" s="1" t="str">
        <f>HYPERLINK("#'Table A-11'!A1", "Table A-11")</f>
        <v>Table A-11</v>
      </c>
      <c r="B11" t="s">
        <v>10</v>
      </c>
    </row>
    <row r="12" spans="1:2">
      <c r="A12" s="1" t="str">
        <f>HYPERLINK("#'Table A-12'!A1", "Table A-12")</f>
        <v>Table A-12</v>
      </c>
      <c r="B12" t="s">
        <v>11</v>
      </c>
    </row>
    <row r="13" spans="1:2">
      <c r="A13" s="1" t="str">
        <f>HYPERLINK("#'Table A-13'!A1", "Table A-13")</f>
        <v>Table A-13</v>
      </c>
      <c r="B13" t="s">
        <v>12</v>
      </c>
    </row>
    <row r="14" spans="1:2">
      <c r="A14" s="1" t="str">
        <f>HYPERLINK("#'Table A-14'!A1", "Table A-14")</f>
        <v>Table A-14</v>
      </c>
      <c r="B14" t="s">
        <v>13</v>
      </c>
    </row>
    <row r="15" spans="1:2">
      <c r="A15" s="1" t="str">
        <f>HYPERLINK("#'Table A-15'!A1", "Table A-15")</f>
        <v>Table A-15</v>
      </c>
      <c r="B15" t="s">
        <v>14</v>
      </c>
    </row>
    <row r="16" spans="1:2">
      <c r="A16" s="1" t="str">
        <f>HYPERLINK("#'Table A-16'!A1", "Table A-16")</f>
        <v>Table A-16</v>
      </c>
      <c r="B16" t="s">
        <v>15</v>
      </c>
    </row>
    <row r="17" spans="1:2">
      <c r="A17" s="1" t="str">
        <f>HYPERLINK("#'Table A-17'!A1", "Table A-17")</f>
        <v>Table A-17</v>
      </c>
      <c r="B17" t="s">
        <v>16</v>
      </c>
    </row>
    <row r="18" spans="1:2">
      <c r="A18" s="1" t="str">
        <f>HYPERLINK("#'Table A-18'!A1", "Table A-18")</f>
        <v>Table A-18</v>
      </c>
      <c r="B18" t="s">
        <v>17</v>
      </c>
    </row>
    <row r="19" spans="1:2">
      <c r="A19" s="1" t="str">
        <f>HYPERLINK("#'Table A-18 (Cont-1)'!A1", "Table A-18 (Cont-1)")</f>
        <v>Table A-18 (Cont-1)</v>
      </c>
      <c r="B19" t="s">
        <v>18</v>
      </c>
    </row>
    <row r="20" spans="1:2">
      <c r="A20" s="1" t="str">
        <f>HYPERLINK("#'Table A-18 (Cont-2)'!A1", "Table A-18 (Cont-2)")</f>
        <v>Table A-18 (Cont-2)</v>
      </c>
      <c r="B20" t="s">
        <v>18</v>
      </c>
    </row>
    <row r="21" spans="1:2">
      <c r="A21" s="1" t="str">
        <f>HYPERLINK("#'Table A-18 (Cont-3)'!A1", "Table A-18 (Cont-3)")</f>
        <v>Table A-18 (Cont-3)</v>
      </c>
      <c r="B21" t="s">
        <v>18</v>
      </c>
    </row>
    <row r="22" spans="1:2">
      <c r="A22" s="1" t="str">
        <f>HYPERLINK("#'Table A-18 (Cont-4)'!A1", "Table A-18 (Cont-4)")</f>
        <v>Table A-18 (Cont-4)</v>
      </c>
      <c r="B22" t="s">
        <v>18</v>
      </c>
    </row>
    <row r="23" spans="1:2">
      <c r="A23" s="1" t="str">
        <f>HYPERLINK("#'Table A-18 (Cont-5)'!A1", "Table A-18 (Cont-5)")</f>
        <v>Table A-18 (Cont-5)</v>
      </c>
      <c r="B23" t="s">
        <v>18</v>
      </c>
    </row>
    <row r="24" spans="1:2">
      <c r="A24" s="1" t="str">
        <f>HYPERLINK("#'Table A-18 (Cont-6)'!A1", "Table A-18 (Cont-6)")</f>
        <v>Table A-18 (Cont-6)</v>
      </c>
      <c r="B24" t="s">
        <v>18</v>
      </c>
    </row>
    <row r="25" spans="1:2">
      <c r="A25" s="1" t="str">
        <f>HYPERLINK("#'Table A-19'!A1", "Table A-19")</f>
        <v>Table A-19</v>
      </c>
      <c r="B25" t="s">
        <v>19</v>
      </c>
    </row>
    <row r="26" spans="1:2">
      <c r="A26" s="1" t="str">
        <f>HYPERLINK("#'Table A-20'!A1", "Table A-20")</f>
        <v>Table A-20</v>
      </c>
      <c r="B26" t="s">
        <v>20</v>
      </c>
    </row>
    <row r="27" spans="1:2">
      <c r="A27" s="1" t="str">
        <f>HYPERLINK("#'Table A-20 (Cont-1)'!A1", "Table A-20 (Cont-1)")</f>
        <v>Table A-20 (Cont-1)</v>
      </c>
      <c r="B27" t="s">
        <v>21</v>
      </c>
    </row>
    <row r="28" spans="1:2">
      <c r="A28" s="1" t="str">
        <f>HYPERLINK("#'Table A-20 (Cont-2)'!A1", "Table A-20 (Cont-2)")</f>
        <v>Table A-20 (Cont-2)</v>
      </c>
      <c r="B28" t="s">
        <v>21</v>
      </c>
    </row>
    <row r="29" spans="1:2">
      <c r="A29" s="1" t="str">
        <f>HYPERLINK("#'Table A-20 (Cont-3)'!A1", "Table A-20 (Cont-3)")</f>
        <v>Table A-20 (Cont-3)</v>
      </c>
      <c r="B29" t="s">
        <v>21</v>
      </c>
    </row>
    <row r="30" spans="1:2">
      <c r="A30" s="1" t="str">
        <f>HYPERLINK("#'Table A-20 (Cont-4)'!A1", "Table A-20 (Cont-4)")</f>
        <v>Table A-20 (Cont-4)</v>
      </c>
      <c r="B30" t="s">
        <v>21</v>
      </c>
    </row>
    <row r="31" spans="1:2">
      <c r="A31" s="1" t="str">
        <f>HYPERLINK("#'Table A-20 (Cont-5)'!A1", "Table A-20 (Cont-5)")</f>
        <v>Table A-20 (Cont-5)</v>
      </c>
      <c r="B31" t="s">
        <v>21</v>
      </c>
    </row>
    <row r="32" spans="1:2">
      <c r="A32" s="1" t="str">
        <f>HYPERLINK("#'Table A-20 (Cont-6)'!A1", "Table A-20 (Cont-6)")</f>
        <v>Table A-20 (Cont-6)</v>
      </c>
      <c r="B32" t="s">
        <v>21</v>
      </c>
    </row>
    <row r="33" spans="1:2">
      <c r="A33" s="1" t="str">
        <f>HYPERLINK("#'Table A-21'!A1", "Table A-21")</f>
        <v>Table A-21</v>
      </c>
      <c r="B33" t="s">
        <v>22</v>
      </c>
    </row>
    <row r="34" spans="1:2">
      <c r="A34" s="1" t="str">
        <f>HYPERLINK("#'Table A-22'!A1", "Table A-22")</f>
        <v>Table A-22</v>
      </c>
      <c r="B34" t="s">
        <v>23</v>
      </c>
    </row>
    <row r="35" spans="1:2">
      <c r="A35" s="1" t="str">
        <f>HYPERLINK("#'Table A-22 (Cont-1)'!A1", "Table A-22 (Cont-1)")</f>
        <v>Table A-22 (Cont-1)</v>
      </c>
      <c r="B35" t="s">
        <v>24</v>
      </c>
    </row>
    <row r="36" spans="1:2">
      <c r="A36" s="1" t="str">
        <f>HYPERLINK("#'Table A-22 (Cont-2)'!A1", "Table A-22 (Cont-2)")</f>
        <v>Table A-22 (Cont-2)</v>
      </c>
      <c r="B36" t="s">
        <v>24</v>
      </c>
    </row>
    <row r="37" spans="1:2">
      <c r="A37" s="1" t="str">
        <f>HYPERLINK("#'Table A-22 (Cont-3)'!A1", "Table A-22 (Cont-3)")</f>
        <v>Table A-22 (Cont-3)</v>
      </c>
      <c r="B37" t="s">
        <v>24</v>
      </c>
    </row>
    <row r="38" spans="1:2">
      <c r="A38" s="1" t="str">
        <f>HYPERLINK("#'Table A-22 (Cont-4)'!A1", "Table A-22 (Cont-4)")</f>
        <v>Table A-22 (Cont-4)</v>
      </c>
      <c r="B38" t="s">
        <v>24</v>
      </c>
    </row>
    <row r="39" spans="1:2">
      <c r="A39" s="1" t="str">
        <f>HYPERLINK("#'Table A-22 (Cont-5)'!A1", "Table A-22 (Cont-5)")</f>
        <v>Table A-22 (Cont-5)</v>
      </c>
      <c r="B39" t="s">
        <v>24</v>
      </c>
    </row>
    <row r="40" spans="1:2">
      <c r="A40" s="1" t="str">
        <f>HYPERLINK("#'Table A-22 (Cont-6)'!A1", "Table A-22 (Cont-6)")</f>
        <v>Table A-22 (Cont-6)</v>
      </c>
      <c r="B40" t="s">
        <v>24</v>
      </c>
    </row>
    <row r="41" spans="1:2">
      <c r="A41" s="1" t="str">
        <f>HYPERLINK("#'Table A-23'!A1", "Table A-23")</f>
        <v>Table A-23</v>
      </c>
      <c r="B41" t="s">
        <v>25</v>
      </c>
    </row>
    <row r="42" spans="1:2">
      <c r="A42" s="1" t="str">
        <f>HYPERLINK("#'Table A-24'!A1", "Table A-24")</f>
        <v>Table A-24</v>
      </c>
      <c r="B42" t="s">
        <v>26</v>
      </c>
    </row>
    <row r="43" spans="1:2">
      <c r="A43" s="1" t="str">
        <f>HYPERLINK("#'Table A-24 (Cont-1)'!A1", "Table A-24 (Cont-1)")</f>
        <v>Table A-24 (Cont-1)</v>
      </c>
      <c r="B43" t="s">
        <v>27</v>
      </c>
    </row>
    <row r="44" spans="1:2">
      <c r="A44" s="1" t="str">
        <f>HYPERLINK("#'Table A-24 (Cont-2)'!A1", "Table A-24 (Cont-2)")</f>
        <v>Table A-24 (Cont-2)</v>
      </c>
      <c r="B44" t="s">
        <v>27</v>
      </c>
    </row>
    <row r="45" spans="1:2">
      <c r="A45" s="1" t="str">
        <f>HYPERLINK("#'Table A-24 (Cont-3)'!A1", "Table A-24 (Cont-3)")</f>
        <v>Table A-24 (Cont-3)</v>
      </c>
      <c r="B45" t="s">
        <v>27</v>
      </c>
    </row>
    <row r="46" spans="1:2">
      <c r="A46" s="1" t="str">
        <f>HYPERLINK("#'Table A-24 (Cont-4)'!A1", "Table A-24 (Cont-4)")</f>
        <v>Table A-24 (Cont-4)</v>
      </c>
      <c r="B46" t="s">
        <v>27</v>
      </c>
    </row>
    <row r="47" spans="1:2">
      <c r="A47" s="1" t="str">
        <f>HYPERLINK("#'Table A-24 (Cont-5)'!A1", "Table A-24 (Cont-5)")</f>
        <v>Table A-24 (Cont-5)</v>
      </c>
      <c r="B47" t="s">
        <v>27</v>
      </c>
    </row>
    <row r="48" spans="1:2">
      <c r="A48" s="1" t="str">
        <f>HYPERLINK("#'Table A-24 (Cont-6)'!A1", "Table A-24 (Cont-6)")</f>
        <v>Table A-24 (Cont-6)</v>
      </c>
      <c r="B48" t="s">
        <v>27</v>
      </c>
    </row>
    <row r="49" spans="1:2">
      <c r="A49" s="1" t="str">
        <f>HYPERLINK("#'Table A-25'!A1", "Table A-25")</f>
        <v>Table A-25</v>
      </c>
      <c r="B49" t="s">
        <v>28</v>
      </c>
    </row>
    <row r="50" spans="1:2">
      <c r="A50" s="1" t="str">
        <f>HYPERLINK("#'Table A-26'!A1", "Table A-26")</f>
        <v>Table A-26</v>
      </c>
      <c r="B50" t="s">
        <v>29</v>
      </c>
    </row>
    <row r="51" spans="1:2">
      <c r="A51" s="1" t="str">
        <f>HYPERLINK("#'Table A-26 (Cont-1)'!A1", "Table A-26 (Cont-1)")</f>
        <v>Table A-26 (Cont-1)</v>
      </c>
      <c r="B51" t="s">
        <v>30</v>
      </c>
    </row>
    <row r="52" spans="1:2">
      <c r="A52" s="1" t="str">
        <f>HYPERLINK("#'Table A-26 (Cont-2)'!A1", "Table A-26 (Cont-2)")</f>
        <v>Table A-26 (Cont-2)</v>
      </c>
      <c r="B52" t="s">
        <v>30</v>
      </c>
    </row>
    <row r="53" spans="1:2">
      <c r="A53" s="1" t="str">
        <f>HYPERLINK("#'Table A-26 (Cont-3)'!A1", "Table A-26 (Cont-3)")</f>
        <v>Table A-26 (Cont-3)</v>
      </c>
      <c r="B53" t="s">
        <v>30</v>
      </c>
    </row>
    <row r="54" spans="1:2">
      <c r="A54" s="1" t="str">
        <f>HYPERLINK("#'Table A-26 (Cont-4)'!A1", "Table A-26 (Cont-4)")</f>
        <v>Table A-26 (Cont-4)</v>
      </c>
      <c r="B54" t="s">
        <v>30</v>
      </c>
    </row>
    <row r="55" spans="1:2">
      <c r="A55" s="1" t="str">
        <f>HYPERLINK("#'Table A-26 (Cont-5)'!A1", "Table A-26 (Cont-5)")</f>
        <v>Table A-26 (Cont-5)</v>
      </c>
      <c r="B55" t="s">
        <v>30</v>
      </c>
    </row>
    <row r="56" spans="1:2">
      <c r="A56" s="1" t="str">
        <f>HYPERLINK("#'Table A-26 (Cont-6)'!A1", "Table A-26 (Cont-6)")</f>
        <v>Table A-26 (Cont-6)</v>
      </c>
      <c r="B56" t="s">
        <v>30</v>
      </c>
    </row>
    <row r="57" spans="1:2">
      <c r="A57" s="1" t="str">
        <f>HYPERLINK("#'Table A-27'!A1", "Table A-27")</f>
        <v>Table A-27</v>
      </c>
      <c r="B57" t="s">
        <v>31</v>
      </c>
    </row>
    <row r="58" spans="1:2">
      <c r="A58" s="1" t="str">
        <f>HYPERLINK("#'Table A-28'!A1", "Table A-28")</f>
        <v>Table A-28</v>
      </c>
      <c r="B58" t="s">
        <v>32</v>
      </c>
    </row>
    <row r="59" spans="1:2">
      <c r="A59" s="1" t="str">
        <f>HYPERLINK("#'Table A-28 (Cont-1)'!A1", "Table A-28 (Cont-1)")</f>
        <v>Table A-28 (Cont-1)</v>
      </c>
      <c r="B59" t="s">
        <v>33</v>
      </c>
    </row>
    <row r="60" spans="1:2">
      <c r="A60" s="1" t="str">
        <f>HYPERLINK("#'Table A-28 (Cont-2)'!A1", "Table A-28 (Cont-2)")</f>
        <v>Table A-28 (Cont-2)</v>
      </c>
      <c r="B60" t="s">
        <v>33</v>
      </c>
    </row>
    <row r="61" spans="1:2">
      <c r="A61" s="1" t="str">
        <f>HYPERLINK("#'Table A-28 (Cont-3)'!A1", "Table A-28 (Cont-3)")</f>
        <v>Table A-28 (Cont-3)</v>
      </c>
      <c r="B61" t="s">
        <v>33</v>
      </c>
    </row>
    <row r="62" spans="1:2">
      <c r="A62" s="1" t="str">
        <f>HYPERLINK("#'Table A-28 (Cont-4)'!A1", "Table A-28 (Cont-4)")</f>
        <v>Table A-28 (Cont-4)</v>
      </c>
      <c r="B62" t="s">
        <v>33</v>
      </c>
    </row>
    <row r="63" spans="1:2">
      <c r="A63" s="1" t="str">
        <f>HYPERLINK("#'Table A-28 (Cont-5)'!A1", "Table A-28 (Cont-5)")</f>
        <v>Table A-28 (Cont-5)</v>
      </c>
      <c r="B63" t="s">
        <v>33</v>
      </c>
    </row>
    <row r="64" spans="1:2">
      <c r="A64" s="1" t="str">
        <f>HYPERLINK("#'Table A-28 (Cont-6)'!A1", "Table A-28 (Cont-6)")</f>
        <v>Table A-28 (Cont-6)</v>
      </c>
      <c r="B64" t="s">
        <v>33</v>
      </c>
    </row>
    <row r="65" spans="1:2">
      <c r="A65" s="1" t="str">
        <f>HYPERLINK("#'Table A-29'!A1", "Table A-29")</f>
        <v>Table A-29</v>
      </c>
      <c r="B65" t="s">
        <v>34</v>
      </c>
    </row>
    <row r="66" spans="1:2">
      <c r="A66" s="1" t="str">
        <f>HYPERLINK("#'Table A-30'!A1", "Table A-30")</f>
        <v>Table A-30</v>
      </c>
      <c r="B66" t="s">
        <v>35</v>
      </c>
    </row>
    <row r="67" spans="1:2">
      <c r="A67" s="1" t="str">
        <f>HYPERLINK("#'Table A-31'!A1", "Table A-31")</f>
        <v>Table A-31</v>
      </c>
      <c r="B67" t="s">
        <v>36</v>
      </c>
    </row>
    <row r="68" spans="1:2">
      <c r="A68" s="1" t="str">
        <f>HYPERLINK("#'Table A-31 (Cont-1)'!A1", "Table A-31 (Cont-1)")</f>
        <v>Table A-31 (Cont-1)</v>
      </c>
      <c r="B68" t="s">
        <v>37</v>
      </c>
    </row>
    <row r="69" spans="1:2">
      <c r="A69" s="1" t="str">
        <f>HYPERLINK("#'Table A-31 (Cont-2)'!A1", "Table A-31 (Cont-2)")</f>
        <v>Table A-31 (Cont-2)</v>
      </c>
      <c r="B69" t="s">
        <v>37</v>
      </c>
    </row>
    <row r="70" spans="1:2">
      <c r="A70" s="1" t="str">
        <f>HYPERLINK("#'Table A-31 (Cont-3)'!A1", "Table A-31 (Cont-3)")</f>
        <v>Table A-31 (Cont-3)</v>
      </c>
      <c r="B70" t="s">
        <v>37</v>
      </c>
    </row>
    <row r="71" spans="1:2">
      <c r="A71" s="1" t="str">
        <f>HYPERLINK("#'Table A-31 (Cont-4)'!A1", "Table A-31 (Cont-4)")</f>
        <v>Table A-31 (Cont-4)</v>
      </c>
      <c r="B71" t="s">
        <v>37</v>
      </c>
    </row>
    <row r="72" spans="1:2">
      <c r="A72" s="1" t="str">
        <f>HYPERLINK("#'Table A-31 (Cont-5)'!A1", "Table A-31 (Cont-5)")</f>
        <v>Table A-31 (Cont-5)</v>
      </c>
      <c r="B72" t="s">
        <v>37</v>
      </c>
    </row>
    <row r="73" spans="1:2">
      <c r="A73" s="1" t="str">
        <f>HYPERLINK("#'Table A-32'!A1", "Table A-32")</f>
        <v>Table A-32</v>
      </c>
      <c r="B73" t="s">
        <v>38</v>
      </c>
    </row>
    <row r="74" spans="1:2">
      <c r="A74" s="1" t="str">
        <f>HYPERLINK("#'Table A-32 (Cont-1)'!A1", "Table A-32 (Cont-1)")</f>
        <v>Table A-32 (Cont-1)</v>
      </c>
      <c r="B74" t="s">
        <v>39</v>
      </c>
    </row>
    <row r="75" spans="1:2">
      <c r="A75" s="1" t="str">
        <f>HYPERLINK("#'Table A-32 (Cont-2)'!A1", "Table A-32 (Cont-2)")</f>
        <v>Table A-32 (Cont-2)</v>
      </c>
      <c r="B75" t="s">
        <v>39</v>
      </c>
    </row>
    <row r="76" spans="1:2">
      <c r="A76" s="1" t="str">
        <f>HYPERLINK("#'Table A-32 (Cont-3)'!A1", "Table A-32 (Cont-3)")</f>
        <v>Table A-32 (Cont-3)</v>
      </c>
      <c r="B76" t="s">
        <v>39</v>
      </c>
    </row>
    <row r="77" spans="1:2">
      <c r="A77" s="1" t="str">
        <f>HYPERLINK("#'Table A-32 (Cont-4)'!A1", "Table A-32 (Cont-4)")</f>
        <v>Table A-32 (Cont-4)</v>
      </c>
      <c r="B77" t="s">
        <v>39</v>
      </c>
    </row>
    <row r="78" spans="1:2">
      <c r="A78" s="1" t="str">
        <f>HYPERLINK("#'Table A-32 (Cont-5)'!A1", "Table A-32 (Cont-5)")</f>
        <v>Table A-32 (Cont-5)</v>
      </c>
      <c r="B78" t="s">
        <v>39</v>
      </c>
    </row>
    <row r="79" spans="1:2">
      <c r="A79" s="1" t="str">
        <f>HYPERLINK("#'Table A-33'!A1", "Table A-33")</f>
        <v>Table A-33</v>
      </c>
      <c r="B79" t="s">
        <v>40</v>
      </c>
    </row>
    <row r="80" spans="1:2">
      <c r="A80" s="1" t="str">
        <f>HYPERLINK("#'Table A-33 (Cont-1)'!A1", "Table A-33 (Cont-1)")</f>
        <v>Table A-33 (Cont-1)</v>
      </c>
      <c r="B80" t="s">
        <v>41</v>
      </c>
    </row>
    <row r="81" spans="1:2">
      <c r="A81" s="1" t="str">
        <f>HYPERLINK("#'Table A-33 (Cont-2)'!A1", "Table A-33 (Cont-2)")</f>
        <v>Table A-33 (Cont-2)</v>
      </c>
      <c r="B81" t="s">
        <v>41</v>
      </c>
    </row>
    <row r="82" spans="1:2">
      <c r="A82" s="1" t="str">
        <f>HYPERLINK("#'Table A-33 (Cont-3)'!A1", "Table A-33 (Cont-3)")</f>
        <v>Table A-33 (Cont-3)</v>
      </c>
      <c r="B82" t="s">
        <v>41</v>
      </c>
    </row>
    <row r="83" spans="1:2">
      <c r="A83" s="1" t="str">
        <f>HYPERLINK("#'Table A-33 (Cont-4)'!A1", "Table A-33 (Cont-4)")</f>
        <v>Table A-33 (Cont-4)</v>
      </c>
      <c r="B83" t="s">
        <v>41</v>
      </c>
    </row>
    <row r="84" spans="1:2">
      <c r="A84" s="1" t="str">
        <f>HYPERLINK("#'Table A-33 (Cont-5)'!A1", "Table A-33 (Cont-5)")</f>
        <v>Table A-33 (Cont-5)</v>
      </c>
      <c r="B84" t="s">
        <v>41</v>
      </c>
    </row>
    <row r="85" spans="1:2">
      <c r="A85" s="1" t="str">
        <f>HYPERLINK("#'Table A-34'!A1", "Table A-34")</f>
        <v>Table A-34</v>
      </c>
      <c r="B85" t="s">
        <v>42</v>
      </c>
    </row>
    <row r="86" spans="1:2">
      <c r="A86" s="1" t="str">
        <f>HYPERLINK("#'Table A-34 (Cont-1)'!A1", "Table A-34 (Cont-1)")</f>
        <v>Table A-34 (Cont-1)</v>
      </c>
      <c r="B86" t="s">
        <v>43</v>
      </c>
    </row>
    <row r="87" spans="1:2">
      <c r="A87" s="1" t="str">
        <f>HYPERLINK("#'Table A-34 (Cont-2)'!A1", "Table A-34 (Cont-2)")</f>
        <v>Table A-34 (Cont-2)</v>
      </c>
      <c r="B87" t="s">
        <v>43</v>
      </c>
    </row>
    <row r="88" spans="1:2">
      <c r="A88" s="1" t="str">
        <f>HYPERLINK("#'Table A-34 (Cont-3)'!A1", "Table A-34 (Cont-3)")</f>
        <v>Table A-34 (Cont-3)</v>
      </c>
      <c r="B88" t="s">
        <v>43</v>
      </c>
    </row>
    <row r="89" spans="1:2">
      <c r="A89" s="1" t="str">
        <f>HYPERLINK("#'Table A-34 (Cont-4)'!A1", "Table A-34 (Cont-4)")</f>
        <v>Table A-34 (Cont-4)</v>
      </c>
      <c r="B89" t="s">
        <v>43</v>
      </c>
    </row>
    <row r="90" spans="1:2">
      <c r="A90" s="1" t="str">
        <f>HYPERLINK("#'Table A-34 (Cont-5)'!A1", "Table A-34 (Cont-5)")</f>
        <v>Table A-34 (Cont-5)</v>
      </c>
      <c r="B90" t="s">
        <v>43</v>
      </c>
    </row>
    <row r="91" spans="1:2">
      <c r="A91" s="1" t="str">
        <f>HYPERLINK("#'Table A-35'!A1", "Table A-35")</f>
        <v>Table A-35</v>
      </c>
      <c r="B91" t="s">
        <v>44</v>
      </c>
    </row>
    <row r="92" spans="1:2">
      <c r="A92" s="1" t="str">
        <f>HYPERLINK("#'Table A-35 (Cont-1)'!A1", "Table A-35 (Cont-1)")</f>
        <v>Table A-35 (Cont-1)</v>
      </c>
      <c r="B92" t="s">
        <v>45</v>
      </c>
    </row>
    <row r="93" spans="1:2">
      <c r="A93" s="1" t="str">
        <f>HYPERLINK("#'Table A-35 (Cont-2)'!A1", "Table A-35 (Cont-2)")</f>
        <v>Table A-35 (Cont-2)</v>
      </c>
      <c r="B93" t="s">
        <v>45</v>
      </c>
    </row>
    <row r="94" spans="1:2">
      <c r="A94" s="1" t="str">
        <f>HYPERLINK("#'Table A-35 (Cont-3)'!A1", "Table A-35 (Cont-3)")</f>
        <v>Table A-35 (Cont-3)</v>
      </c>
      <c r="B94" t="s">
        <v>45</v>
      </c>
    </row>
    <row r="95" spans="1:2">
      <c r="A95" s="1" t="str">
        <f>HYPERLINK("#'Table A-35 (Cont-4)'!A1", "Table A-35 (Cont-4)")</f>
        <v>Table A-35 (Cont-4)</v>
      </c>
      <c r="B95" t="s">
        <v>45</v>
      </c>
    </row>
    <row r="96" spans="1:2">
      <c r="A96" s="1" t="str">
        <f>HYPERLINK("#'Table A-35 (Cont-5)'!A1", "Table A-35 (Cont-5)")</f>
        <v>Table A-35 (Cont-5)</v>
      </c>
      <c r="B96" t="s">
        <v>45</v>
      </c>
    </row>
    <row r="97" spans="1:2">
      <c r="A97" s="1" t="str">
        <f>HYPERLINK("#'Table A-36'!A1", "Table A-36")</f>
        <v>Table A-36</v>
      </c>
      <c r="B97" t="s">
        <v>46</v>
      </c>
    </row>
    <row r="98" spans="1:2">
      <c r="A98" s="1" t="str">
        <f>HYPERLINK("#'Table A-36 (Cont-1)'!A1", "Table A-36 (Cont-1)")</f>
        <v>Table A-36 (Cont-1)</v>
      </c>
      <c r="B98" t="s">
        <v>47</v>
      </c>
    </row>
    <row r="99" spans="1:2">
      <c r="A99" s="1" t="str">
        <f>HYPERLINK("#'Table A-36 (Cont-2)'!A1", "Table A-36 (Cont-2)")</f>
        <v>Table A-36 (Cont-2)</v>
      </c>
      <c r="B99" t="s">
        <v>47</v>
      </c>
    </row>
    <row r="100" spans="1:2">
      <c r="A100" s="1" t="str">
        <f>HYPERLINK("#'Table A-36 (Cont-3)'!A1", "Table A-36 (Cont-3)")</f>
        <v>Table A-36 (Cont-3)</v>
      </c>
      <c r="B100" t="s">
        <v>47</v>
      </c>
    </row>
    <row r="101" spans="1:2">
      <c r="A101" s="1" t="str">
        <f>HYPERLINK("#'Table A-36 (Cont-4)'!A1", "Table A-36 (Cont-4)")</f>
        <v>Table A-36 (Cont-4)</v>
      </c>
      <c r="B101" t="s">
        <v>47</v>
      </c>
    </row>
    <row r="102" spans="1:2">
      <c r="A102" s="1" t="str">
        <f>HYPERLINK("#'Table A-36 (Cont-5)'!A1", "Table A-36 (Cont-5)")</f>
        <v>Table A-36 (Cont-5)</v>
      </c>
      <c r="B102" t="s">
        <v>47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4"/>
  <sheetViews>
    <sheetView workbookViewId="0"/>
  </sheetViews>
  <sheetFormatPr defaultRowHeight="15"/>
  <cols>
    <col min="1" max="1" width="51" customWidth="1"/>
    <col min="2" max="7" width="18" customWidth="1"/>
  </cols>
  <sheetData>
    <row r="1" spans="1:7">
      <c r="A1" s="2" t="s">
        <v>8</v>
      </c>
    </row>
    <row r="2" spans="1:7">
      <c r="A2" s="31" t="s">
        <v>174</v>
      </c>
      <c r="B2" s="44" t="s">
        <v>52</v>
      </c>
      <c r="C2" s="45"/>
      <c r="D2" s="45"/>
      <c r="E2" s="44" t="s">
        <v>55</v>
      </c>
      <c r="F2" s="45"/>
      <c r="G2" s="45"/>
    </row>
    <row r="3" spans="1:7">
      <c r="A3" s="37"/>
      <c r="B3" s="8" t="s">
        <v>175</v>
      </c>
      <c r="C3" s="46" t="s">
        <v>176</v>
      </c>
      <c r="D3" s="46" t="s">
        <v>177</v>
      </c>
      <c r="E3" s="47" t="s">
        <v>175</v>
      </c>
      <c r="F3" s="46" t="s">
        <v>176</v>
      </c>
      <c r="G3" s="8" t="s">
        <v>177</v>
      </c>
    </row>
    <row r="4" spans="1:7">
      <c r="A4" s="49" t="s">
        <v>178</v>
      </c>
      <c r="B4" s="58" t="s">
        <v>179</v>
      </c>
      <c r="C4" s="58" t="s">
        <v>179</v>
      </c>
      <c r="D4" s="58" t="s">
        <v>179</v>
      </c>
      <c r="E4" s="16" t="s">
        <v>179</v>
      </c>
      <c r="F4" s="58" t="s">
        <v>179</v>
      </c>
      <c r="G4" s="58" t="s">
        <v>179</v>
      </c>
    </row>
    <row r="5" spans="1:7">
      <c r="A5" s="49" t="s">
        <v>180</v>
      </c>
      <c r="B5" s="59">
        <v>5.1387999999999998</v>
      </c>
      <c r="C5" s="59">
        <v>4.6258999999999997</v>
      </c>
      <c r="D5" s="59">
        <v>1.0406</v>
      </c>
      <c r="E5" s="17">
        <v>3.4245000000000001</v>
      </c>
      <c r="F5" s="59">
        <v>3.2147999999999999</v>
      </c>
      <c r="G5" s="59">
        <v>0.50619999999999998</v>
      </c>
    </row>
    <row r="6" spans="1:7">
      <c r="A6" s="49" t="s">
        <v>181</v>
      </c>
      <c r="B6" s="59">
        <v>2.5796999999999999</v>
      </c>
      <c r="C6" s="59">
        <v>2.488</v>
      </c>
      <c r="D6" s="59">
        <v>0.3594</v>
      </c>
      <c r="E6" s="17">
        <v>1.5818000000000001</v>
      </c>
      <c r="F6" s="59">
        <v>1.5114000000000001</v>
      </c>
      <c r="G6" s="59">
        <v>0.21229999999999999</v>
      </c>
    </row>
    <row r="7" spans="1:7">
      <c r="A7" s="49" t="s">
        <v>182</v>
      </c>
      <c r="B7" s="58" t="s">
        <v>179</v>
      </c>
      <c r="C7" s="58" t="s">
        <v>179</v>
      </c>
      <c r="D7" s="58" t="s">
        <v>179</v>
      </c>
      <c r="E7" s="16" t="s">
        <v>179</v>
      </c>
      <c r="F7" s="58" t="s">
        <v>179</v>
      </c>
      <c r="G7" s="58" t="s">
        <v>179</v>
      </c>
    </row>
    <row r="8" spans="1:7">
      <c r="A8" s="49" t="s">
        <v>183</v>
      </c>
      <c r="B8" s="59">
        <v>0.5837</v>
      </c>
      <c r="C8" s="59">
        <v>8.8300000000000003E-2</v>
      </c>
      <c r="D8" s="59">
        <v>0.58409999999999995</v>
      </c>
      <c r="E8" s="17">
        <v>0.40439999999999998</v>
      </c>
      <c r="F8" s="58" t="s">
        <v>179</v>
      </c>
      <c r="G8" s="59">
        <v>0.40450000000000003</v>
      </c>
    </row>
    <row r="9" spans="1:7">
      <c r="A9" s="49" t="s">
        <v>184</v>
      </c>
      <c r="B9" s="59">
        <v>10.440099999999999</v>
      </c>
      <c r="C9" s="59">
        <v>7.9622999999999999</v>
      </c>
      <c r="D9" s="59">
        <v>3.4481999999999999</v>
      </c>
      <c r="E9" s="17">
        <v>10.043900000000001</v>
      </c>
      <c r="F9" s="59">
        <v>8.0329999999999995</v>
      </c>
      <c r="G9" s="59">
        <v>2.7881</v>
      </c>
    </row>
    <row r="10" spans="1:7">
      <c r="A10" s="49" t="s">
        <v>185</v>
      </c>
      <c r="B10" s="59">
        <v>5.0299999999999997E-2</v>
      </c>
      <c r="C10" s="59">
        <v>5.0299999999999997E-2</v>
      </c>
      <c r="D10" s="58" t="s">
        <v>179</v>
      </c>
      <c r="E10" s="17">
        <v>9.1399999999999995E-2</v>
      </c>
      <c r="F10" s="59">
        <v>9.1399999999999995E-2</v>
      </c>
      <c r="G10" s="58" t="s">
        <v>179</v>
      </c>
    </row>
    <row r="11" spans="1:7">
      <c r="A11" s="49" t="s">
        <v>186</v>
      </c>
      <c r="B11" s="58" t="s">
        <v>179</v>
      </c>
      <c r="C11" s="58" t="s">
        <v>179</v>
      </c>
      <c r="D11" s="58" t="s">
        <v>179</v>
      </c>
      <c r="E11" s="16" t="s">
        <v>179</v>
      </c>
      <c r="F11" s="58" t="s">
        <v>179</v>
      </c>
      <c r="G11" s="58" t="s">
        <v>179</v>
      </c>
    </row>
    <row r="12" spans="1:7">
      <c r="A12" s="49" t="s">
        <v>187</v>
      </c>
      <c r="B12" s="58" t="s">
        <v>179</v>
      </c>
      <c r="C12" s="58" t="s">
        <v>179</v>
      </c>
      <c r="D12" s="58" t="s">
        <v>179</v>
      </c>
      <c r="E12" s="16" t="s">
        <v>179</v>
      </c>
      <c r="F12" s="58" t="s">
        <v>179</v>
      </c>
      <c r="G12" s="58" t="s">
        <v>179</v>
      </c>
    </row>
    <row r="13" spans="1:7">
      <c r="A13" s="49" t="s">
        <v>188</v>
      </c>
      <c r="B13" s="59">
        <v>7.9500000000000001E-2</v>
      </c>
      <c r="C13" s="59">
        <v>7.9500000000000001E-2</v>
      </c>
      <c r="D13" s="58" t="s">
        <v>179</v>
      </c>
      <c r="E13" s="17">
        <v>0.1081</v>
      </c>
      <c r="F13" s="59">
        <v>0.1081</v>
      </c>
      <c r="G13" s="58" t="s">
        <v>179</v>
      </c>
    </row>
    <row r="14" spans="1:7">
      <c r="A14" s="49" t="s">
        <v>189</v>
      </c>
      <c r="B14" s="59">
        <v>6.5674999999999999</v>
      </c>
      <c r="C14" s="59">
        <v>5.9158999999999997</v>
      </c>
      <c r="D14" s="59">
        <v>1.3888</v>
      </c>
      <c r="E14" s="17">
        <v>5.2213000000000003</v>
      </c>
      <c r="F14" s="59">
        <v>4.9157999999999999</v>
      </c>
      <c r="G14" s="59">
        <v>0.76639999999999997</v>
      </c>
    </row>
    <row r="15" spans="1:7">
      <c r="A15" s="49" t="s">
        <v>190</v>
      </c>
      <c r="B15" s="59">
        <v>1.0019</v>
      </c>
      <c r="C15" s="59">
        <v>0.80869999999999997</v>
      </c>
      <c r="D15" s="59">
        <v>0.35720000000000002</v>
      </c>
      <c r="E15" s="17">
        <v>0.78069999999999995</v>
      </c>
      <c r="F15" s="59">
        <v>0.62480000000000002</v>
      </c>
      <c r="G15" s="59">
        <v>0.25430000000000003</v>
      </c>
    </row>
    <row r="16" spans="1:7">
      <c r="A16" s="49" t="s">
        <v>191</v>
      </c>
      <c r="B16" s="59">
        <v>2.3574999999999999</v>
      </c>
      <c r="C16" s="59">
        <v>2.2161</v>
      </c>
      <c r="D16" s="59">
        <v>0.40250000000000002</v>
      </c>
      <c r="E16" s="17">
        <v>2.1114000000000002</v>
      </c>
      <c r="F16" s="59">
        <v>2.0417000000000001</v>
      </c>
      <c r="G16" s="59">
        <v>0.29609999999999997</v>
      </c>
    </row>
    <row r="17" spans="1:7">
      <c r="A17" s="49" t="s">
        <v>192</v>
      </c>
      <c r="B17" s="59">
        <v>0.43109999999999998</v>
      </c>
      <c r="C17" s="59">
        <v>0.43109999999999998</v>
      </c>
      <c r="D17" s="58" t="s">
        <v>179</v>
      </c>
      <c r="E17" s="17">
        <v>0.1552</v>
      </c>
      <c r="F17" s="59">
        <v>0.1552</v>
      </c>
      <c r="G17" s="58" t="s">
        <v>179</v>
      </c>
    </row>
    <row r="18" spans="1:7">
      <c r="A18" s="49" t="s">
        <v>193</v>
      </c>
      <c r="B18" s="58" t="s">
        <v>179</v>
      </c>
      <c r="C18" s="58" t="s">
        <v>179</v>
      </c>
      <c r="D18" s="58" t="s">
        <v>179</v>
      </c>
      <c r="E18" s="16" t="s">
        <v>179</v>
      </c>
      <c r="F18" s="58" t="s">
        <v>179</v>
      </c>
      <c r="G18" s="58" t="s">
        <v>179</v>
      </c>
    </row>
    <row r="19" spans="1:7">
      <c r="A19" s="49" t="s">
        <v>194</v>
      </c>
      <c r="B19" s="59">
        <v>1.1459999999999999</v>
      </c>
      <c r="C19" s="59">
        <v>1.0603</v>
      </c>
      <c r="D19" s="59">
        <v>0.2089</v>
      </c>
      <c r="E19" s="17">
        <v>0.6502</v>
      </c>
      <c r="F19" s="59">
        <v>0.57079999999999997</v>
      </c>
      <c r="G19" s="59">
        <v>0.15720000000000001</v>
      </c>
    </row>
    <row r="20" spans="1:7">
      <c r="A20" s="49" t="s">
        <v>195</v>
      </c>
      <c r="B20" s="59">
        <v>0.1386</v>
      </c>
      <c r="C20" s="59">
        <v>0.13750000000000001</v>
      </c>
      <c r="D20" s="58" t="s">
        <v>179</v>
      </c>
      <c r="E20" s="17">
        <v>0.1191</v>
      </c>
      <c r="F20" s="59">
        <v>0.1147</v>
      </c>
      <c r="G20" s="58" t="s">
        <v>179</v>
      </c>
    </row>
    <row r="21" spans="1:7">
      <c r="A21" s="14" t="s">
        <v>196</v>
      </c>
      <c r="B21" s="18">
        <v>0.1381</v>
      </c>
      <c r="C21" s="18">
        <v>0.12670000000000001</v>
      </c>
      <c r="D21" s="19" t="s">
        <v>179</v>
      </c>
      <c r="E21" s="20">
        <v>0.15260000000000001</v>
      </c>
      <c r="F21" s="18">
        <v>0.1414</v>
      </c>
      <c r="G21" s="19" t="s">
        <v>179</v>
      </c>
    </row>
    <row r="22" spans="1:7">
      <c r="A22" s="7" t="s">
        <v>197</v>
      </c>
    </row>
    <row r="23" spans="1:7">
      <c r="A23" s="7" t="s">
        <v>198</v>
      </c>
    </row>
    <row r="24" spans="1:7">
      <c r="A24" s="7" t="s">
        <v>62</v>
      </c>
    </row>
  </sheetData>
  <mergeCells count="3">
    <mergeCell ref="E2:G2"/>
    <mergeCell ref="B2:D2"/>
    <mergeCell ref="A2:A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K34"/>
  <sheetViews>
    <sheetView workbookViewId="0"/>
  </sheetViews>
  <sheetFormatPr defaultRowHeight="15"/>
  <cols>
    <col min="1" max="1" width="26" customWidth="1"/>
    <col min="2" max="11" width="16" customWidth="1"/>
  </cols>
  <sheetData>
    <row r="1" spans="1:11">
      <c r="A1" s="2" t="s">
        <v>47</v>
      </c>
    </row>
    <row r="2" spans="1:11">
      <c r="A2" s="31" t="s">
        <v>212</v>
      </c>
      <c r="B2" s="64">
        <v>2009</v>
      </c>
      <c r="C2" s="45"/>
      <c r="D2" s="45"/>
      <c r="E2" s="45"/>
      <c r="F2" s="45"/>
      <c r="G2" s="64">
        <v>2011</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5.9473000000000003</v>
      </c>
      <c r="C4" s="41">
        <v>1.0399</v>
      </c>
      <c r="D4" s="41">
        <v>4.9074</v>
      </c>
      <c r="E4" s="41">
        <v>3.4445000000000001</v>
      </c>
      <c r="F4" s="41">
        <v>1.4629000000000001</v>
      </c>
      <c r="G4" s="10">
        <v>5.9936999999999996</v>
      </c>
      <c r="H4" s="41">
        <v>0.81489999999999996</v>
      </c>
      <c r="I4" s="41">
        <v>5.1787999999999998</v>
      </c>
      <c r="J4" s="41">
        <v>3.3489</v>
      </c>
      <c r="K4" s="41">
        <v>1.83</v>
      </c>
    </row>
    <row r="5" spans="1:11">
      <c r="A5" s="40" t="s">
        <v>241</v>
      </c>
      <c r="B5" s="41">
        <v>12.104900000000001</v>
      </c>
      <c r="C5" s="41">
        <v>2.0344000000000002</v>
      </c>
      <c r="D5" s="41">
        <v>10.070499999999999</v>
      </c>
      <c r="E5" s="41">
        <v>7.2877000000000001</v>
      </c>
      <c r="F5" s="41">
        <v>2.7829000000000002</v>
      </c>
      <c r="G5" s="10">
        <v>11.7597</v>
      </c>
      <c r="H5" s="41">
        <v>1.3884000000000001</v>
      </c>
      <c r="I5" s="41">
        <v>10.3713</v>
      </c>
      <c r="J5" s="41">
        <v>6.6176000000000004</v>
      </c>
      <c r="K5" s="41">
        <v>3.7536999999999998</v>
      </c>
    </row>
    <row r="6" spans="1:11">
      <c r="A6" s="49" t="s">
        <v>127</v>
      </c>
      <c r="B6" s="58" t="s">
        <v>227</v>
      </c>
      <c r="C6" s="58" t="s">
        <v>227</v>
      </c>
      <c r="D6" s="58" t="s">
        <v>227</v>
      </c>
      <c r="E6" s="58" t="s">
        <v>227</v>
      </c>
      <c r="F6" s="58" t="s">
        <v>227</v>
      </c>
      <c r="G6" s="10">
        <v>12.6462</v>
      </c>
      <c r="H6" s="41">
        <v>4.1277999999999997</v>
      </c>
      <c r="I6" s="41">
        <v>8.5183999999999997</v>
      </c>
      <c r="J6" s="41">
        <v>6.2260999999999997</v>
      </c>
      <c r="K6" s="41">
        <v>2.2924000000000002</v>
      </c>
    </row>
    <row r="7" spans="1:11">
      <c r="A7" s="49" t="s">
        <v>128</v>
      </c>
      <c r="B7" s="58" t="s">
        <v>179</v>
      </c>
      <c r="C7" s="58" t="s">
        <v>179</v>
      </c>
      <c r="D7" s="58" t="s">
        <v>179</v>
      </c>
      <c r="E7" s="58" t="s">
        <v>179</v>
      </c>
      <c r="F7" s="58" t="s">
        <v>179</v>
      </c>
      <c r="G7" s="10">
        <v>1.1465000000000001</v>
      </c>
      <c r="H7" s="58" t="s">
        <v>179</v>
      </c>
      <c r="I7" s="41">
        <v>0.66930000000000001</v>
      </c>
      <c r="J7" s="58" t="s">
        <v>179</v>
      </c>
      <c r="K7" s="58" t="s">
        <v>179</v>
      </c>
    </row>
    <row r="8" spans="1:11">
      <c r="A8" s="49" t="s">
        <v>129</v>
      </c>
      <c r="B8" s="41">
        <v>15.807399999999999</v>
      </c>
      <c r="C8" s="41">
        <v>4.0537000000000001</v>
      </c>
      <c r="D8" s="41">
        <v>11.7537</v>
      </c>
      <c r="E8" s="41">
        <v>10.183</v>
      </c>
      <c r="F8" s="41">
        <v>1.5707</v>
      </c>
      <c r="G8" s="10">
        <v>15.616</v>
      </c>
      <c r="H8" s="41">
        <v>3.5975000000000001</v>
      </c>
      <c r="I8" s="41">
        <v>12.0184</v>
      </c>
      <c r="J8" s="41">
        <v>10.2563</v>
      </c>
      <c r="K8" s="41">
        <v>1.7622</v>
      </c>
    </row>
    <row r="9" spans="1:11">
      <c r="A9" s="49" t="s">
        <v>130</v>
      </c>
      <c r="B9" s="58" t="s">
        <v>179</v>
      </c>
      <c r="C9" s="58" t="s">
        <v>179</v>
      </c>
      <c r="D9" s="58" t="s">
        <v>179</v>
      </c>
      <c r="E9" s="58" t="s">
        <v>179</v>
      </c>
      <c r="F9" s="58" t="s">
        <v>179</v>
      </c>
      <c r="G9" s="10">
        <v>1.6811</v>
      </c>
      <c r="H9" s="41">
        <v>1.0919000000000001</v>
      </c>
      <c r="I9" s="41">
        <v>0.58930000000000005</v>
      </c>
      <c r="J9" s="58" t="s">
        <v>179</v>
      </c>
      <c r="K9" s="58" t="s">
        <v>179</v>
      </c>
    </row>
    <row r="10" spans="1:11">
      <c r="A10" s="49" t="s">
        <v>131</v>
      </c>
      <c r="B10" s="41">
        <v>10.059900000000001</v>
      </c>
      <c r="C10" s="41">
        <v>7.1554000000000002</v>
      </c>
      <c r="D10" s="41">
        <v>2.9045000000000001</v>
      </c>
      <c r="E10" s="41">
        <v>2.5937999999999999</v>
      </c>
      <c r="F10" s="58" t="s">
        <v>179</v>
      </c>
      <c r="G10" s="10">
        <v>21.287400000000002</v>
      </c>
      <c r="H10" s="41">
        <v>6.4314999999999998</v>
      </c>
      <c r="I10" s="41">
        <v>14.8559</v>
      </c>
      <c r="J10" s="41">
        <v>11.489100000000001</v>
      </c>
      <c r="K10" s="41">
        <v>3.3668</v>
      </c>
    </row>
    <row r="11" spans="1:11">
      <c r="A11" s="49" t="s">
        <v>132</v>
      </c>
      <c r="B11" s="41">
        <v>6.976</v>
      </c>
      <c r="C11" s="41">
        <v>2.1326999999999998</v>
      </c>
      <c r="D11" s="41">
        <v>4.8433999999999999</v>
      </c>
      <c r="E11" s="41">
        <v>2.1633</v>
      </c>
      <c r="F11" s="41">
        <v>2.6800999999999999</v>
      </c>
      <c r="G11" s="10">
        <v>7.4337999999999997</v>
      </c>
      <c r="H11" s="41">
        <v>0.96499999999999997</v>
      </c>
      <c r="I11" s="41">
        <v>6.4687999999999999</v>
      </c>
      <c r="J11" s="41">
        <v>3.6324999999999998</v>
      </c>
      <c r="K11" s="41">
        <v>2.8361999999999998</v>
      </c>
    </row>
    <row r="12" spans="1:11">
      <c r="A12" s="49" t="s">
        <v>133</v>
      </c>
      <c r="B12" s="41">
        <v>6.6494</v>
      </c>
      <c r="C12" s="41">
        <v>1.6771</v>
      </c>
      <c r="D12" s="41">
        <v>4.9722999999999997</v>
      </c>
      <c r="E12" s="41">
        <v>2.0709</v>
      </c>
      <c r="F12" s="41">
        <v>2.9014000000000002</v>
      </c>
      <c r="G12" s="10">
        <v>7.2857000000000003</v>
      </c>
      <c r="H12" s="41">
        <v>0.90229999999999999</v>
      </c>
      <c r="I12" s="41">
        <v>6.3834</v>
      </c>
      <c r="J12" s="41">
        <v>2.2248000000000001</v>
      </c>
      <c r="K12" s="41">
        <v>4.1585999999999999</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6.4862000000000002</v>
      </c>
      <c r="C14" s="41">
        <v>3.5396999999999998</v>
      </c>
      <c r="D14" s="41">
        <v>2.9464000000000001</v>
      </c>
      <c r="E14" s="41">
        <v>0.81359999999999999</v>
      </c>
      <c r="F14" s="41">
        <v>2.1328</v>
      </c>
      <c r="G14" s="10">
        <v>7.2605000000000004</v>
      </c>
      <c r="H14" s="41">
        <v>0.59630000000000005</v>
      </c>
      <c r="I14" s="41">
        <v>6.6642999999999999</v>
      </c>
      <c r="J14" s="41">
        <v>0.75760000000000005</v>
      </c>
      <c r="K14" s="41">
        <v>5.9066999999999998</v>
      </c>
    </row>
    <row r="15" spans="1:11">
      <c r="A15" s="49" t="s">
        <v>136</v>
      </c>
      <c r="B15" s="58" t="s">
        <v>227</v>
      </c>
      <c r="C15" s="58" t="s">
        <v>227</v>
      </c>
      <c r="D15" s="58" t="s">
        <v>227</v>
      </c>
      <c r="E15" s="58" t="s">
        <v>227</v>
      </c>
      <c r="F15" s="58" t="s">
        <v>227</v>
      </c>
      <c r="G15" s="10">
        <v>23.856200000000001</v>
      </c>
      <c r="H15" s="41">
        <v>3.3161</v>
      </c>
      <c r="I15" s="41">
        <v>20.540099999999999</v>
      </c>
      <c r="J15" s="41">
        <v>17.816299999999998</v>
      </c>
      <c r="K15" s="41">
        <v>2.7238000000000002</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6.2545999999999999</v>
      </c>
      <c r="C17" s="41">
        <v>1.845</v>
      </c>
      <c r="D17" s="41">
        <v>4.4096000000000002</v>
      </c>
      <c r="E17" s="41">
        <v>4.0711000000000004</v>
      </c>
      <c r="F17" s="58" t="s">
        <v>179</v>
      </c>
      <c r="G17" s="10">
        <v>9.1304999999999996</v>
      </c>
      <c r="H17" s="41">
        <v>0.64829999999999999</v>
      </c>
      <c r="I17" s="41">
        <v>8.4822000000000006</v>
      </c>
      <c r="J17" s="41">
        <v>8.3635000000000002</v>
      </c>
      <c r="K17" s="58" t="s">
        <v>179</v>
      </c>
    </row>
    <row r="18" spans="1:11">
      <c r="A18" s="49" t="s">
        <v>139</v>
      </c>
      <c r="B18" s="41">
        <v>5.9791999999999996</v>
      </c>
      <c r="C18" s="41">
        <v>2.419</v>
      </c>
      <c r="D18" s="41">
        <v>3.5602</v>
      </c>
      <c r="E18" s="41">
        <v>1.3302</v>
      </c>
      <c r="F18" s="41">
        <v>2.23</v>
      </c>
      <c r="G18" s="10">
        <v>6.7485999999999997</v>
      </c>
      <c r="H18" s="41">
        <v>1.4904999999999999</v>
      </c>
      <c r="I18" s="41">
        <v>5.2580999999999998</v>
      </c>
      <c r="J18" s="41">
        <v>1.1781999999999999</v>
      </c>
      <c r="K18" s="41">
        <v>4.0799000000000003</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21.855699999999999</v>
      </c>
      <c r="C21" s="41">
        <v>0.87939999999999996</v>
      </c>
      <c r="D21" s="41">
        <v>20.976199999999999</v>
      </c>
      <c r="E21" s="41">
        <v>19.465900000000001</v>
      </c>
      <c r="F21" s="41">
        <v>1.5103</v>
      </c>
      <c r="G21" s="10">
        <v>19.012499999999999</v>
      </c>
      <c r="H21" s="41">
        <v>0.59250000000000003</v>
      </c>
      <c r="I21" s="41">
        <v>18.420000000000002</v>
      </c>
      <c r="J21" s="41">
        <v>14.9674</v>
      </c>
      <c r="K21" s="41">
        <v>3.4525999999999999</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0">
        <v>9.0688999999999993</v>
      </c>
      <c r="H23" s="41">
        <v>0.66930000000000001</v>
      </c>
      <c r="I23" s="41">
        <v>8.3994999999999997</v>
      </c>
      <c r="J23" s="58" t="s">
        <v>179</v>
      </c>
      <c r="K23" s="41">
        <v>8.1696000000000009</v>
      </c>
    </row>
    <row r="24" spans="1:11">
      <c r="A24" s="49" t="s">
        <v>144</v>
      </c>
      <c r="B24" s="41">
        <v>11.888299999999999</v>
      </c>
      <c r="C24" s="41">
        <v>4.0782999999999996</v>
      </c>
      <c r="D24" s="41">
        <v>7.8101000000000003</v>
      </c>
      <c r="E24" s="41">
        <v>6.9600999999999997</v>
      </c>
      <c r="F24" s="41">
        <v>0.85</v>
      </c>
      <c r="G24" s="10">
        <v>14.4552</v>
      </c>
      <c r="H24" s="41">
        <v>2.4428000000000001</v>
      </c>
      <c r="I24" s="41">
        <v>12.0124</v>
      </c>
      <c r="J24" s="41">
        <v>10.5632</v>
      </c>
      <c r="K24" s="41">
        <v>1.4492</v>
      </c>
    </row>
    <row r="25" spans="1:11">
      <c r="A25" s="49" t="s">
        <v>145</v>
      </c>
      <c r="B25" s="41">
        <v>3.1004</v>
      </c>
      <c r="C25" s="41">
        <v>2.0257000000000001</v>
      </c>
      <c r="D25" s="41">
        <v>1.0746</v>
      </c>
      <c r="E25" s="41">
        <v>0.63500000000000001</v>
      </c>
      <c r="F25" s="58" t="s">
        <v>179</v>
      </c>
      <c r="G25" s="10">
        <v>3.7054999999999998</v>
      </c>
      <c r="H25" s="41">
        <v>1.9359999999999999</v>
      </c>
      <c r="I25" s="41">
        <v>1.7695000000000001</v>
      </c>
      <c r="J25" s="41">
        <v>1.1201000000000001</v>
      </c>
      <c r="K25" s="41">
        <v>0.64939999999999998</v>
      </c>
    </row>
    <row r="26" spans="1:11">
      <c r="A26" s="49" t="s">
        <v>146</v>
      </c>
      <c r="B26" s="41">
        <v>23.3886</v>
      </c>
      <c r="C26" s="41">
        <v>1.9731000000000001</v>
      </c>
      <c r="D26" s="41">
        <v>21.415500000000002</v>
      </c>
      <c r="E26" s="41">
        <v>18.159099999999999</v>
      </c>
      <c r="F26" s="41">
        <v>3.2564000000000002</v>
      </c>
      <c r="G26" s="10">
        <v>19.478899999999999</v>
      </c>
      <c r="H26" s="41">
        <v>1.2983</v>
      </c>
      <c r="I26" s="41">
        <v>18.180499999999999</v>
      </c>
      <c r="J26" s="41">
        <v>13.723800000000001</v>
      </c>
      <c r="K26" s="41">
        <v>4.4566999999999997</v>
      </c>
    </row>
    <row r="27" spans="1:11">
      <c r="A27" s="49" t="s">
        <v>147</v>
      </c>
      <c r="B27" s="41">
        <v>8.0647000000000002</v>
      </c>
      <c r="C27" s="41">
        <v>4.6851000000000003</v>
      </c>
      <c r="D27" s="41">
        <v>3.3795000000000002</v>
      </c>
      <c r="E27" s="58" t="s">
        <v>179</v>
      </c>
      <c r="F27" s="41">
        <v>3.0215999999999998</v>
      </c>
      <c r="G27" s="10">
        <v>9.6415000000000006</v>
      </c>
      <c r="H27" s="41">
        <v>2.6608999999999998</v>
      </c>
      <c r="I27" s="41">
        <v>6.9805999999999999</v>
      </c>
      <c r="J27" s="58" t="s">
        <v>179</v>
      </c>
      <c r="K27" s="41">
        <v>6.6124999999999998</v>
      </c>
    </row>
    <row r="28" spans="1:11">
      <c r="A28" s="49" t="s">
        <v>148</v>
      </c>
      <c r="B28" s="41">
        <v>6.9401999999999999</v>
      </c>
      <c r="C28" s="41">
        <v>3.0434999999999999</v>
      </c>
      <c r="D28" s="41">
        <v>3.8965999999999998</v>
      </c>
      <c r="E28" s="41">
        <v>1.1526000000000001</v>
      </c>
      <c r="F28" s="41">
        <v>2.7440000000000002</v>
      </c>
      <c r="G28" s="10">
        <v>14.0517</v>
      </c>
      <c r="H28" s="41">
        <v>0.80100000000000005</v>
      </c>
      <c r="I28" s="41">
        <v>13.2508</v>
      </c>
      <c r="J28" s="41">
        <v>1.4375</v>
      </c>
      <c r="K28" s="41">
        <v>11.8133</v>
      </c>
    </row>
    <row r="29" spans="1:11">
      <c r="A29" s="49" t="s">
        <v>149</v>
      </c>
      <c r="B29" s="41">
        <v>10.323</v>
      </c>
      <c r="C29" s="41">
        <v>3.7528000000000001</v>
      </c>
      <c r="D29" s="41">
        <v>6.5701999999999998</v>
      </c>
      <c r="E29" s="58" t="s">
        <v>179</v>
      </c>
      <c r="F29" s="41">
        <v>6.1950000000000003</v>
      </c>
      <c r="G29" s="10">
        <v>12.394600000000001</v>
      </c>
      <c r="H29" s="41">
        <v>1.7344999999999999</v>
      </c>
      <c r="I29" s="41">
        <v>10.6601</v>
      </c>
      <c r="J29" s="58" t="s">
        <v>179</v>
      </c>
      <c r="K29" s="41">
        <v>10.2873</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6.5431999999999997</v>
      </c>
      <c r="C31" s="41">
        <v>0.89470000000000005</v>
      </c>
      <c r="D31" s="41">
        <v>5.6485000000000003</v>
      </c>
      <c r="E31" s="41">
        <v>0.91800000000000004</v>
      </c>
      <c r="F31" s="41">
        <v>4.7305000000000001</v>
      </c>
      <c r="G31" s="10">
        <v>9.8477999999999994</v>
      </c>
      <c r="H31" s="41">
        <v>2.2088000000000001</v>
      </c>
      <c r="I31" s="41">
        <v>7.6390000000000002</v>
      </c>
      <c r="J31" s="41">
        <v>0.65890000000000004</v>
      </c>
      <c r="K31" s="41">
        <v>6.9801000000000002</v>
      </c>
    </row>
    <row r="32" spans="1:11">
      <c r="A32" s="49" t="s">
        <v>152</v>
      </c>
      <c r="B32" s="41">
        <v>16.088100000000001</v>
      </c>
      <c r="C32" s="41">
        <v>0.76849999999999996</v>
      </c>
      <c r="D32" s="41">
        <v>15.319599999999999</v>
      </c>
      <c r="E32" s="41">
        <v>12.8931</v>
      </c>
      <c r="F32" s="41">
        <v>2.4264999999999999</v>
      </c>
      <c r="G32" s="10">
        <v>15.9499</v>
      </c>
      <c r="H32" s="58" t="s">
        <v>179</v>
      </c>
      <c r="I32" s="41">
        <v>15.4541</v>
      </c>
      <c r="J32" s="41">
        <v>11.089700000000001</v>
      </c>
      <c r="K32" s="41">
        <v>4.3643999999999998</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K34"/>
  <sheetViews>
    <sheetView workbookViewId="0"/>
  </sheetViews>
  <sheetFormatPr defaultRowHeight="15"/>
  <cols>
    <col min="1" max="1" width="26" customWidth="1"/>
    <col min="2" max="11" width="16" customWidth="1"/>
  </cols>
  <sheetData>
    <row r="1" spans="1:11">
      <c r="A1" s="2" t="s">
        <v>47</v>
      </c>
    </row>
    <row r="2" spans="1:11">
      <c r="A2" s="31" t="s">
        <v>212</v>
      </c>
      <c r="B2" s="64">
        <v>2013</v>
      </c>
      <c r="C2" s="45"/>
      <c r="D2" s="45"/>
      <c r="E2" s="45"/>
      <c r="F2" s="45"/>
      <c r="G2" s="64">
        <v>2015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5.4729999999999999</v>
      </c>
      <c r="C4" s="41">
        <v>0.57130000000000003</v>
      </c>
      <c r="D4" s="41">
        <v>4.9016999999999999</v>
      </c>
      <c r="E4" s="41">
        <v>2.3681999999999999</v>
      </c>
      <c r="F4" s="41">
        <v>2.5335000000000001</v>
      </c>
      <c r="G4" s="10">
        <v>6.7039</v>
      </c>
      <c r="H4" s="41">
        <v>0.6371</v>
      </c>
      <c r="I4" s="41">
        <v>6.0667999999999997</v>
      </c>
      <c r="J4" s="41">
        <v>3.2725</v>
      </c>
      <c r="K4" s="41">
        <v>2.7942999999999998</v>
      </c>
    </row>
    <row r="5" spans="1:11">
      <c r="A5" s="40" t="s">
        <v>241</v>
      </c>
      <c r="B5" s="41">
        <v>10.781499999999999</v>
      </c>
      <c r="C5" s="41">
        <v>1.0243</v>
      </c>
      <c r="D5" s="41">
        <v>9.7571999999999992</v>
      </c>
      <c r="E5" s="41">
        <v>3.9775999999999998</v>
      </c>
      <c r="F5" s="41">
        <v>5.7794999999999996</v>
      </c>
      <c r="G5" s="10">
        <v>12.635899999999999</v>
      </c>
      <c r="H5" s="41">
        <v>1.0904</v>
      </c>
      <c r="I5" s="41">
        <v>11.5456</v>
      </c>
      <c r="J5" s="41">
        <v>6.1707999999999998</v>
      </c>
      <c r="K5" s="41">
        <v>5.3746999999999998</v>
      </c>
    </row>
    <row r="6" spans="1:11">
      <c r="A6" s="49" t="s">
        <v>127</v>
      </c>
      <c r="B6" s="41">
        <v>14.458</v>
      </c>
      <c r="C6" s="41">
        <v>1.1904999999999999</v>
      </c>
      <c r="D6" s="41">
        <v>13.2675</v>
      </c>
      <c r="E6" s="41">
        <v>7.0308000000000002</v>
      </c>
      <c r="F6" s="41">
        <v>6.2366999999999999</v>
      </c>
      <c r="G6" s="10">
        <v>14.7996</v>
      </c>
      <c r="H6" s="41">
        <v>1.2696000000000001</v>
      </c>
      <c r="I6" s="41">
        <v>13.530099999999999</v>
      </c>
      <c r="J6" s="41">
        <v>7.3319999999999999</v>
      </c>
      <c r="K6" s="41">
        <v>6.1981000000000002</v>
      </c>
    </row>
    <row r="7" spans="1:11">
      <c r="A7" s="49" t="s">
        <v>128</v>
      </c>
      <c r="B7" s="41">
        <v>1.4168000000000001</v>
      </c>
      <c r="C7" s="58" t="s">
        <v>179</v>
      </c>
      <c r="D7" s="41">
        <v>1.4168000000000001</v>
      </c>
      <c r="E7" s="58" t="s">
        <v>179</v>
      </c>
      <c r="F7" s="41">
        <v>1.3409</v>
      </c>
      <c r="G7" s="10">
        <v>2.0777999999999999</v>
      </c>
      <c r="H7" s="58" t="s">
        <v>179</v>
      </c>
      <c r="I7" s="41">
        <v>1.6403000000000001</v>
      </c>
      <c r="J7" s="58" t="s">
        <v>179</v>
      </c>
      <c r="K7" s="41">
        <v>1.3994</v>
      </c>
    </row>
    <row r="8" spans="1:11">
      <c r="A8" s="49" t="s">
        <v>129</v>
      </c>
      <c r="B8" s="41">
        <v>15.024800000000001</v>
      </c>
      <c r="C8" s="41">
        <v>1.2143999999999999</v>
      </c>
      <c r="D8" s="41">
        <v>13.8104</v>
      </c>
      <c r="E8" s="41">
        <v>3.7269999999999999</v>
      </c>
      <c r="F8" s="41">
        <v>10.083500000000001</v>
      </c>
      <c r="G8" s="10">
        <v>16.590800000000002</v>
      </c>
      <c r="H8" s="41">
        <v>1.4108000000000001</v>
      </c>
      <c r="I8" s="41">
        <v>15.18</v>
      </c>
      <c r="J8" s="41">
        <v>8.5075000000000003</v>
      </c>
      <c r="K8" s="41">
        <v>6.6725000000000003</v>
      </c>
    </row>
    <row r="9" spans="1:11">
      <c r="A9" s="49" t="s">
        <v>130</v>
      </c>
      <c r="B9" s="41">
        <v>1.4137</v>
      </c>
      <c r="C9" s="41">
        <v>1.1405000000000001</v>
      </c>
      <c r="D9" s="58" t="s">
        <v>179</v>
      </c>
      <c r="E9" s="58" t="s">
        <v>179</v>
      </c>
      <c r="F9" s="58" t="s">
        <v>179</v>
      </c>
      <c r="G9" s="10">
        <v>5.4740000000000002</v>
      </c>
      <c r="H9" s="41">
        <v>2.1261999999999999</v>
      </c>
      <c r="I9" s="41">
        <v>3.3479000000000001</v>
      </c>
      <c r="J9" s="58" t="s">
        <v>179</v>
      </c>
      <c r="K9" s="41">
        <v>2.8757000000000001</v>
      </c>
    </row>
    <row r="10" spans="1:11">
      <c r="A10" s="49" t="s">
        <v>131</v>
      </c>
      <c r="B10" s="41">
        <v>23.0289</v>
      </c>
      <c r="C10" s="41">
        <v>1.9492</v>
      </c>
      <c r="D10" s="41">
        <v>21.079699999999999</v>
      </c>
      <c r="E10" s="41">
        <v>14.308400000000001</v>
      </c>
      <c r="F10" s="41">
        <v>6.7713000000000001</v>
      </c>
      <c r="G10" s="10">
        <v>25.073699999999999</v>
      </c>
      <c r="H10" s="41">
        <v>3.0905</v>
      </c>
      <c r="I10" s="41">
        <v>21.9832</v>
      </c>
      <c r="J10" s="41">
        <v>15.424899999999999</v>
      </c>
      <c r="K10" s="41">
        <v>6.5583</v>
      </c>
    </row>
    <row r="11" spans="1:11">
      <c r="A11" s="49" t="s">
        <v>132</v>
      </c>
      <c r="B11" s="41">
        <v>7.88</v>
      </c>
      <c r="C11" s="41">
        <v>0.98819999999999997</v>
      </c>
      <c r="D11" s="41">
        <v>6.8917999999999999</v>
      </c>
      <c r="E11" s="41">
        <v>4.0627000000000004</v>
      </c>
      <c r="F11" s="41">
        <v>2.8292000000000002</v>
      </c>
      <c r="G11" s="10">
        <v>7.5179999999999998</v>
      </c>
      <c r="H11" s="41">
        <v>1.2101</v>
      </c>
      <c r="I11" s="41">
        <v>6.3079000000000001</v>
      </c>
      <c r="J11" s="41">
        <v>2.9043000000000001</v>
      </c>
      <c r="K11" s="41">
        <v>3.4036</v>
      </c>
    </row>
    <row r="12" spans="1:11">
      <c r="A12" s="49" t="s">
        <v>133</v>
      </c>
      <c r="B12" s="41">
        <v>7.4314</v>
      </c>
      <c r="C12" s="41">
        <v>0.97729999999999995</v>
      </c>
      <c r="D12" s="41">
        <v>6.4541000000000004</v>
      </c>
      <c r="E12" s="41">
        <v>0.91449999999999998</v>
      </c>
      <c r="F12" s="41">
        <v>5.5396000000000001</v>
      </c>
      <c r="G12" s="10">
        <v>9.0716999999999999</v>
      </c>
      <c r="H12" s="41">
        <v>0.99539999999999995</v>
      </c>
      <c r="I12" s="41">
        <v>8.0762999999999998</v>
      </c>
      <c r="J12" s="41">
        <v>2.7145000000000001</v>
      </c>
      <c r="K12" s="41">
        <v>5.3617999999999997</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7.8880999999999997</v>
      </c>
      <c r="C14" s="41">
        <v>1.0101</v>
      </c>
      <c r="D14" s="41">
        <v>6.8780000000000001</v>
      </c>
      <c r="E14" s="58" t="s">
        <v>179</v>
      </c>
      <c r="F14" s="41">
        <v>6.5667999999999997</v>
      </c>
      <c r="G14" s="10">
        <v>8.4697999999999993</v>
      </c>
      <c r="H14" s="41">
        <v>1.9043000000000001</v>
      </c>
      <c r="I14" s="41">
        <v>6.5655999999999999</v>
      </c>
      <c r="J14" s="41">
        <v>1.8697999999999999</v>
      </c>
      <c r="K14" s="41">
        <v>4.6957000000000004</v>
      </c>
    </row>
    <row r="15" spans="1:11">
      <c r="A15" s="49" t="s">
        <v>136</v>
      </c>
      <c r="B15" s="41">
        <v>22.263200000000001</v>
      </c>
      <c r="C15" s="41">
        <v>1.7498</v>
      </c>
      <c r="D15" s="41">
        <v>20.513400000000001</v>
      </c>
      <c r="E15" s="41">
        <v>9.9498999999999995</v>
      </c>
      <c r="F15" s="41">
        <v>10.563499999999999</v>
      </c>
      <c r="G15" s="10">
        <v>33.662999999999997</v>
      </c>
      <c r="H15" s="41">
        <v>2.2105000000000001</v>
      </c>
      <c r="I15" s="41">
        <v>31.452500000000001</v>
      </c>
      <c r="J15" s="41">
        <v>17.940100000000001</v>
      </c>
      <c r="K15" s="41">
        <v>13.5124</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11.099</v>
      </c>
      <c r="C17" s="58" t="s">
        <v>179</v>
      </c>
      <c r="D17" s="41">
        <v>10.837400000000001</v>
      </c>
      <c r="E17" s="41">
        <v>7.6890999999999998</v>
      </c>
      <c r="F17" s="41">
        <v>3.1482999999999999</v>
      </c>
      <c r="G17" s="10">
        <v>14.3469</v>
      </c>
      <c r="H17" s="58" t="s">
        <v>179</v>
      </c>
      <c r="I17" s="41">
        <v>14.0708</v>
      </c>
      <c r="J17" s="41">
        <v>12.912599999999999</v>
      </c>
      <c r="K17" s="41">
        <v>1.1581999999999999</v>
      </c>
    </row>
    <row r="18" spans="1:11">
      <c r="A18" s="49" t="s">
        <v>139</v>
      </c>
      <c r="B18" s="41">
        <v>6.8479000000000001</v>
      </c>
      <c r="C18" s="41">
        <v>1.5885</v>
      </c>
      <c r="D18" s="41">
        <v>5.2594000000000003</v>
      </c>
      <c r="E18" s="41">
        <v>0.6986</v>
      </c>
      <c r="F18" s="41">
        <v>4.5608000000000004</v>
      </c>
      <c r="G18" s="10">
        <v>9.3864999999999998</v>
      </c>
      <c r="H18" s="41">
        <v>4.1371000000000002</v>
      </c>
      <c r="I18" s="41">
        <v>5.2493999999999996</v>
      </c>
      <c r="J18" s="41">
        <v>0.67779999999999996</v>
      </c>
      <c r="K18" s="41">
        <v>4.5716000000000001</v>
      </c>
    </row>
    <row r="19" spans="1:11">
      <c r="A19" s="49" t="s">
        <v>140</v>
      </c>
      <c r="B19" s="58" t="s">
        <v>227</v>
      </c>
      <c r="C19" s="58" t="s">
        <v>227</v>
      </c>
      <c r="D19" s="58" t="s">
        <v>227</v>
      </c>
      <c r="E19" s="58" t="s">
        <v>227</v>
      </c>
      <c r="F19" s="58" t="s">
        <v>227</v>
      </c>
      <c r="G19" s="10">
        <v>4.2987000000000002</v>
      </c>
      <c r="H19" s="41">
        <v>0.99929999999999997</v>
      </c>
      <c r="I19" s="41">
        <v>3.2993999999999999</v>
      </c>
      <c r="J19" s="58" t="s">
        <v>179</v>
      </c>
      <c r="K19" s="41">
        <v>2.8096999999999999</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14.815099999999999</v>
      </c>
      <c r="C21" s="41">
        <v>1.1533</v>
      </c>
      <c r="D21" s="41">
        <v>13.661899999999999</v>
      </c>
      <c r="E21" s="41">
        <v>11.7234</v>
      </c>
      <c r="F21" s="41">
        <v>1.9384999999999999</v>
      </c>
      <c r="G21" s="10">
        <v>18.625900000000001</v>
      </c>
      <c r="H21" s="41">
        <v>0.87819999999999998</v>
      </c>
      <c r="I21" s="41">
        <v>17.747699999999998</v>
      </c>
      <c r="J21" s="41">
        <v>13.944800000000001</v>
      </c>
      <c r="K21" s="41">
        <v>3.8029000000000002</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41">
        <v>8.4252000000000002</v>
      </c>
      <c r="C23" s="41">
        <v>1.02</v>
      </c>
      <c r="D23" s="41">
        <v>7.4051999999999998</v>
      </c>
      <c r="E23" s="58" t="s">
        <v>179</v>
      </c>
      <c r="F23" s="41">
        <v>7.3509000000000002</v>
      </c>
      <c r="G23" s="10">
        <v>9.3267000000000007</v>
      </c>
      <c r="H23" s="41">
        <v>0.99780000000000002</v>
      </c>
      <c r="I23" s="41">
        <v>8.3289000000000009</v>
      </c>
      <c r="J23" s="58" t="s">
        <v>179</v>
      </c>
      <c r="K23" s="41">
        <v>8.3289000000000009</v>
      </c>
    </row>
    <row r="24" spans="1:11">
      <c r="A24" s="49" t="s">
        <v>144</v>
      </c>
      <c r="B24" s="41">
        <v>16.959</v>
      </c>
      <c r="C24" s="41">
        <v>1.5988</v>
      </c>
      <c r="D24" s="41">
        <v>15.360200000000001</v>
      </c>
      <c r="E24" s="41">
        <v>6.9263000000000003</v>
      </c>
      <c r="F24" s="41">
        <v>8.4338999999999995</v>
      </c>
      <c r="G24" s="10">
        <v>17.768999999999998</v>
      </c>
      <c r="H24" s="41">
        <v>2.0832000000000002</v>
      </c>
      <c r="I24" s="41">
        <v>15.6858</v>
      </c>
      <c r="J24" s="41">
        <v>4.7870999999999997</v>
      </c>
      <c r="K24" s="41">
        <v>10.8987</v>
      </c>
    </row>
    <row r="25" spans="1:11">
      <c r="A25" s="49" t="s">
        <v>145</v>
      </c>
      <c r="B25" s="41">
        <v>4.4146999999999998</v>
      </c>
      <c r="C25" s="41">
        <v>0.75019999999999998</v>
      </c>
      <c r="D25" s="41">
        <v>3.6644999999999999</v>
      </c>
      <c r="E25" s="41">
        <v>1.4273</v>
      </c>
      <c r="F25" s="41">
        <v>2.2372000000000001</v>
      </c>
      <c r="G25" s="10">
        <v>4.9122000000000003</v>
      </c>
      <c r="H25" s="58" t="s">
        <v>179</v>
      </c>
      <c r="I25" s="41">
        <v>4.4513999999999996</v>
      </c>
      <c r="J25" s="41">
        <v>1.3952</v>
      </c>
      <c r="K25" s="41">
        <v>3.0562999999999998</v>
      </c>
    </row>
    <row r="26" spans="1:11">
      <c r="A26" s="49" t="s">
        <v>146</v>
      </c>
      <c r="B26" s="41">
        <v>14.5305</v>
      </c>
      <c r="C26" s="41">
        <v>1.3802000000000001</v>
      </c>
      <c r="D26" s="41">
        <v>13.1503</v>
      </c>
      <c r="E26" s="41">
        <v>8.1486999999999998</v>
      </c>
      <c r="F26" s="41">
        <v>5.0015999999999998</v>
      </c>
      <c r="G26" s="10">
        <v>13.8354</v>
      </c>
      <c r="H26" s="41">
        <v>1.5604</v>
      </c>
      <c r="I26" s="41">
        <v>12.275</v>
      </c>
      <c r="J26" s="41">
        <v>6.2371999999999996</v>
      </c>
      <c r="K26" s="41">
        <v>6.0377999999999998</v>
      </c>
    </row>
    <row r="27" spans="1:11">
      <c r="A27" s="49" t="s">
        <v>147</v>
      </c>
      <c r="B27" s="41">
        <v>12.2042</v>
      </c>
      <c r="C27" s="41">
        <v>2.1526000000000001</v>
      </c>
      <c r="D27" s="41">
        <v>10.051500000000001</v>
      </c>
      <c r="E27" s="58" t="s">
        <v>179</v>
      </c>
      <c r="F27" s="41">
        <v>10.051500000000001</v>
      </c>
      <c r="G27" s="10">
        <v>13.6547</v>
      </c>
      <c r="H27" s="41">
        <v>3.5036</v>
      </c>
      <c r="I27" s="41">
        <v>10.1511</v>
      </c>
      <c r="J27" s="58" t="s">
        <v>179</v>
      </c>
      <c r="K27" s="41">
        <v>9.9651999999999994</v>
      </c>
    </row>
    <row r="28" spans="1:11">
      <c r="A28" s="49" t="s">
        <v>148</v>
      </c>
      <c r="B28" s="41">
        <v>8.3363999999999994</v>
      </c>
      <c r="C28" s="41">
        <v>0.71579999999999999</v>
      </c>
      <c r="D28" s="41">
        <v>7.6205999999999996</v>
      </c>
      <c r="E28" s="41">
        <v>0.89649999999999996</v>
      </c>
      <c r="F28" s="41">
        <v>6.7241</v>
      </c>
      <c r="G28" s="16" t="s">
        <v>227</v>
      </c>
      <c r="H28" s="58" t="s">
        <v>227</v>
      </c>
      <c r="I28" s="58" t="s">
        <v>227</v>
      </c>
      <c r="J28" s="58" t="s">
        <v>227</v>
      </c>
      <c r="K28" s="58" t="s">
        <v>227</v>
      </c>
    </row>
    <row r="29" spans="1:11">
      <c r="A29" s="49" t="s">
        <v>149</v>
      </c>
      <c r="B29" s="41">
        <v>14.6896</v>
      </c>
      <c r="C29" s="41">
        <v>1.1705000000000001</v>
      </c>
      <c r="D29" s="41">
        <v>13.5191</v>
      </c>
      <c r="E29" s="58" t="s">
        <v>179</v>
      </c>
      <c r="F29" s="41">
        <v>13.1853</v>
      </c>
      <c r="G29" s="10">
        <v>9.5975999999999999</v>
      </c>
      <c r="H29" s="41">
        <v>1.2049000000000001</v>
      </c>
      <c r="I29" s="41">
        <v>8.3925999999999998</v>
      </c>
      <c r="J29" s="58" t="s">
        <v>179</v>
      </c>
      <c r="K29" s="41">
        <v>8.0480999999999998</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7.6418999999999997</v>
      </c>
      <c r="C31" s="41">
        <v>1.0015000000000001</v>
      </c>
      <c r="D31" s="41">
        <v>6.6403999999999996</v>
      </c>
      <c r="E31" s="58" t="s">
        <v>179</v>
      </c>
      <c r="F31" s="41">
        <v>6.1938000000000004</v>
      </c>
      <c r="G31" s="10">
        <v>7.6394000000000002</v>
      </c>
      <c r="H31" s="41">
        <v>1.6727000000000001</v>
      </c>
      <c r="I31" s="41">
        <v>5.9667000000000003</v>
      </c>
      <c r="J31" s="41">
        <v>1.6324000000000001</v>
      </c>
      <c r="K31" s="41">
        <v>4.3342999999999998</v>
      </c>
    </row>
    <row r="32" spans="1:11">
      <c r="A32" s="49" t="s">
        <v>152</v>
      </c>
      <c r="B32" s="41">
        <v>15.357699999999999</v>
      </c>
      <c r="C32" s="41">
        <v>1.0797000000000001</v>
      </c>
      <c r="D32" s="41">
        <v>14.278</v>
      </c>
      <c r="E32" s="41">
        <v>8.6875999999999998</v>
      </c>
      <c r="F32" s="41">
        <v>5.5903999999999998</v>
      </c>
      <c r="G32" s="10">
        <v>16.570399999999999</v>
      </c>
      <c r="H32" s="41">
        <v>1.2971999999999999</v>
      </c>
      <c r="I32" s="41">
        <v>15.273199999999999</v>
      </c>
      <c r="J32" s="41">
        <v>10.7385</v>
      </c>
      <c r="K32" s="41">
        <v>4.5347</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K34"/>
  <sheetViews>
    <sheetView workbookViewId="0"/>
  </sheetViews>
  <sheetFormatPr defaultRowHeight="15"/>
  <cols>
    <col min="1" max="1" width="26" customWidth="1"/>
    <col min="2" max="11" width="16" customWidth="1"/>
  </cols>
  <sheetData>
    <row r="1" spans="1:11">
      <c r="A1" s="2" t="s">
        <v>47</v>
      </c>
    </row>
    <row r="2" spans="1:11">
      <c r="A2" s="31" t="s">
        <v>212</v>
      </c>
      <c r="B2" s="64">
        <v>2017</v>
      </c>
      <c r="C2" s="45"/>
      <c r="D2" s="45"/>
      <c r="E2" s="45"/>
      <c r="F2" s="45"/>
      <c r="G2" s="64">
        <v>2019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7.0117000000000003</v>
      </c>
      <c r="C4" s="41">
        <v>0.77690000000000003</v>
      </c>
      <c r="D4" s="41">
        <v>6.2347999999999999</v>
      </c>
      <c r="E4" s="41">
        <v>3.6858</v>
      </c>
      <c r="F4" s="41">
        <v>2.5489999999999999</v>
      </c>
      <c r="G4" s="10">
        <v>7.7260080000000002</v>
      </c>
      <c r="H4" s="41">
        <v>0.632799</v>
      </c>
      <c r="I4" s="41">
        <v>7.0932089999999999</v>
      </c>
      <c r="J4" s="41">
        <v>4.2253600000000002</v>
      </c>
      <c r="K4" s="41">
        <v>2.8678490000000001</v>
      </c>
    </row>
    <row r="5" spans="1:11">
      <c r="A5" s="40" t="s">
        <v>241</v>
      </c>
      <c r="B5" s="41">
        <v>13.3871</v>
      </c>
      <c r="C5" s="41">
        <v>1.5032000000000001</v>
      </c>
      <c r="D5" s="41">
        <v>11.883900000000001</v>
      </c>
      <c r="E5" s="41">
        <v>6.8704999999999998</v>
      </c>
      <c r="F5" s="41">
        <v>5.0133000000000001</v>
      </c>
      <c r="G5" s="10">
        <v>14.276811</v>
      </c>
      <c r="H5" s="41">
        <v>1.0220720000000001</v>
      </c>
      <c r="I5" s="41">
        <v>13.254739000000001</v>
      </c>
      <c r="J5" s="41">
        <v>7.6471679999999997</v>
      </c>
      <c r="K5" s="41">
        <v>5.6075710000000001</v>
      </c>
    </row>
    <row r="6" spans="1:11">
      <c r="A6" s="49" t="s">
        <v>127</v>
      </c>
      <c r="B6" s="41">
        <v>12.0259</v>
      </c>
      <c r="C6" s="41">
        <v>0.7984</v>
      </c>
      <c r="D6" s="41">
        <v>11.227499999999999</v>
      </c>
      <c r="E6" s="41">
        <v>5.3925000000000001</v>
      </c>
      <c r="F6" s="41">
        <v>5.835</v>
      </c>
      <c r="G6" s="10">
        <v>14.496727</v>
      </c>
      <c r="H6" s="58" t="s">
        <v>179</v>
      </c>
      <c r="I6" s="41">
        <v>14.007914</v>
      </c>
      <c r="J6" s="41">
        <v>7.8212440000000001</v>
      </c>
      <c r="K6" s="41">
        <v>6.1866690000000002</v>
      </c>
    </row>
    <row r="7" spans="1:11">
      <c r="A7" s="49" t="s">
        <v>128</v>
      </c>
      <c r="B7" s="41">
        <v>1.8380000000000001</v>
      </c>
      <c r="C7" s="58" t="s">
        <v>179</v>
      </c>
      <c r="D7" s="41">
        <v>1.6439999999999999</v>
      </c>
      <c r="E7" s="58" t="s">
        <v>179</v>
      </c>
      <c r="F7" s="41">
        <v>1.3299000000000001</v>
      </c>
      <c r="G7" s="10">
        <v>2.5796709999999998</v>
      </c>
      <c r="H7" s="58" t="s">
        <v>179</v>
      </c>
      <c r="I7" s="41">
        <v>2.2191930000000002</v>
      </c>
      <c r="J7" s="58" t="s">
        <v>179</v>
      </c>
      <c r="K7" s="41">
        <v>1.8440719999999999</v>
      </c>
    </row>
    <row r="8" spans="1:11">
      <c r="A8" s="49" t="s">
        <v>129</v>
      </c>
      <c r="B8" s="41">
        <v>20.506499999999999</v>
      </c>
      <c r="C8" s="41">
        <v>1.4067000000000001</v>
      </c>
      <c r="D8" s="41">
        <v>19.099799999999998</v>
      </c>
      <c r="E8" s="41">
        <v>7.3681000000000001</v>
      </c>
      <c r="F8" s="41">
        <v>11.7317</v>
      </c>
      <c r="G8" s="10">
        <v>21.905519000000002</v>
      </c>
      <c r="H8" s="41">
        <v>1.5695490000000001</v>
      </c>
      <c r="I8" s="41">
        <v>20.33597</v>
      </c>
      <c r="J8" s="41">
        <v>8.0016280000000002</v>
      </c>
      <c r="K8" s="41">
        <v>12.334341999999999</v>
      </c>
    </row>
    <row r="9" spans="1:11">
      <c r="A9" s="49" t="s">
        <v>130</v>
      </c>
      <c r="B9" s="41">
        <v>3.0436000000000001</v>
      </c>
      <c r="C9" s="41">
        <v>0.55679999999999996</v>
      </c>
      <c r="D9" s="41">
        <v>2.4868000000000001</v>
      </c>
      <c r="E9" s="41">
        <v>1.0179</v>
      </c>
      <c r="F9" s="41">
        <v>1.4689000000000001</v>
      </c>
      <c r="G9" s="10">
        <v>5.0368069999999996</v>
      </c>
      <c r="H9" s="41">
        <v>1.3511</v>
      </c>
      <c r="I9" s="41">
        <v>3.6857069999999998</v>
      </c>
      <c r="J9" s="41">
        <v>0.660304</v>
      </c>
      <c r="K9" s="41">
        <v>3.0254029999999998</v>
      </c>
    </row>
    <row r="10" spans="1:11">
      <c r="A10" s="49" t="s">
        <v>131</v>
      </c>
      <c r="B10" s="41">
        <v>25.128900000000002</v>
      </c>
      <c r="C10" s="41">
        <v>3.1617000000000002</v>
      </c>
      <c r="D10" s="41">
        <v>21.967199999999998</v>
      </c>
      <c r="E10" s="41">
        <v>15.9839</v>
      </c>
      <c r="F10" s="41">
        <v>5.9832999999999998</v>
      </c>
      <c r="G10" s="10">
        <v>24.956893999999998</v>
      </c>
      <c r="H10" s="41">
        <v>3.4983979999999999</v>
      </c>
      <c r="I10" s="41">
        <v>21.458497000000001</v>
      </c>
      <c r="J10" s="41">
        <v>14.930208</v>
      </c>
      <c r="K10" s="41">
        <v>6.528289</v>
      </c>
    </row>
    <row r="11" spans="1:11">
      <c r="A11" s="49" t="s">
        <v>132</v>
      </c>
      <c r="B11" s="41">
        <v>8.3442000000000007</v>
      </c>
      <c r="C11" s="41">
        <v>1.5779000000000001</v>
      </c>
      <c r="D11" s="41">
        <v>6.7663000000000002</v>
      </c>
      <c r="E11" s="41">
        <v>5.4061000000000003</v>
      </c>
      <c r="F11" s="41">
        <v>1.3601000000000001</v>
      </c>
      <c r="G11" s="10">
        <v>10.022777</v>
      </c>
      <c r="H11" s="41">
        <v>1.931511</v>
      </c>
      <c r="I11" s="41">
        <v>8.0912649999999999</v>
      </c>
      <c r="J11" s="41">
        <v>4.8726310000000002</v>
      </c>
      <c r="K11" s="41">
        <v>3.2186340000000002</v>
      </c>
    </row>
    <row r="12" spans="1:11">
      <c r="A12" s="49" t="s">
        <v>133</v>
      </c>
      <c r="B12" s="41">
        <v>8.5488</v>
      </c>
      <c r="C12" s="41">
        <v>0.66720000000000002</v>
      </c>
      <c r="D12" s="41">
        <v>7.8815999999999997</v>
      </c>
      <c r="E12" s="41">
        <v>2.9573999999999998</v>
      </c>
      <c r="F12" s="41">
        <v>4.9241999999999999</v>
      </c>
      <c r="G12" s="10">
        <v>11.700497</v>
      </c>
      <c r="H12" s="41">
        <v>0.510023</v>
      </c>
      <c r="I12" s="41">
        <v>11.190474</v>
      </c>
      <c r="J12" s="41">
        <v>3.8312149999999998</v>
      </c>
      <c r="K12" s="41">
        <v>7.3592579999999996</v>
      </c>
    </row>
    <row r="13" spans="1:11">
      <c r="A13" s="49" t="s">
        <v>134</v>
      </c>
      <c r="B13" s="41">
        <v>16.647600000000001</v>
      </c>
      <c r="C13" s="41">
        <v>0.58840000000000003</v>
      </c>
      <c r="D13" s="41">
        <v>16.059200000000001</v>
      </c>
      <c r="E13" s="41">
        <v>13.3933</v>
      </c>
      <c r="F13" s="41">
        <v>2.6659000000000002</v>
      </c>
      <c r="G13" s="10">
        <v>15.357907000000001</v>
      </c>
      <c r="H13" s="41">
        <v>0.68480200000000002</v>
      </c>
      <c r="I13" s="41">
        <v>14.673105</v>
      </c>
      <c r="J13" s="41">
        <v>11.257208</v>
      </c>
      <c r="K13" s="41">
        <v>3.4158970000000002</v>
      </c>
    </row>
    <row r="14" spans="1:11">
      <c r="A14" s="49" t="s">
        <v>135</v>
      </c>
      <c r="B14" s="41">
        <v>10.403499999999999</v>
      </c>
      <c r="C14" s="41">
        <v>1.0304</v>
      </c>
      <c r="D14" s="41">
        <v>9.3731000000000009</v>
      </c>
      <c r="E14" s="41">
        <v>2.8151000000000002</v>
      </c>
      <c r="F14" s="41">
        <v>6.5579999999999998</v>
      </c>
      <c r="G14" s="10">
        <v>11.516762</v>
      </c>
      <c r="H14" s="41">
        <v>0.98810900000000002</v>
      </c>
      <c r="I14" s="41">
        <v>10.528653</v>
      </c>
      <c r="J14" s="41">
        <v>3.8911509999999998</v>
      </c>
      <c r="K14" s="41">
        <v>6.6375019999999996</v>
      </c>
    </row>
    <row r="15" spans="1:11">
      <c r="A15" s="49" t="s">
        <v>136</v>
      </c>
      <c r="B15" s="41">
        <v>46.151400000000002</v>
      </c>
      <c r="C15" s="41">
        <v>1.5632999999999999</v>
      </c>
      <c r="D15" s="41">
        <v>44.588099999999997</v>
      </c>
      <c r="E15" s="41">
        <v>24.562999999999999</v>
      </c>
      <c r="F15" s="41">
        <v>20.025099999999998</v>
      </c>
      <c r="G15" s="10">
        <v>46.661129000000003</v>
      </c>
      <c r="H15" s="41">
        <v>2.0338799999999999</v>
      </c>
      <c r="I15" s="41">
        <v>44.627248999999999</v>
      </c>
      <c r="J15" s="41">
        <v>33.195208000000001</v>
      </c>
      <c r="K15" s="41">
        <v>11.432041</v>
      </c>
    </row>
    <row r="16" spans="1:11">
      <c r="A16" s="49" t="s">
        <v>137</v>
      </c>
      <c r="B16" s="41">
        <v>32.263300000000001</v>
      </c>
      <c r="C16" s="41">
        <v>1.9536</v>
      </c>
      <c r="D16" s="41">
        <v>30.309699999999999</v>
      </c>
      <c r="E16" s="41">
        <v>25.965299999999999</v>
      </c>
      <c r="F16" s="41">
        <v>4.3444000000000003</v>
      </c>
      <c r="G16" s="10">
        <v>25.720666000000001</v>
      </c>
      <c r="H16" s="41">
        <v>0.86084000000000005</v>
      </c>
      <c r="I16" s="41">
        <v>24.859826000000002</v>
      </c>
      <c r="J16" s="41">
        <v>18.468668999999998</v>
      </c>
      <c r="K16" s="41">
        <v>6.3911569999999998</v>
      </c>
    </row>
    <row r="17" spans="1:11">
      <c r="A17" s="49" t="s">
        <v>138</v>
      </c>
      <c r="B17" s="41">
        <v>17.902100000000001</v>
      </c>
      <c r="C17" s="41">
        <v>2.0045000000000002</v>
      </c>
      <c r="D17" s="41">
        <v>15.897600000000001</v>
      </c>
      <c r="E17" s="41">
        <v>14.7859</v>
      </c>
      <c r="F17" s="41">
        <v>1.1115999999999999</v>
      </c>
      <c r="G17" s="10">
        <v>14.463733</v>
      </c>
      <c r="H17" s="58" t="s">
        <v>179</v>
      </c>
      <c r="I17" s="41">
        <v>14.097988000000001</v>
      </c>
      <c r="J17" s="41">
        <v>9.4347410000000007</v>
      </c>
      <c r="K17" s="41">
        <v>4.6632470000000001</v>
      </c>
    </row>
    <row r="18" spans="1:11">
      <c r="A18" s="49" t="s">
        <v>139</v>
      </c>
      <c r="B18" s="41">
        <v>10.835900000000001</v>
      </c>
      <c r="C18" s="41">
        <v>3.5335999999999999</v>
      </c>
      <c r="D18" s="41">
        <v>7.3022999999999998</v>
      </c>
      <c r="E18" s="41">
        <v>1.7842</v>
      </c>
      <c r="F18" s="41">
        <v>5.5180999999999996</v>
      </c>
      <c r="G18" s="10">
        <v>10.522935</v>
      </c>
      <c r="H18" s="41">
        <v>1.3380780000000001</v>
      </c>
      <c r="I18" s="41">
        <v>9.1848569999999992</v>
      </c>
      <c r="J18" s="41">
        <v>0.52838099999999999</v>
      </c>
      <c r="K18" s="41">
        <v>8.6564759999999996</v>
      </c>
    </row>
    <row r="19" spans="1:11">
      <c r="A19" s="49" t="s">
        <v>140</v>
      </c>
      <c r="B19" s="41">
        <v>4.7766000000000002</v>
      </c>
      <c r="C19" s="41">
        <v>0.57989999999999997</v>
      </c>
      <c r="D19" s="41">
        <v>4.1966999999999999</v>
      </c>
      <c r="E19" s="41">
        <v>0.79430000000000001</v>
      </c>
      <c r="F19" s="41">
        <v>3.4024999999999999</v>
      </c>
      <c r="G19" s="10">
        <v>5.1290829999999996</v>
      </c>
      <c r="H19" s="41">
        <v>0.91095999999999999</v>
      </c>
      <c r="I19" s="41">
        <v>4.2181230000000003</v>
      </c>
      <c r="J19" s="41">
        <v>1.2693490000000001</v>
      </c>
      <c r="K19" s="41">
        <v>2.9487739999999998</v>
      </c>
    </row>
    <row r="20" spans="1:11">
      <c r="A20" s="49" t="s">
        <v>141</v>
      </c>
      <c r="B20" s="41">
        <v>22.603300000000001</v>
      </c>
      <c r="C20" s="58" t="s">
        <v>179</v>
      </c>
      <c r="D20" s="41">
        <v>22.603300000000001</v>
      </c>
      <c r="E20" s="41">
        <v>15.8383</v>
      </c>
      <c r="F20" s="41">
        <v>6.7649999999999997</v>
      </c>
      <c r="G20" s="10">
        <v>26.478323</v>
      </c>
      <c r="H20" s="58" t="s">
        <v>179</v>
      </c>
      <c r="I20" s="41">
        <v>26.306809999999999</v>
      </c>
      <c r="J20" s="41">
        <v>21.53003</v>
      </c>
      <c r="K20" s="41">
        <v>4.7767790000000003</v>
      </c>
    </row>
    <row r="21" spans="1:11">
      <c r="A21" s="49" t="s">
        <v>242</v>
      </c>
      <c r="B21" s="41">
        <v>14.4155</v>
      </c>
      <c r="C21" s="41">
        <v>1.0581</v>
      </c>
      <c r="D21" s="41">
        <v>13.3574</v>
      </c>
      <c r="E21" s="41">
        <v>10.8056</v>
      </c>
      <c r="F21" s="41">
        <v>2.5516999999999999</v>
      </c>
      <c r="G21" s="10">
        <v>15.035413999999999</v>
      </c>
      <c r="H21" s="41">
        <v>1.1717580000000001</v>
      </c>
      <c r="I21" s="41">
        <v>13.863656000000001</v>
      </c>
      <c r="J21" s="41">
        <v>11.521025</v>
      </c>
      <c r="K21" s="41">
        <v>2.3426309999999999</v>
      </c>
    </row>
    <row r="22" spans="1:11">
      <c r="A22" s="49" t="s">
        <v>142</v>
      </c>
      <c r="B22" s="41">
        <v>4.7995999999999999</v>
      </c>
      <c r="C22" s="58" t="s">
        <v>179</v>
      </c>
      <c r="D22" s="41">
        <v>4.6612999999999998</v>
      </c>
      <c r="E22" s="41">
        <v>2.3096000000000001</v>
      </c>
      <c r="F22" s="41">
        <v>2.3515999999999999</v>
      </c>
      <c r="G22" s="10">
        <v>4.4469440000000002</v>
      </c>
      <c r="H22" s="58" t="s">
        <v>179</v>
      </c>
      <c r="I22" s="41">
        <v>4.2055889999999998</v>
      </c>
      <c r="J22" s="41">
        <v>1.5875760000000001</v>
      </c>
      <c r="K22" s="41">
        <v>2.6180129999999999</v>
      </c>
    </row>
    <row r="23" spans="1:11">
      <c r="A23" s="49" t="s">
        <v>143</v>
      </c>
      <c r="B23" s="41">
        <v>9.7448999999999995</v>
      </c>
      <c r="C23" s="41">
        <v>0.8538</v>
      </c>
      <c r="D23" s="41">
        <v>8.8910999999999998</v>
      </c>
      <c r="E23" s="41">
        <v>1.1830000000000001</v>
      </c>
      <c r="F23" s="41">
        <v>7.7081</v>
      </c>
      <c r="G23" s="10">
        <v>9.2901919999999993</v>
      </c>
      <c r="H23" s="58" t="s">
        <v>179</v>
      </c>
      <c r="I23" s="41">
        <v>8.8612380000000002</v>
      </c>
      <c r="J23" s="41">
        <v>0.63167099999999998</v>
      </c>
      <c r="K23" s="41">
        <v>8.2295669999999994</v>
      </c>
    </row>
    <row r="24" spans="1:11">
      <c r="A24" s="49" t="s">
        <v>144</v>
      </c>
      <c r="B24" s="41">
        <v>19.872599999999998</v>
      </c>
      <c r="C24" s="41">
        <v>1.4617</v>
      </c>
      <c r="D24" s="41">
        <v>18.410900000000002</v>
      </c>
      <c r="E24" s="41">
        <v>10.192399999999999</v>
      </c>
      <c r="F24" s="41">
        <v>8.2186000000000003</v>
      </c>
      <c r="G24" s="10">
        <v>23.183021</v>
      </c>
      <c r="H24" s="41">
        <v>0.97313899999999998</v>
      </c>
      <c r="I24" s="41">
        <v>22.209882</v>
      </c>
      <c r="J24" s="41">
        <v>17.174804000000002</v>
      </c>
      <c r="K24" s="41">
        <v>5.0350789999999996</v>
      </c>
    </row>
    <row r="25" spans="1:11">
      <c r="A25" s="49" t="s">
        <v>145</v>
      </c>
      <c r="B25" s="41">
        <v>4.1557000000000004</v>
      </c>
      <c r="C25" s="41">
        <v>0.51739999999999997</v>
      </c>
      <c r="D25" s="41">
        <v>3.6383000000000001</v>
      </c>
      <c r="E25" s="41">
        <v>1.3571</v>
      </c>
      <c r="F25" s="41">
        <v>2.2812000000000001</v>
      </c>
      <c r="G25" s="10">
        <v>6.5721530000000001</v>
      </c>
      <c r="H25" s="41">
        <v>0.78020400000000001</v>
      </c>
      <c r="I25" s="41">
        <v>5.7919489999999998</v>
      </c>
      <c r="J25" s="41">
        <v>2.4193880000000001</v>
      </c>
      <c r="K25" s="41">
        <v>3.3725610000000001</v>
      </c>
    </row>
    <row r="26" spans="1:11">
      <c r="A26" s="49" t="s">
        <v>146</v>
      </c>
      <c r="B26" s="41">
        <v>14.1363</v>
      </c>
      <c r="C26" s="41">
        <v>2.6316000000000002</v>
      </c>
      <c r="D26" s="41">
        <v>11.504799999999999</v>
      </c>
      <c r="E26" s="41">
        <v>7.9789000000000003</v>
      </c>
      <c r="F26" s="41">
        <v>3.5257999999999998</v>
      </c>
      <c r="G26" s="10">
        <v>14.635346</v>
      </c>
      <c r="H26" s="41">
        <v>1.792497</v>
      </c>
      <c r="I26" s="41">
        <v>12.842848999999999</v>
      </c>
      <c r="J26" s="41">
        <v>9.3990410000000004</v>
      </c>
      <c r="K26" s="41">
        <v>3.4438080000000002</v>
      </c>
    </row>
    <row r="27" spans="1:11">
      <c r="A27" s="49" t="s">
        <v>147</v>
      </c>
      <c r="B27" s="41">
        <v>13.7037</v>
      </c>
      <c r="C27" s="41">
        <v>2.9575999999999998</v>
      </c>
      <c r="D27" s="41">
        <v>10.746</v>
      </c>
      <c r="E27" s="41">
        <v>1.1597999999999999</v>
      </c>
      <c r="F27" s="41">
        <v>9.5861999999999998</v>
      </c>
      <c r="G27" s="10">
        <v>14.110434</v>
      </c>
      <c r="H27" s="41">
        <v>1.846913</v>
      </c>
      <c r="I27" s="41">
        <v>12.263521000000001</v>
      </c>
      <c r="J27" s="41">
        <v>0.70253200000000005</v>
      </c>
      <c r="K27" s="41">
        <v>11.56099</v>
      </c>
    </row>
    <row r="28" spans="1:11">
      <c r="A28" s="49" t="s">
        <v>148</v>
      </c>
      <c r="B28" s="41">
        <v>10.752800000000001</v>
      </c>
      <c r="C28" s="41">
        <v>1.0149999999999999</v>
      </c>
      <c r="D28" s="41">
        <v>9.7378</v>
      </c>
      <c r="E28" s="41">
        <v>2.0499000000000001</v>
      </c>
      <c r="F28" s="41">
        <v>7.6879</v>
      </c>
      <c r="G28" s="10">
        <v>12.147187000000001</v>
      </c>
      <c r="H28" s="41">
        <v>0.82339300000000004</v>
      </c>
      <c r="I28" s="41">
        <v>11.323793999999999</v>
      </c>
      <c r="J28" s="41">
        <v>3.0005860000000002</v>
      </c>
      <c r="K28" s="41">
        <v>8.3232079999999993</v>
      </c>
    </row>
    <row r="29" spans="1:11">
      <c r="A29" s="49" t="s">
        <v>149</v>
      </c>
      <c r="B29" s="41">
        <v>13.3947</v>
      </c>
      <c r="C29" s="41">
        <v>1.9448000000000001</v>
      </c>
      <c r="D29" s="41">
        <v>11.4498</v>
      </c>
      <c r="E29" s="41">
        <v>1.9294</v>
      </c>
      <c r="F29" s="41">
        <v>9.5204000000000004</v>
      </c>
      <c r="G29" s="10">
        <v>12.139476999999999</v>
      </c>
      <c r="H29" s="41">
        <v>1.2815989999999999</v>
      </c>
      <c r="I29" s="41">
        <v>10.857877999999999</v>
      </c>
      <c r="J29" s="41">
        <v>2.2081140000000001</v>
      </c>
      <c r="K29" s="41">
        <v>8.6497639999999993</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9.4643999999999995</v>
      </c>
      <c r="C31" s="41">
        <v>1.5454000000000001</v>
      </c>
      <c r="D31" s="41">
        <v>7.9189999999999996</v>
      </c>
      <c r="E31" s="41">
        <v>4.6147999999999998</v>
      </c>
      <c r="F31" s="41">
        <v>3.3043</v>
      </c>
      <c r="G31" s="10">
        <v>10.969236</v>
      </c>
      <c r="H31" s="41">
        <v>1.6612720000000001</v>
      </c>
      <c r="I31" s="41">
        <v>9.3079649999999994</v>
      </c>
      <c r="J31" s="41">
        <v>5.4084989999999999</v>
      </c>
      <c r="K31" s="41">
        <v>3.8994650000000002</v>
      </c>
    </row>
    <row r="32" spans="1:11">
      <c r="A32" s="49" t="s">
        <v>152</v>
      </c>
      <c r="B32" s="41">
        <v>13.511100000000001</v>
      </c>
      <c r="C32" s="41">
        <v>1.0479000000000001</v>
      </c>
      <c r="D32" s="41">
        <v>12.4633</v>
      </c>
      <c r="E32" s="41">
        <v>10.1639</v>
      </c>
      <c r="F32" s="41">
        <v>2.2993999999999999</v>
      </c>
      <c r="G32" s="10">
        <v>10.493667</v>
      </c>
      <c r="H32" s="41">
        <v>1.887362</v>
      </c>
      <c r="I32" s="41">
        <v>8.6063050000000008</v>
      </c>
      <c r="J32" s="41">
        <v>6.4882569999999999</v>
      </c>
      <c r="K32" s="41">
        <v>2.1180479999999999</v>
      </c>
    </row>
    <row r="33" spans="1:11">
      <c r="A33" s="14" t="s">
        <v>243</v>
      </c>
      <c r="B33" s="6">
        <v>4.8550000000000004</v>
      </c>
      <c r="C33" s="19" t="s">
        <v>179</v>
      </c>
      <c r="D33" s="6">
        <v>4.7938999999999998</v>
      </c>
      <c r="E33" s="6">
        <v>0.71430000000000005</v>
      </c>
      <c r="F33" s="6">
        <v>4.0796000000000001</v>
      </c>
      <c r="G33" s="15">
        <v>5.5845909999999996</v>
      </c>
      <c r="H33" s="19" t="s">
        <v>179</v>
      </c>
      <c r="I33" s="6">
        <v>5.1870079999999996</v>
      </c>
      <c r="J33" s="6">
        <v>1.867191</v>
      </c>
      <c r="K33" s="6">
        <v>3.3198159999999999</v>
      </c>
    </row>
    <row r="34" spans="1:11">
      <c r="A34" s="7" t="s">
        <v>234</v>
      </c>
    </row>
  </sheetData>
  <mergeCells count="3">
    <mergeCell ref="B2:F2"/>
    <mergeCell ref="A2:A3"/>
    <mergeCell ref="G2:K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K38"/>
  <sheetViews>
    <sheetView workbookViewId="0"/>
  </sheetViews>
  <sheetFormatPr defaultRowHeight="15"/>
  <cols>
    <col min="1" max="1" width="26" customWidth="1"/>
    <col min="2" max="11" width="16" customWidth="1"/>
  </cols>
  <sheetData>
    <row r="1" spans="1:11">
      <c r="A1" s="2" t="s">
        <v>47</v>
      </c>
    </row>
    <row r="2" spans="1:11">
      <c r="A2" s="31" t="s">
        <v>212</v>
      </c>
      <c r="B2" s="64">
        <v>2022</v>
      </c>
      <c r="C2" s="45"/>
      <c r="D2" s="45"/>
      <c r="E2" s="45"/>
      <c r="F2" s="45"/>
      <c r="G2" s="64">
        <v>2024</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9.9624959999999998</v>
      </c>
      <c r="C4" s="41">
        <v>0.71037600000000001</v>
      </c>
      <c r="D4" s="41">
        <v>9.2521199999999997</v>
      </c>
      <c r="E4" s="41">
        <v>5.7690530000000004</v>
      </c>
      <c r="F4" s="41">
        <v>3.4830670000000001</v>
      </c>
      <c r="G4" s="10">
        <v>11.132755</v>
      </c>
      <c r="H4" s="41">
        <v>1.0246059999999999</v>
      </c>
      <c r="I4" s="41">
        <v>10.108148999999999</v>
      </c>
      <c r="J4" s="41">
        <v>6.6672479999999998</v>
      </c>
      <c r="K4" s="41">
        <v>3.4409010000000002</v>
      </c>
    </row>
    <row r="5" spans="1:11">
      <c r="A5" s="40" t="s">
        <v>241</v>
      </c>
      <c r="B5" s="41">
        <v>16.415127999999999</v>
      </c>
      <c r="C5" s="41">
        <v>1.037034</v>
      </c>
      <c r="D5" s="41">
        <v>15.378094000000001</v>
      </c>
      <c r="E5" s="41">
        <v>9.9567750000000004</v>
      </c>
      <c r="F5" s="41">
        <v>5.4213190000000004</v>
      </c>
      <c r="G5" s="10">
        <v>20.294633999999999</v>
      </c>
      <c r="H5" s="41">
        <v>2.0399500000000002</v>
      </c>
      <c r="I5" s="41">
        <v>18.254684000000001</v>
      </c>
      <c r="J5" s="41">
        <v>12.666912</v>
      </c>
      <c r="K5" s="41">
        <v>5.5877720000000002</v>
      </c>
    </row>
    <row r="6" spans="1:11">
      <c r="A6" s="49" t="s">
        <v>127</v>
      </c>
      <c r="B6" s="41">
        <v>23.452424000000001</v>
      </c>
      <c r="C6" s="58" t="s">
        <v>179</v>
      </c>
      <c r="D6" s="41">
        <v>23.25103</v>
      </c>
      <c r="E6" s="41">
        <v>17.924610999999999</v>
      </c>
      <c r="F6" s="41">
        <v>5.3264180000000003</v>
      </c>
      <c r="G6" s="10">
        <v>21.173038999999999</v>
      </c>
      <c r="H6" s="41">
        <v>0.71001000000000003</v>
      </c>
      <c r="I6" s="41">
        <v>20.46303</v>
      </c>
      <c r="J6" s="41">
        <v>14.958404</v>
      </c>
      <c r="K6" s="41">
        <v>5.5046249999999999</v>
      </c>
    </row>
    <row r="7" spans="1:11">
      <c r="A7" s="49" t="s">
        <v>128</v>
      </c>
      <c r="B7" s="41">
        <v>3.0826259999999999</v>
      </c>
      <c r="C7" s="58" t="s">
        <v>179</v>
      </c>
      <c r="D7" s="41">
        <v>2.7585920000000002</v>
      </c>
      <c r="E7" s="58" t="s">
        <v>179</v>
      </c>
      <c r="F7" s="41">
        <v>2.5142410000000002</v>
      </c>
      <c r="G7" s="10">
        <v>5.8365819999999999</v>
      </c>
      <c r="H7" s="58" t="s">
        <v>179</v>
      </c>
      <c r="I7" s="41">
        <v>5.8365819999999999</v>
      </c>
      <c r="J7" s="41">
        <v>1.607372</v>
      </c>
      <c r="K7" s="41">
        <v>4.2292100000000001</v>
      </c>
    </row>
    <row r="8" spans="1:11">
      <c r="A8" s="49" t="s">
        <v>129</v>
      </c>
      <c r="B8" s="41">
        <v>24.043868</v>
      </c>
      <c r="C8" s="41">
        <v>1.0971770000000001</v>
      </c>
      <c r="D8" s="41">
        <v>22.946691000000001</v>
      </c>
      <c r="E8" s="41">
        <v>12.775779</v>
      </c>
      <c r="F8" s="41">
        <v>10.170913000000001</v>
      </c>
      <c r="G8" s="10">
        <v>32.498669999999997</v>
      </c>
      <c r="H8" s="41">
        <v>2.3935719999999998</v>
      </c>
      <c r="I8" s="41">
        <v>30.105098000000002</v>
      </c>
      <c r="J8" s="41">
        <v>19.149353999999999</v>
      </c>
      <c r="K8" s="41">
        <v>10.955743999999999</v>
      </c>
    </row>
    <row r="9" spans="1:11">
      <c r="A9" s="49" t="s">
        <v>130</v>
      </c>
      <c r="B9" s="41">
        <v>6.6127089999999997</v>
      </c>
      <c r="C9" s="41">
        <v>0.88051699999999999</v>
      </c>
      <c r="D9" s="41">
        <v>5.7321929999999996</v>
      </c>
      <c r="E9" s="41">
        <v>0.67200099999999996</v>
      </c>
      <c r="F9" s="41">
        <v>5.0601919999999998</v>
      </c>
      <c r="G9" s="10">
        <v>12.610948</v>
      </c>
      <c r="H9" s="41">
        <v>1.6681569999999999</v>
      </c>
      <c r="I9" s="41">
        <v>10.942791</v>
      </c>
      <c r="J9" s="41">
        <v>1.591318</v>
      </c>
      <c r="K9" s="41">
        <v>9.3514730000000004</v>
      </c>
    </row>
    <row r="10" spans="1:11">
      <c r="A10" s="49" t="s">
        <v>131</v>
      </c>
      <c r="B10" s="41">
        <v>23.195416000000002</v>
      </c>
      <c r="C10" s="41">
        <v>4.1529980000000002</v>
      </c>
      <c r="D10" s="41">
        <v>19.042418000000001</v>
      </c>
      <c r="E10" s="41">
        <v>12.787604999999999</v>
      </c>
      <c r="F10" s="41">
        <v>6.2548139999999997</v>
      </c>
      <c r="G10" s="10">
        <v>27.181394000000001</v>
      </c>
      <c r="H10" s="41">
        <v>4.405608</v>
      </c>
      <c r="I10" s="41">
        <v>22.775786</v>
      </c>
      <c r="J10" s="41">
        <v>14.9178</v>
      </c>
      <c r="K10" s="41">
        <v>7.8579860000000004</v>
      </c>
    </row>
    <row r="11" spans="1:11">
      <c r="A11" s="49" t="s">
        <v>132</v>
      </c>
      <c r="B11" s="41">
        <v>15.485324</v>
      </c>
      <c r="C11" s="41">
        <v>2.0453640000000002</v>
      </c>
      <c r="D11" s="41">
        <v>13.439961</v>
      </c>
      <c r="E11" s="41">
        <v>9.3901500000000002</v>
      </c>
      <c r="F11" s="41">
        <v>4.049811</v>
      </c>
      <c r="G11" s="10">
        <v>17.955672</v>
      </c>
      <c r="H11" s="41">
        <v>1.6538820000000001</v>
      </c>
      <c r="I11" s="41">
        <v>16.30179</v>
      </c>
      <c r="J11" s="41">
        <v>10.932801</v>
      </c>
      <c r="K11" s="41">
        <v>5.368989</v>
      </c>
    </row>
    <row r="12" spans="1:11">
      <c r="A12" s="49" t="s">
        <v>133</v>
      </c>
      <c r="B12" s="41">
        <v>20.621877000000001</v>
      </c>
      <c r="C12" s="41">
        <v>0.86616199999999999</v>
      </c>
      <c r="D12" s="41">
        <v>19.755714999999999</v>
      </c>
      <c r="E12" s="41">
        <v>6.9692499999999997</v>
      </c>
      <c r="F12" s="41">
        <v>12.786465</v>
      </c>
      <c r="G12" s="10">
        <v>25.372036999999999</v>
      </c>
      <c r="H12" s="41">
        <v>5.8138930000000002</v>
      </c>
      <c r="I12" s="41">
        <v>19.558143999999999</v>
      </c>
      <c r="J12" s="41">
        <v>6.5526280000000003</v>
      </c>
      <c r="K12" s="41">
        <v>13.005516</v>
      </c>
    </row>
    <row r="13" spans="1:11">
      <c r="A13" s="49" t="s">
        <v>134</v>
      </c>
      <c r="B13" s="41">
        <v>13.766598999999999</v>
      </c>
      <c r="C13" s="58" t="s">
        <v>179</v>
      </c>
      <c r="D13" s="41">
        <v>13.290143</v>
      </c>
      <c r="E13" s="41">
        <v>9.918946</v>
      </c>
      <c r="F13" s="41">
        <v>3.3711980000000001</v>
      </c>
      <c r="G13" s="10">
        <v>16.029288999999999</v>
      </c>
      <c r="H13" s="41">
        <v>1.1072709999999999</v>
      </c>
      <c r="I13" s="41">
        <v>14.922017</v>
      </c>
      <c r="J13" s="41">
        <v>12.366210000000001</v>
      </c>
      <c r="K13" s="41">
        <v>2.5558070000000002</v>
      </c>
    </row>
    <row r="14" spans="1:11">
      <c r="A14" s="49" t="s">
        <v>135</v>
      </c>
      <c r="B14" s="41">
        <v>10.749154000000001</v>
      </c>
      <c r="C14" s="41">
        <v>1.4412339999999999</v>
      </c>
      <c r="D14" s="41">
        <v>9.3079199999999993</v>
      </c>
      <c r="E14" s="41">
        <v>3.2546430000000002</v>
      </c>
      <c r="F14" s="41">
        <v>6.0532769999999996</v>
      </c>
      <c r="G14" s="10">
        <v>8.6687720000000006</v>
      </c>
      <c r="H14" s="41">
        <v>0.87465899999999996</v>
      </c>
      <c r="I14" s="41">
        <v>7.7941130000000003</v>
      </c>
      <c r="J14" s="41">
        <v>1.23868</v>
      </c>
      <c r="K14" s="41">
        <v>6.5554319999999997</v>
      </c>
    </row>
    <row r="15" spans="1:11">
      <c r="A15" s="49" t="s">
        <v>136</v>
      </c>
      <c r="B15" s="41">
        <v>50.818590999999998</v>
      </c>
      <c r="C15" s="41">
        <v>1.979581</v>
      </c>
      <c r="D15" s="41">
        <v>48.839008999999997</v>
      </c>
      <c r="E15" s="41">
        <v>32.830506999999997</v>
      </c>
      <c r="F15" s="41">
        <v>16.008503000000001</v>
      </c>
      <c r="G15" s="10">
        <v>51.968333000000001</v>
      </c>
      <c r="H15" s="41">
        <v>2.9152079999999998</v>
      </c>
      <c r="I15" s="41">
        <v>49.053125999999999</v>
      </c>
      <c r="J15" s="41">
        <v>37.979829000000002</v>
      </c>
      <c r="K15" s="41">
        <v>11.073297</v>
      </c>
    </row>
    <row r="16" spans="1:11">
      <c r="A16" s="49" t="s">
        <v>137</v>
      </c>
      <c r="B16" s="41">
        <v>27.002783000000001</v>
      </c>
      <c r="C16" s="41">
        <v>1.5188390000000001</v>
      </c>
      <c r="D16" s="41">
        <v>25.483944000000001</v>
      </c>
      <c r="E16" s="41">
        <v>19.038007</v>
      </c>
      <c r="F16" s="41">
        <v>6.4459369999999998</v>
      </c>
      <c r="G16" s="10">
        <v>29.592838</v>
      </c>
      <c r="H16" s="41">
        <v>4.9980859999999998</v>
      </c>
      <c r="I16" s="41">
        <v>24.594752</v>
      </c>
      <c r="J16" s="41">
        <v>20.817556</v>
      </c>
      <c r="K16" s="41">
        <v>3.7771970000000001</v>
      </c>
    </row>
    <row r="17" spans="1:11">
      <c r="A17" s="49" t="s">
        <v>138</v>
      </c>
      <c r="B17" s="41">
        <v>17.040013999999999</v>
      </c>
      <c r="C17" s="41">
        <v>0.69531500000000002</v>
      </c>
      <c r="D17" s="41">
        <v>16.344698999999999</v>
      </c>
      <c r="E17" s="41">
        <v>14.879384</v>
      </c>
      <c r="F17" s="41">
        <v>1.4653149999999999</v>
      </c>
      <c r="G17" s="10">
        <v>14.699960000000001</v>
      </c>
      <c r="H17" s="41">
        <v>1.4794719999999999</v>
      </c>
      <c r="I17" s="41">
        <v>13.220488</v>
      </c>
      <c r="J17" s="41">
        <v>10.719652</v>
      </c>
      <c r="K17" s="41">
        <v>2.5008360000000001</v>
      </c>
    </row>
    <row r="18" spans="1:11">
      <c r="A18" s="49" t="s">
        <v>139</v>
      </c>
      <c r="B18" s="41">
        <v>14.212119</v>
      </c>
      <c r="C18" s="41">
        <v>2.3051849999999998</v>
      </c>
      <c r="D18" s="41">
        <v>11.906933</v>
      </c>
      <c r="E18" s="41">
        <v>0.82962100000000005</v>
      </c>
      <c r="F18" s="41">
        <v>11.077313</v>
      </c>
      <c r="G18" s="10">
        <v>15.462751000000001</v>
      </c>
      <c r="H18" s="41">
        <v>1.973959</v>
      </c>
      <c r="I18" s="41">
        <v>13.488791000000001</v>
      </c>
      <c r="J18" s="41">
        <v>4.5486060000000004</v>
      </c>
      <c r="K18" s="41">
        <v>8.9401860000000006</v>
      </c>
    </row>
    <row r="19" spans="1:11">
      <c r="A19" s="49" t="s">
        <v>140</v>
      </c>
      <c r="B19" s="41">
        <v>5.1772580000000001</v>
      </c>
      <c r="C19" s="58" t="s">
        <v>179</v>
      </c>
      <c r="D19" s="41">
        <v>5.0924449999999997</v>
      </c>
      <c r="E19" s="41">
        <v>1.1010489999999999</v>
      </c>
      <c r="F19" s="41">
        <v>3.9913959999999999</v>
      </c>
      <c r="G19" s="10">
        <v>7.7341810000000004</v>
      </c>
      <c r="H19" s="58" t="s">
        <v>179</v>
      </c>
      <c r="I19" s="41">
        <v>7.7341810000000004</v>
      </c>
      <c r="J19" s="41">
        <v>1.7755110000000001</v>
      </c>
      <c r="K19" s="41">
        <v>5.9586699999999997</v>
      </c>
    </row>
    <row r="20" spans="1:11">
      <c r="A20" s="49" t="s">
        <v>141</v>
      </c>
      <c r="B20" s="41">
        <v>42.222783999999997</v>
      </c>
      <c r="C20" s="58" t="s">
        <v>179</v>
      </c>
      <c r="D20" s="41">
        <v>41.920651999999997</v>
      </c>
      <c r="E20" s="41">
        <v>34.820926</v>
      </c>
      <c r="F20" s="41">
        <v>7.0997269999999997</v>
      </c>
      <c r="G20" s="10">
        <v>44.792620999999997</v>
      </c>
      <c r="H20" s="41">
        <v>1.1632960000000001</v>
      </c>
      <c r="I20" s="41">
        <v>43.629325000000001</v>
      </c>
      <c r="J20" s="41">
        <v>42.467644</v>
      </c>
      <c r="K20" s="41">
        <v>1.161681</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41">
        <v>11.367476</v>
      </c>
      <c r="C22" s="58" t="s">
        <v>179</v>
      </c>
      <c r="D22" s="41">
        <v>11.187848000000001</v>
      </c>
      <c r="E22" s="41">
        <v>5.7894639999999997</v>
      </c>
      <c r="F22" s="41">
        <v>5.3983840000000001</v>
      </c>
      <c r="G22" s="10">
        <v>10.726686000000001</v>
      </c>
      <c r="H22" s="58" t="s">
        <v>179</v>
      </c>
      <c r="I22" s="41">
        <v>10.35158</v>
      </c>
      <c r="J22" s="41">
        <v>5.4117980000000001</v>
      </c>
      <c r="K22" s="41">
        <v>4.9397820000000001</v>
      </c>
    </row>
    <row r="23" spans="1:11">
      <c r="A23" s="49" t="s">
        <v>143</v>
      </c>
      <c r="B23" s="41">
        <v>6.7266190000000003</v>
      </c>
      <c r="C23" s="41">
        <v>1.624512</v>
      </c>
      <c r="D23" s="41">
        <v>5.102106</v>
      </c>
      <c r="E23" s="41">
        <v>0.69668300000000005</v>
      </c>
      <c r="F23" s="41">
        <v>4.4054229999999999</v>
      </c>
      <c r="G23" s="10">
        <v>7.1993609999999997</v>
      </c>
      <c r="H23" s="41">
        <v>0.87955499999999998</v>
      </c>
      <c r="I23" s="41">
        <v>6.3198059999999998</v>
      </c>
      <c r="J23" s="41">
        <v>1.103121</v>
      </c>
      <c r="K23" s="41">
        <v>5.216685</v>
      </c>
    </row>
    <row r="24" spans="1:11">
      <c r="A24" s="49" t="s">
        <v>144</v>
      </c>
      <c r="B24" s="41">
        <v>33.043197999999997</v>
      </c>
      <c r="C24" s="41">
        <v>2.2643409999999999</v>
      </c>
      <c r="D24" s="41">
        <v>30.778856999999999</v>
      </c>
      <c r="E24" s="41">
        <v>21.877794000000002</v>
      </c>
      <c r="F24" s="41">
        <v>8.9010639999999999</v>
      </c>
      <c r="G24" s="10">
        <v>41.253011999999998</v>
      </c>
      <c r="H24" s="41">
        <v>2.5341580000000001</v>
      </c>
      <c r="I24" s="41">
        <v>38.718854</v>
      </c>
      <c r="J24" s="41">
        <v>30.357398</v>
      </c>
      <c r="K24" s="41">
        <v>8.3614560000000004</v>
      </c>
    </row>
    <row r="25" spans="1:11">
      <c r="A25" s="49" t="s">
        <v>145</v>
      </c>
      <c r="B25" s="41">
        <v>9.6419800000000002</v>
      </c>
      <c r="C25" s="58" t="s">
        <v>179</v>
      </c>
      <c r="D25" s="41">
        <v>9.2793290000000006</v>
      </c>
      <c r="E25" s="41">
        <v>2.2626059999999999</v>
      </c>
      <c r="F25" s="41">
        <v>7.0167229999999998</v>
      </c>
      <c r="G25" s="10">
        <v>15.880561</v>
      </c>
      <c r="H25" s="41">
        <v>1.964796</v>
      </c>
      <c r="I25" s="41">
        <v>13.915765</v>
      </c>
      <c r="J25" s="41">
        <v>1.9492929999999999</v>
      </c>
      <c r="K25" s="41">
        <v>11.966472</v>
      </c>
    </row>
    <row r="26" spans="1:11">
      <c r="A26" s="49" t="s">
        <v>146</v>
      </c>
      <c r="B26" s="41">
        <v>13.497555</v>
      </c>
      <c r="C26" s="41">
        <v>1.3261909999999999</v>
      </c>
      <c r="D26" s="41">
        <v>12.171362999999999</v>
      </c>
      <c r="E26" s="41">
        <v>8.3375909999999998</v>
      </c>
      <c r="F26" s="41">
        <v>3.8337720000000002</v>
      </c>
      <c r="G26" s="10">
        <v>11.875942999999999</v>
      </c>
      <c r="H26" s="41">
        <v>0.87227200000000005</v>
      </c>
      <c r="I26" s="41">
        <v>11.003671000000001</v>
      </c>
      <c r="J26" s="41">
        <v>8.4491960000000006</v>
      </c>
      <c r="K26" s="41">
        <v>2.5544760000000002</v>
      </c>
    </row>
    <row r="27" spans="1:11">
      <c r="A27" s="49" t="s">
        <v>147</v>
      </c>
      <c r="B27" s="41">
        <v>11.448326</v>
      </c>
      <c r="C27" s="41">
        <v>1.7872490000000001</v>
      </c>
      <c r="D27" s="41">
        <v>9.6610759999999996</v>
      </c>
      <c r="E27" s="41">
        <v>1.6305460000000001</v>
      </c>
      <c r="F27" s="41">
        <v>8.0305300000000006</v>
      </c>
      <c r="G27" s="10">
        <v>16.430174999999998</v>
      </c>
      <c r="H27" s="41">
        <v>3.7242190000000002</v>
      </c>
      <c r="I27" s="41">
        <v>12.705956</v>
      </c>
      <c r="J27" s="41">
        <v>2.8729550000000001</v>
      </c>
      <c r="K27" s="41">
        <v>9.8330009999999994</v>
      </c>
    </row>
    <row r="28" spans="1:11">
      <c r="A28" s="49" t="s">
        <v>148</v>
      </c>
      <c r="B28" s="41">
        <v>16.639896</v>
      </c>
      <c r="C28" s="41">
        <v>0.52471599999999996</v>
      </c>
      <c r="D28" s="41">
        <v>16.115179999999999</v>
      </c>
      <c r="E28" s="41">
        <v>4.3801690000000004</v>
      </c>
      <c r="F28" s="41">
        <v>11.735011</v>
      </c>
      <c r="G28" s="10">
        <v>17.423496</v>
      </c>
      <c r="H28" s="41">
        <v>0.67676000000000003</v>
      </c>
      <c r="I28" s="41">
        <v>16.746735999999999</v>
      </c>
      <c r="J28" s="41">
        <v>11.212438000000001</v>
      </c>
      <c r="K28" s="41">
        <v>5.5342979999999997</v>
      </c>
    </row>
    <row r="29" spans="1:11">
      <c r="A29" s="49" t="s">
        <v>149</v>
      </c>
      <c r="B29" s="41">
        <v>12.097706000000001</v>
      </c>
      <c r="C29" s="41">
        <v>0.60497800000000002</v>
      </c>
      <c r="D29" s="41">
        <v>11.492728</v>
      </c>
      <c r="E29" s="41">
        <v>1.2016150000000001</v>
      </c>
      <c r="F29" s="41">
        <v>10.291112999999999</v>
      </c>
      <c r="G29" s="10">
        <v>16.305737000000001</v>
      </c>
      <c r="H29" s="41">
        <v>3.9301599999999999</v>
      </c>
      <c r="I29" s="41">
        <v>12.375577</v>
      </c>
      <c r="J29" s="41">
        <v>3.550173</v>
      </c>
      <c r="K29" s="41">
        <v>8.8254049999999999</v>
      </c>
    </row>
    <row r="30" spans="1:11">
      <c r="A30" s="49" t="s">
        <v>150</v>
      </c>
      <c r="B30" s="58" t="s">
        <v>227</v>
      </c>
      <c r="C30" s="58" t="s">
        <v>227</v>
      </c>
      <c r="D30" s="58" t="s">
        <v>227</v>
      </c>
      <c r="E30" s="58" t="s">
        <v>227</v>
      </c>
      <c r="F30" s="58" t="s">
        <v>227</v>
      </c>
      <c r="G30" s="10">
        <v>12.443222</v>
      </c>
      <c r="H30" s="58" t="s">
        <v>179</v>
      </c>
      <c r="I30" s="41">
        <v>12.221511</v>
      </c>
      <c r="J30" s="41">
        <v>3.6701540000000001</v>
      </c>
      <c r="K30" s="41">
        <v>8.5513569999999994</v>
      </c>
    </row>
    <row r="31" spans="1:11">
      <c r="A31" s="49" t="s">
        <v>151</v>
      </c>
      <c r="B31" s="41">
        <v>14.351293999999999</v>
      </c>
      <c r="C31" s="41">
        <v>2.241695</v>
      </c>
      <c r="D31" s="41">
        <v>12.109598999999999</v>
      </c>
      <c r="E31" s="41">
        <v>5.242286</v>
      </c>
      <c r="F31" s="41">
        <v>6.8673130000000002</v>
      </c>
      <c r="G31" s="10">
        <v>20.002718999999999</v>
      </c>
      <c r="H31" s="41">
        <v>2.552</v>
      </c>
      <c r="I31" s="41">
        <v>17.450718999999999</v>
      </c>
      <c r="J31" s="41">
        <v>10.581267</v>
      </c>
      <c r="K31" s="41">
        <v>6.8694519999999999</v>
      </c>
    </row>
    <row r="32" spans="1:11">
      <c r="A32" s="49" t="s">
        <v>152</v>
      </c>
      <c r="B32" s="41">
        <v>13.190647999999999</v>
      </c>
      <c r="C32" s="41">
        <v>0.51174799999999998</v>
      </c>
      <c r="D32" s="41">
        <v>12.678900000000001</v>
      </c>
      <c r="E32" s="41">
        <v>11.016970000000001</v>
      </c>
      <c r="F32" s="41">
        <v>1.6619299999999999</v>
      </c>
      <c r="G32" s="10">
        <v>10.577692000000001</v>
      </c>
      <c r="H32" s="41">
        <v>1.434428</v>
      </c>
      <c r="I32" s="41">
        <v>9.1432640000000003</v>
      </c>
      <c r="J32" s="41">
        <v>6.6849819999999998</v>
      </c>
      <c r="K32" s="41">
        <v>2.4582809999999999</v>
      </c>
    </row>
    <row r="33" spans="1:11">
      <c r="A33" s="14" t="s">
        <v>243</v>
      </c>
      <c r="B33" s="6">
        <v>5.5599800000000004</v>
      </c>
      <c r="C33" s="19" t="s">
        <v>179</v>
      </c>
      <c r="D33" s="6">
        <v>5.1129949999999997</v>
      </c>
      <c r="E33" s="6">
        <v>1.7945469999999999</v>
      </c>
      <c r="F33" s="6">
        <v>3.3184469999999999</v>
      </c>
      <c r="G33" s="29" t="s">
        <v>227</v>
      </c>
      <c r="H33" s="19" t="s">
        <v>227</v>
      </c>
      <c r="I33" s="19" t="s">
        <v>227</v>
      </c>
      <c r="J33" s="19" t="s">
        <v>227</v>
      </c>
      <c r="K33" s="19" t="s">
        <v>227</v>
      </c>
    </row>
    <row r="34" spans="1:11">
      <c r="A34" s="7" t="s">
        <v>228</v>
      </c>
    </row>
    <row r="35" spans="1:11">
      <c r="A35" s="7" t="s">
        <v>235</v>
      </c>
    </row>
    <row r="36" spans="1:11">
      <c r="A36" s="7" t="s">
        <v>214</v>
      </c>
    </row>
    <row r="37" spans="1:11">
      <c r="A37" s="7" t="s">
        <v>244</v>
      </c>
    </row>
    <row r="38" spans="1:11">
      <c r="A38" s="7" t="s">
        <v>245</v>
      </c>
    </row>
  </sheetData>
  <mergeCells count="3">
    <mergeCell ref="B2:F2"/>
    <mergeCell ref="A2:A3"/>
    <mergeCell ref="G2:K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2"/>
  <sheetViews>
    <sheetView workbookViewId="0"/>
  </sheetViews>
  <sheetFormatPr defaultRowHeight="15"/>
  <cols>
    <col min="1" max="1" width="35" customWidth="1"/>
    <col min="2" max="7" width="21" customWidth="1"/>
  </cols>
  <sheetData>
    <row r="1" spans="1:7">
      <c r="A1" s="2" t="s">
        <v>9</v>
      </c>
    </row>
    <row r="2" spans="1:7">
      <c r="A2" s="31" t="s">
        <v>63</v>
      </c>
      <c r="B2" s="44" t="s">
        <v>52</v>
      </c>
      <c r="C2" s="45"/>
      <c r="D2" s="45"/>
      <c r="E2" s="44" t="s">
        <v>55</v>
      </c>
      <c r="F2" s="45"/>
      <c r="G2" s="45"/>
    </row>
    <row r="3" spans="1:7">
      <c r="A3" s="51"/>
      <c r="B3" s="33" t="s">
        <v>199</v>
      </c>
      <c r="C3" s="32" t="s">
        <v>200</v>
      </c>
      <c r="D3" s="53"/>
      <c r="E3" s="55" t="s">
        <v>199</v>
      </c>
      <c r="F3" s="32" t="s">
        <v>200</v>
      </c>
      <c r="G3" s="53"/>
    </row>
    <row r="4" spans="1:7">
      <c r="A4" s="37"/>
      <c r="B4" s="37"/>
      <c r="C4" s="46" t="s">
        <v>201</v>
      </c>
      <c r="D4" s="8" t="s">
        <v>202</v>
      </c>
      <c r="E4" s="57"/>
      <c r="F4" s="46" t="s">
        <v>201</v>
      </c>
      <c r="G4" s="46" t="s">
        <v>202</v>
      </c>
    </row>
    <row r="5" spans="1:7">
      <c r="A5" s="40" t="s">
        <v>167</v>
      </c>
      <c r="B5" s="60">
        <v>97.079374000000001</v>
      </c>
      <c r="C5" s="59">
        <v>96.623265000000004</v>
      </c>
      <c r="D5" s="59">
        <v>97.475483999999994</v>
      </c>
      <c r="E5" s="21">
        <v>97.411410000000004</v>
      </c>
      <c r="F5" s="59">
        <v>97.214651000000003</v>
      </c>
      <c r="G5" s="59">
        <v>97.594611999999998</v>
      </c>
    </row>
    <row r="6" spans="1:7">
      <c r="A6" s="49" t="s">
        <v>69</v>
      </c>
      <c r="B6" s="60">
        <v>97.535475000000005</v>
      </c>
      <c r="C6" s="59">
        <v>96.441567000000006</v>
      </c>
      <c r="D6" s="59">
        <v>98.299032999999994</v>
      </c>
      <c r="E6" s="21">
        <v>97.081174000000004</v>
      </c>
      <c r="F6" s="59">
        <v>95.929738</v>
      </c>
      <c r="G6" s="59">
        <v>97.913962999999995</v>
      </c>
    </row>
    <row r="7" spans="1:7">
      <c r="A7" s="49" t="s">
        <v>70</v>
      </c>
      <c r="B7" s="60">
        <v>99.105076999999994</v>
      </c>
      <c r="C7" s="59">
        <v>98.376525999999998</v>
      </c>
      <c r="D7" s="59">
        <v>99.508317000000005</v>
      </c>
      <c r="E7" s="21">
        <v>98.525518000000005</v>
      </c>
      <c r="F7" s="59">
        <v>97.877094999999997</v>
      </c>
      <c r="G7" s="59">
        <v>98.977954999999994</v>
      </c>
    </row>
    <row r="8" spans="1:7">
      <c r="A8" s="49" t="s">
        <v>71</v>
      </c>
      <c r="B8" s="60">
        <v>98.739661999999996</v>
      </c>
      <c r="C8" s="59">
        <v>98.121555999999998</v>
      </c>
      <c r="D8" s="59">
        <v>99.156129000000007</v>
      </c>
      <c r="E8" s="21">
        <v>98.552453999999997</v>
      </c>
      <c r="F8" s="59">
        <v>97.808440000000004</v>
      </c>
      <c r="G8" s="59">
        <v>99.046345000000002</v>
      </c>
    </row>
    <row r="9" spans="1:7">
      <c r="A9" s="49" t="s">
        <v>72</v>
      </c>
      <c r="B9" s="60">
        <v>98.680025000000001</v>
      </c>
      <c r="C9" s="59">
        <v>97.954796000000002</v>
      </c>
      <c r="D9" s="59">
        <v>99.150318999999996</v>
      </c>
      <c r="E9" s="21">
        <v>98.057970999999995</v>
      </c>
      <c r="F9" s="59">
        <v>97.288267000000005</v>
      </c>
      <c r="G9" s="59">
        <v>98.612317000000004</v>
      </c>
    </row>
    <row r="10" spans="1:7">
      <c r="A10" s="49" t="s">
        <v>73</v>
      </c>
      <c r="B10" s="60">
        <v>97.619797000000005</v>
      </c>
      <c r="C10" s="59">
        <v>96.582701</v>
      </c>
      <c r="D10" s="59">
        <v>98.347536000000005</v>
      </c>
      <c r="E10" s="21">
        <v>97.924781999999993</v>
      </c>
      <c r="F10" s="59">
        <v>97.126562000000007</v>
      </c>
      <c r="G10" s="59">
        <v>98.504676000000003</v>
      </c>
    </row>
    <row r="11" spans="1:7">
      <c r="A11" s="49" t="s">
        <v>74</v>
      </c>
      <c r="B11" s="60">
        <v>96.966615000000004</v>
      </c>
      <c r="C11" s="59">
        <v>96.006145000000004</v>
      </c>
      <c r="D11" s="59">
        <v>97.701633999999999</v>
      </c>
      <c r="E11" s="21">
        <v>97.15728</v>
      </c>
      <c r="F11" s="59">
        <v>96.172973999999996</v>
      </c>
      <c r="G11" s="59">
        <v>97.893968000000001</v>
      </c>
    </row>
    <row r="12" spans="1:7">
      <c r="A12" s="49" t="s">
        <v>75</v>
      </c>
      <c r="B12" s="60">
        <v>96.484142000000006</v>
      </c>
      <c r="C12" s="59">
        <v>95.372782999999998</v>
      </c>
      <c r="D12" s="59">
        <v>97.336032000000003</v>
      </c>
      <c r="E12" s="21">
        <v>97.312757000000005</v>
      </c>
      <c r="F12" s="59">
        <v>95.683824999999999</v>
      </c>
      <c r="G12" s="59">
        <v>98.337608000000003</v>
      </c>
    </row>
    <row r="13" spans="1:7">
      <c r="A13" s="49" t="s">
        <v>76</v>
      </c>
      <c r="B13" s="60">
        <v>95.816256999999993</v>
      </c>
      <c r="C13" s="59">
        <v>94.632499999999993</v>
      </c>
      <c r="D13" s="59">
        <v>96.747917999999999</v>
      </c>
      <c r="E13" s="21">
        <v>97.753808000000006</v>
      </c>
      <c r="F13" s="59">
        <v>96.935209999999998</v>
      </c>
      <c r="G13" s="59">
        <v>98.357466000000002</v>
      </c>
    </row>
    <row r="14" spans="1:7">
      <c r="A14" s="49" t="s">
        <v>77</v>
      </c>
      <c r="B14" s="60">
        <v>97.952063999999993</v>
      </c>
      <c r="C14" s="59">
        <v>97.253781000000004</v>
      </c>
      <c r="D14" s="59">
        <v>98.475576000000004</v>
      </c>
      <c r="E14" s="21">
        <v>96.606589</v>
      </c>
      <c r="F14" s="59">
        <v>95.775159000000002</v>
      </c>
      <c r="G14" s="59">
        <v>97.279045999999994</v>
      </c>
    </row>
    <row r="15" spans="1:7">
      <c r="A15" s="49" t="s">
        <v>78</v>
      </c>
      <c r="B15" s="60">
        <v>97.355718999999993</v>
      </c>
      <c r="C15" s="59">
        <v>96.449629000000002</v>
      </c>
      <c r="D15" s="59">
        <v>98.035275999999996</v>
      </c>
      <c r="E15" s="21">
        <v>97.440888999999999</v>
      </c>
      <c r="F15" s="59">
        <v>96.537288000000004</v>
      </c>
      <c r="G15" s="59">
        <v>98.113302000000004</v>
      </c>
    </row>
    <row r="16" spans="1:7">
      <c r="A16" s="49" t="s">
        <v>79</v>
      </c>
      <c r="B16" s="60">
        <v>98.583259999999996</v>
      </c>
      <c r="C16" s="59">
        <v>98.009710999999996</v>
      </c>
      <c r="D16" s="59">
        <v>98.993224999999995</v>
      </c>
      <c r="E16" s="21">
        <v>98.226028999999997</v>
      </c>
      <c r="F16" s="59">
        <v>97.589112</v>
      </c>
      <c r="G16" s="59">
        <v>98.696928999999997</v>
      </c>
    </row>
    <row r="17" spans="1:7">
      <c r="A17" s="49" t="s">
        <v>80</v>
      </c>
      <c r="B17" s="60">
        <v>97.913859000000002</v>
      </c>
      <c r="C17" s="59">
        <v>96.991304999999997</v>
      </c>
      <c r="D17" s="59">
        <v>98.557737000000003</v>
      </c>
      <c r="E17" s="21">
        <v>98.222759999999994</v>
      </c>
      <c r="F17" s="59">
        <v>97.440629999999999</v>
      </c>
      <c r="G17" s="59">
        <v>98.768895000000001</v>
      </c>
    </row>
    <row r="18" spans="1:7">
      <c r="A18" s="49" t="s">
        <v>81</v>
      </c>
      <c r="B18" s="60">
        <v>97.008996999999994</v>
      </c>
      <c r="C18" s="59">
        <v>96.180239</v>
      </c>
      <c r="D18" s="59">
        <v>97.662313999999995</v>
      </c>
      <c r="E18" s="21">
        <v>96.970652000000001</v>
      </c>
      <c r="F18" s="59">
        <v>95.963594000000001</v>
      </c>
      <c r="G18" s="59">
        <v>97.732392000000004</v>
      </c>
    </row>
    <row r="19" spans="1:7">
      <c r="A19" s="49" t="s">
        <v>82</v>
      </c>
      <c r="B19" s="60">
        <v>97.289901999999998</v>
      </c>
      <c r="C19" s="59">
        <v>96.043291999999994</v>
      </c>
      <c r="D19" s="59">
        <v>98.151313000000002</v>
      </c>
      <c r="E19" s="21">
        <v>97.628375000000005</v>
      </c>
      <c r="F19" s="59">
        <v>96.816001999999997</v>
      </c>
      <c r="G19" s="59">
        <v>98.237250000000003</v>
      </c>
    </row>
    <row r="20" spans="1:7">
      <c r="A20" s="49" t="s">
        <v>83</v>
      </c>
      <c r="B20" s="60">
        <v>98.409696999999994</v>
      </c>
      <c r="C20" s="59">
        <v>97.669030000000006</v>
      </c>
      <c r="D20" s="59">
        <v>98.917625000000001</v>
      </c>
      <c r="E20" s="21">
        <v>98.598729000000006</v>
      </c>
      <c r="F20" s="59">
        <v>97.753514999999993</v>
      </c>
      <c r="G20" s="59">
        <v>99.128776000000002</v>
      </c>
    </row>
    <row r="21" spans="1:7">
      <c r="A21" s="49" t="s">
        <v>84</v>
      </c>
      <c r="B21" s="60">
        <v>97.808895000000007</v>
      </c>
      <c r="C21" s="59">
        <v>96.859194000000002</v>
      </c>
      <c r="D21" s="59">
        <v>98.475949</v>
      </c>
      <c r="E21" s="21">
        <v>98.394077999999993</v>
      </c>
      <c r="F21" s="59">
        <v>97.549175000000005</v>
      </c>
      <c r="G21" s="59">
        <v>98.950839999999999</v>
      </c>
    </row>
    <row r="22" spans="1:7">
      <c r="A22" s="49" t="s">
        <v>85</v>
      </c>
      <c r="B22" s="60">
        <v>96.722825999999998</v>
      </c>
      <c r="C22" s="59">
        <v>95.757363999999995</v>
      </c>
      <c r="D22" s="59">
        <v>97.474379999999996</v>
      </c>
      <c r="E22" s="21">
        <v>97.801429999999996</v>
      </c>
      <c r="F22" s="59">
        <v>96.866363000000007</v>
      </c>
      <c r="G22" s="59">
        <v>98.461906999999997</v>
      </c>
    </row>
    <row r="23" spans="1:7">
      <c r="A23" s="49" t="s">
        <v>86</v>
      </c>
      <c r="B23" s="60">
        <v>97.364908999999997</v>
      </c>
      <c r="C23" s="59">
        <v>96.210251999999997</v>
      </c>
      <c r="D23" s="59">
        <v>98.174441000000002</v>
      </c>
      <c r="E23" s="21">
        <v>96.525328999999999</v>
      </c>
      <c r="F23" s="59">
        <v>95.681718000000004</v>
      </c>
      <c r="G23" s="59">
        <v>97.208940999999996</v>
      </c>
    </row>
    <row r="24" spans="1:7">
      <c r="A24" s="49" t="s">
        <v>87</v>
      </c>
      <c r="B24" s="60">
        <v>97.982226999999995</v>
      </c>
      <c r="C24" s="59">
        <v>97.254996000000006</v>
      </c>
      <c r="D24" s="59">
        <v>98.519726000000006</v>
      </c>
      <c r="E24" s="21">
        <v>98.296267</v>
      </c>
      <c r="F24" s="59">
        <v>97.560411000000002</v>
      </c>
      <c r="G24" s="59">
        <v>98.812866999999997</v>
      </c>
    </row>
    <row r="25" spans="1:7">
      <c r="A25" s="49" t="s">
        <v>88</v>
      </c>
      <c r="B25" s="60">
        <v>96.324619999999996</v>
      </c>
      <c r="C25" s="59">
        <v>94.635464999999996</v>
      </c>
      <c r="D25" s="59">
        <v>97.495976999999996</v>
      </c>
      <c r="E25" s="21">
        <v>97.258477999999997</v>
      </c>
      <c r="F25" s="59">
        <v>96.507345999999998</v>
      </c>
      <c r="G25" s="59">
        <v>97.851667000000006</v>
      </c>
    </row>
    <row r="26" spans="1:7">
      <c r="A26" s="49" t="s">
        <v>89</v>
      </c>
      <c r="B26" s="60">
        <v>93.745140000000006</v>
      </c>
      <c r="C26" s="59">
        <v>91.623441</v>
      </c>
      <c r="D26" s="59">
        <v>95.356667999999999</v>
      </c>
      <c r="E26" s="21">
        <v>95.387034</v>
      </c>
      <c r="F26" s="59">
        <v>93.797426999999999</v>
      </c>
      <c r="G26" s="59">
        <v>96.584089000000006</v>
      </c>
    </row>
    <row r="27" spans="1:7">
      <c r="A27" s="49" t="s">
        <v>90</v>
      </c>
      <c r="B27" s="60">
        <v>98.206851</v>
      </c>
      <c r="C27" s="59">
        <v>97.289489000000003</v>
      </c>
      <c r="D27" s="59">
        <v>98.817509000000001</v>
      </c>
      <c r="E27" s="21">
        <v>98.624302999999998</v>
      </c>
      <c r="F27" s="59">
        <v>97.870022000000006</v>
      </c>
      <c r="G27" s="59">
        <v>99.113892000000007</v>
      </c>
    </row>
    <row r="28" spans="1:7">
      <c r="A28" s="49" t="s">
        <v>91</v>
      </c>
      <c r="B28" s="60">
        <v>96.565207000000001</v>
      </c>
      <c r="C28" s="59">
        <v>95.327518999999995</v>
      </c>
      <c r="D28" s="59">
        <v>97.483699999999999</v>
      </c>
      <c r="E28" s="21">
        <v>96.930923000000007</v>
      </c>
      <c r="F28" s="59">
        <v>95.617486999999997</v>
      </c>
      <c r="G28" s="59">
        <v>97.859534999999994</v>
      </c>
    </row>
    <row r="29" spans="1:7">
      <c r="A29" s="49" t="s">
        <v>92</v>
      </c>
      <c r="B29" s="60">
        <v>97.355701999999994</v>
      </c>
      <c r="C29" s="59">
        <v>95.496842999999998</v>
      </c>
      <c r="D29" s="59">
        <v>98.459619000000004</v>
      </c>
      <c r="E29" s="21">
        <v>97.307805999999999</v>
      </c>
      <c r="F29" s="59">
        <v>95.924308999999994</v>
      </c>
      <c r="G29" s="59">
        <v>98.230338000000003</v>
      </c>
    </row>
    <row r="30" spans="1:7">
      <c r="A30" s="49" t="s">
        <v>93</v>
      </c>
      <c r="B30" s="60">
        <v>98.149086999999994</v>
      </c>
      <c r="C30" s="59">
        <v>97.317340000000002</v>
      </c>
      <c r="D30" s="59">
        <v>98.726329000000007</v>
      </c>
      <c r="E30" s="21">
        <v>98.975538</v>
      </c>
      <c r="F30" s="59">
        <v>98.212020999999993</v>
      </c>
      <c r="G30" s="59">
        <v>99.414953999999994</v>
      </c>
    </row>
    <row r="31" spans="1:7">
      <c r="A31" s="49" t="s">
        <v>94</v>
      </c>
      <c r="B31" s="60">
        <v>98.670280000000005</v>
      </c>
      <c r="C31" s="59">
        <v>98.001750000000001</v>
      </c>
      <c r="D31" s="59">
        <v>99.117163000000005</v>
      </c>
      <c r="E31" s="21">
        <v>98.568554000000006</v>
      </c>
      <c r="F31" s="59">
        <v>97.966643000000005</v>
      </c>
      <c r="G31" s="59">
        <v>98.994118</v>
      </c>
    </row>
    <row r="32" spans="1:7">
      <c r="A32" s="49" t="s">
        <v>95</v>
      </c>
      <c r="B32" s="60">
        <v>97.995660000000001</v>
      </c>
      <c r="C32" s="59">
        <v>97.145487000000003</v>
      </c>
      <c r="D32" s="59">
        <v>98.596281000000005</v>
      </c>
      <c r="E32" s="21">
        <v>98.069451000000001</v>
      </c>
      <c r="F32" s="59">
        <v>97.253749999999997</v>
      </c>
      <c r="G32" s="59">
        <v>98.646242000000001</v>
      </c>
    </row>
    <row r="33" spans="1:7">
      <c r="A33" s="49" t="s">
        <v>96</v>
      </c>
      <c r="B33" s="60">
        <v>97.579481999999999</v>
      </c>
      <c r="C33" s="59">
        <v>96.762760999999998</v>
      </c>
      <c r="D33" s="59">
        <v>98.193999000000005</v>
      </c>
      <c r="E33" s="21">
        <v>98.436055999999994</v>
      </c>
      <c r="F33" s="59">
        <v>97.671087999999997</v>
      </c>
      <c r="G33" s="59">
        <v>98.952453000000006</v>
      </c>
    </row>
    <row r="34" spans="1:7">
      <c r="A34" s="49" t="s">
        <v>97</v>
      </c>
      <c r="B34" s="60">
        <v>98.166274000000001</v>
      </c>
      <c r="C34" s="59">
        <v>97.279881000000003</v>
      </c>
      <c r="D34" s="59">
        <v>98.767482000000001</v>
      </c>
      <c r="E34" s="21">
        <v>98.007498999999996</v>
      </c>
      <c r="F34" s="59">
        <v>97.207250999999999</v>
      </c>
      <c r="G34" s="59">
        <v>98.581784999999996</v>
      </c>
    </row>
    <row r="35" spans="1:7">
      <c r="A35" s="49" t="s">
        <v>98</v>
      </c>
      <c r="B35" s="60">
        <v>96.158388000000002</v>
      </c>
      <c r="C35" s="59">
        <v>93.664371000000003</v>
      </c>
      <c r="D35" s="59">
        <v>97.694799000000003</v>
      </c>
      <c r="E35" s="21">
        <v>97.345314000000002</v>
      </c>
      <c r="F35" s="59">
        <v>94.857978000000003</v>
      </c>
      <c r="G35" s="59">
        <v>98.646624000000003</v>
      </c>
    </row>
    <row r="36" spans="1:7">
      <c r="A36" s="49" t="s">
        <v>99</v>
      </c>
      <c r="B36" s="60">
        <v>97.971918000000002</v>
      </c>
      <c r="C36" s="59">
        <v>97.201977999999997</v>
      </c>
      <c r="D36" s="59">
        <v>98.533187999999996</v>
      </c>
      <c r="E36" s="21">
        <v>98.397600999999995</v>
      </c>
      <c r="F36" s="59">
        <v>97.772858999999997</v>
      </c>
      <c r="G36" s="59">
        <v>98.849158000000003</v>
      </c>
    </row>
    <row r="37" spans="1:7">
      <c r="A37" s="49" t="s">
        <v>100</v>
      </c>
      <c r="B37" s="60">
        <v>95.490825999999998</v>
      </c>
      <c r="C37" s="59">
        <v>93.544781999999998</v>
      </c>
      <c r="D37" s="59">
        <v>96.869831000000005</v>
      </c>
      <c r="E37" s="21">
        <v>95.714506</v>
      </c>
      <c r="F37" s="59">
        <v>94.496476999999999</v>
      </c>
      <c r="G37" s="59">
        <v>96.672456999999994</v>
      </c>
    </row>
    <row r="38" spans="1:7">
      <c r="A38" s="49" t="s">
        <v>101</v>
      </c>
      <c r="B38" s="60">
        <v>98.100595999999996</v>
      </c>
      <c r="C38" s="59">
        <v>97.116262000000006</v>
      </c>
      <c r="D38" s="59">
        <v>98.753251000000006</v>
      </c>
      <c r="E38" s="21">
        <v>97.151290000000003</v>
      </c>
      <c r="F38" s="59">
        <v>96.126362</v>
      </c>
      <c r="G38" s="59">
        <v>97.910926000000003</v>
      </c>
    </row>
    <row r="39" spans="1:7">
      <c r="A39" s="49" t="s">
        <v>102</v>
      </c>
      <c r="B39" s="60">
        <v>96.899289999999993</v>
      </c>
      <c r="C39" s="59">
        <v>95.988521000000006</v>
      </c>
      <c r="D39" s="59">
        <v>97.608429000000001</v>
      </c>
      <c r="E39" s="21">
        <v>97.170867000000001</v>
      </c>
      <c r="F39" s="59">
        <v>96.302961999999994</v>
      </c>
      <c r="G39" s="59">
        <v>97.839596</v>
      </c>
    </row>
    <row r="40" spans="1:7">
      <c r="A40" s="49" t="s">
        <v>103</v>
      </c>
      <c r="B40" s="60">
        <v>97.936729999999997</v>
      </c>
      <c r="C40" s="59">
        <v>96.457603000000006</v>
      </c>
      <c r="D40" s="59">
        <v>98.805893999999995</v>
      </c>
      <c r="E40" s="21">
        <v>98.808683000000002</v>
      </c>
      <c r="F40" s="59">
        <v>98.231607999999994</v>
      </c>
      <c r="G40" s="59">
        <v>99.198976999999999</v>
      </c>
    </row>
    <row r="41" spans="1:7">
      <c r="A41" s="49" t="s">
        <v>104</v>
      </c>
      <c r="B41" s="60">
        <v>97.911413999999994</v>
      </c>
      <c r="C41" s="59">
        <v>97.017397000000003</v>
      </c>
      <c r="D41" s="59">
        <v>98.541483999999997</v>
      </c>
      <c r="E41" s="21">
        <v>97.291640999999998</v>
      </c>
      <c r="F41" s="59">
        <v>95.964153999999994</v>
      </c>
      <c r="G41" s="59">
        <v>98.190718000000004</v>
      </c>
    </row>
    <row r="42" spans="1:7">
      <c r="A42" s="49" t="s">
        <v>105</v>
      </c>
      <c r="B42" s="60">
        <v>98.181196</v>
      </c>
      <c r="C42" s="59">
        <v>97.217901999999995</v>
      </c>
      <c r="D42" s="59">
        <v>98.815017999999995</v>
      </c>
      <c r="E42" s="21">
        <v>98.125872999999999</v>
      </c>
      <c r="F42" s="59">
        <v>97.409614000000005</v>
      </c>
      <c r="G42" s="59">
        <v>98.646832000000003</v>
      </c>
    </row>
    <row r="43" spans="1:7">
      <c r="A43" s="49" t="s">
        <v>106</v>
      </c>
      <c r="B43" s="60">
        <v>96.965652000000006</v>
      </c>
      <c r="C43" s="59">
        <v>95.987955999999997</v>
      </c>
      <c r="D43" s="59">
        <v>97.710774999999998</v>
      </c>
      <c r="E43" s="21">
        <v>97.279045999999994</v>
      </c>
      <c r="F43" s="59">
        <v>96.221207000000007</v>
      </c>
      <c r="G43" s="59">
        <v>98.046763999999996</v>
      </c>
    </row>
    <row r="44" spans="1:7">
      <c r="A44" s="49" t="s">
        <v>107</v>
      </c>
      <c r="B44" s="60">
        <v>98.000513999999995</v>
      </c>
      <c r="C44" s="59">
        <v>97.121576000000005</v>
      </c>
      <c r="D44" s="59">
        <v>98.614891999999998</v>
      </c>
      <c r="E44" s="21">
        <v>97.519399000000007</v>
      </c>
      <c r="F44" s="59">
        <v>96.842905999999999</v>
      </c>
      <c r="G44" s="59">
        <v>98.053848000000002</v>
      </c>
    </row>
    <row r="45" spans="1:7">
      <c r="A45" s="49" t="s">
        <v>108</v>
      </c>
      <c r="B45" s="60">
        <v>98.025125000000003</v>
      </c>
      <c r="C45" s="59">
        <v>97.105417000000003</v>
      </c>
      <c r="D45" s="59">
        <v>98.656653000000006</v>
      </c>
      <c r="E45" s="21">
        <v>97.711617000000004</v>
      </c>
      <c r="F45" s="59">
        <v>96.753161000000006</v>
      </c>
      <c r="G45" s="59">
        <v>98.391842999999994</v>
      </c>
    </row>
    <row r="46" spans="1:7">
      <c r="A46" s="49" t="s">
        <v>109</v>
      </c>
      <c r="B46" s="60">
        <v>98.682574000000002</v>
      </c>
      <c r="C46" s="59">
        <v>98.248070999999996</v>
      </c>
      <c r="D46" s="59">
        <v>99.010400000000004</v>
      </c>
      <c r="E46" s="21">
        <v>98.229409000000004</v>
      </c>
      <c r="F46" s="59">
        <v>97.418865999999994</v>
      </c>
      <c r="G46" s="59">
        <v>98.788584999999998</v>
      </c>
    </row>
    <row r="47" spans="1:7">
      <c r="A47" s="49" t="s">
        <v>110</v>
      </c>
      <c r="B47" s="60">
        <v>97.359679999999997</v>
      </c>
      <c r="C47" s="59">
        <v>95.991200000000006</v>
      </c>
      <c r="D47" s="59">
        <v>98.269424999999998</v>
      </c>
      <c r="E47" s="21">
        <v>97.172340000000005</v>
      </c>
      <c r="F47" s="59">
        <v>96.233283999999998</v>
      </c>
      <c r="G47" s="59">
        <v>97.882436999999996</v>
      </c>
    </row>
    <row r="48" spans="1:7">
      <c r="A48" s="49" t="s">
        <v>111</v>
      </c>
      <c r="B48" s="60">
        <v>94.637660999999994</v>
      </c>
      <c r="C48" s="59">
        <v>90.252624999999995</v>
      </c>
      <c r="D48" s="59">
        <v>97.113106999999999</v>
      </c>
      <c r="E48" s="21">
        <v>96.911832000000004</v>
      </c>
      <c r="F48" s="59">
        <v>96.005232000000007</v>
      </c>
      <c r="G48" s="59">
        <v>97.617788000000004</v>
      </c>
    </row>
    <row r="49" spans="1:7">
      <c r="A49" s="49" t="s">
        <v>112</v>
      </c>
      <c r="B49" s="60">
        <v>98.661584000000005</v>
      </c>
      <c r="C49" s="59">
        <v>97.970440999999994</v>
      </c>
      <c r="D49" s="59">
        <v>99.119482000000005</v>
      </c>
      <c r="E49" s="21">
        <v>97.888582</v>
      </c>
      <c r="F49" s="59">
        <v>96.317453999999998</v>
      </c>
      <c r="G49" s="59">
        <v>98.797768000000005</v>
      </c>
    </row>
    <row r="50" spans="1:7">
      <c r="A50" s="49" t="s">
        <v>113</v>
      </c>
      <c r="B50" s="60">
        <v>97.216189</v>
      </c>
      <c r="C50" s="59">
        <v>96.265119999999996</v>
      </c>
      <c r="D50" s="59">
        <v>97.930280999999994</v>
      </c>
      <c r="E50" s="21">
        <v>98.312083000000001</v>
      </c>
      <c r="F50" s="59">
        <v>97.507008999999996</v>
      </c>
      <c r="G50" s="59">
        <v>98.860209999999995</v>
      </c>
    </row>
    <row r="51" spans="1:7">
      <c r="A51" s="49" t="s">
        <v>114</v>
      </c>
      <c r="B51" s="60">
        <v>98.025591000000006</v>
      </c>
      <c r="C51" s="59">
        <v>97.269026999999994</v>
      </c>
      <c r="D51" s="59">
        <v>98.575632999999996</v>
      </c>
      <c r="E51" s="21">
        <v>97.384026000000006</v>
      </c>
      <c r="F51" s="59">
        <v>96.421942000000001</v>
      </c>
      <c r="G51" s="59">
        <v>98.092538000000005</v>
      </c>
    </row>
    <row r="52" spans="1:7">
      <c r="A52" s="49" t="s">
        <v>115</v>
      </c>
      <c r="B52" s="60">
        <v>96.962906000000004</v>
      </c>
      <c r="C52" s="59">
        <v>95.413622000000004</v>
      </c>
      <c r="D52" s="59">
        <v>97.999812000000006</v>
      </c>
      <c r="E52" s="21">
        <v>96.722244000000003</v>
      </c>
      <c r="F52" s="59">
        <v>95.150850000000005</v>
      </c>
      <c r="G52" s="59">
        <v>97.796214000000006</v>
      </c>
    </row>
    <row r="53" spans="1:7">
      <c r="A53" s="49" t="s">
        <v>116</v>
      </c>
      <c r="B53" s="60">
        <v>98.676047999999994</v>
      </c>
      <c r="C53" s="59">
        <v>98.029156999999998</v>
      </c>
      <c r="D53" s="59">
        <v>99.112532000000002</v>
      </c>
      <c r="E53" s="21">
        <v>98.187974999999994</v>
      </c>
      <c r="F53" s="59">
        <v>97.342001999999994</v>
      </c>
      <c r="G53" s="59">
        <v>98.768103999999994</v>
      </c>
    </row>
    <row r="54" spans="1:7">
      <c r="A54" s="49" t="s">
        <v>117</v>
      </c>
      <c r="B54" s="60">
        <v>98.436841999999999</v>
      </c>
      <c r="C54" s="59">
        <v>97.868031000000002</v>
      </c>
      <c r="D54" s="59">
        <v>98.855667999999994</v>
      </c>
      <c r="E54" s="21">
        <v>98.433380999999997</v>
      </c>
      <c r="F54" s="59">
        <v>97.715800000000002</v>
      </c>
      <c r="G54" s="59">
        <v>98.928006999999994</v>
      </c>
    </row>
    <row r="55" spans="1:7">
      <c r="A55" s="49" t="s">
        <v>118</v>
      </c>
      <c r="B55" s="60">
        <v>97.145365999999996</v>
      </c>
      <c r="C55" s="59">
        <v>96.294578000000001</v>
      </c>
      <c r="D55" s="59">
        <v>97.805260000000004</v>
      </c>
      <c r="E55" s="21">
        <v>98.190492000000006</v>
      </c>
      <c r="F55" s="59">
        <v>97.443414000000004</v>
      </c>
      <c r="G55" s="59">
        <v>98.722125000000005</v>
      </c>
    </row>
    <row r="56" spans="1:7">
      <c r="A56" s="42" t="s">
        <v>119</v>
      </c>
      <c r="B56" s="43"/>
      <c r="C56" s="43"/>
      <c r="D56" s="43"/>
      <c r="E56" s="43"/>
      <c r="F56" s="43"/>
      <c r="G56" s="43"/>
    </row>
    <row r="57" spans="1:7">
      <c r="A57" s="50" t="s">
        <v>121</v>
      </c>
      <c r="B57" s="60">
        <v>95.256962000000001</v>
      </c>
      <c r="C57" s="59">
        <v>94.172619999999995</v>
      </c>
      <c r="D57" s="59">
        <v>96.147786999999994</v>
      </c>
      <c r="E57" s="21">
        <v>96.554723999999993</v>
      </c>
      <c r="F57" s="59">
        <v>95.850323000000003</v>
      </c>
      <c r="G57" s="59">
        <v>97.143118000000001</v>
      </c>
    </row>
    <row r="58" spans="1:7">
      <c r="A58" s="11" t="s">
        <v>122</v>
      </c>
      <c r="B58" s="22">
        <v>97.834890000000001</v>
      </c>
      <c r="C58" s="18">
        <v>97.266225000000006</v>
      </c>
      <c r="D58" s="18">
        <v>98.287346999999997</v>
      </c>
      <c r="E58" s="23">
        <v>98.589363000000006</v>
      </c>
      <c r="F58" s="18">
        <v>97.901675999999995</v>
      </c>
      <c r="G58" s="18">
        <v>99.053850999999995</v>
      </c>
    </row>
    <row r="59" spans="1:7">
      <c r="A59" s="7" t="s">
        <v>203</v>
      </c>
    </row>
    <row r="60" spans="1:7">
      <c r="A60" s="7" t="s">
        <v>124</v>
      </c>
    </row>
    <row r="61" spans="1:7">
      <c r="A61" s="7" t="s">
        <v>56</v>
      </c>
    </row>
    <row r="62" spans="1:7">
      <c r="A62" s="7" t="s">
        <v>62</v>
      </c>
    </row>
  </sheetData>
  <mergeCells count="8">
    <mergeCell ref="F3:G3"/>
    <mergeCell ref="A56:G56"/>
    <mergeCell ref="E2:G2"/>
    <mergeCell ref="C3:D3"/>
    <mergeCell ref="A2:A4"/>
    <mergeCell ref="B2:D2"/>
    <mergeCell ref="B3:B4"/>
    <mergeCell ref="E3:E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5"/>
  <sheetViews>
    <sheetView workbookViewId="0"/>
  </sheetViews>
  <sheetFormatPr defaultRowHeight="15"/>
  <cols>
    <col min="1" max="1" width="28" customWidth="1"/>
    <col min="2" max="9" width="17" customWidth="1"/>
  </cols>
  <sheetData>
    <row r="1" spans="1:9">
      <c r="A1" s="2" t="s">
        <v>10</v>
      </c>
    </row>
    <row r="2" spans="1:9">
      <c r="A2" s="31" t="s">
        <v>63</v>
      </c>
      <c r="B2" s="44" t="s">
        <v>204</v>
      </c>
      <c r="C2" s="45"/>
      <c r="D2" s="45"/>
      <c r="E2" s="45"/>
      <c r="F2" s="45"/>
      <c r="G2" s="45"/>
      <c r="H2" s="45"/>
      <c r="I2" s="45"/>
    </row>
    <row r="3" spans="1:9">
      <c r="A3" s="51"/>
      <c r="B3" s="52" t="s">
        <v>52</v>
      </c>
      <c r="C3" s="53"/>
      <c r="D3" s="53"/>
      <c r="E3" s="53"/>
      <c r="F3" s="34" t="s">
        <v>55</v>
      </c>
      <c r="G3" s="53"/>
      <c r="H3" s="53"/>
      <c r="I3" s="53"/>
    </row>
    <row r="4" spans="1:9">
      <c r="A4" s="51"/>
      <c r="B4" s="52" t="s">
        <v>176</v>
      </c>
      <c r="C4" s="53"/>
      <c r="D4" s="32" t="s">
        <v>177</v>
      </c>
      <c r="E4" s="53"/>
      <c r="F4" s="34" t="s">
        <v>176</v>
      </c>
      <c r="G4" s="53"/>
      <c r="H4" s="32" t="s">
        <v>177</v>
      </c>
      <c r="I4" s="53"/>
    </row>
    <row r="5" spans="1:9">
      <c r="A5" s="37"/>
      <c r="B5" s="8" t="s">
        <v>199</v>
      </c>
      <c r="C5" s="46" t="s">
        <v>205</v>
      </c>
      <c r="D5" s="46" t="s">
        <v>199</v>
      </c>
      <c r="E5" s="46" t="s">
        <v>205</v>
      </c>
      <c r="F5" s="47" t="s">
        <v>199</v>
      </c>
      <c r="G5" s="46" t="s">
        <v>205</v>
      </c>
      <c r="H5" s="46" t="s">
        <v>199</v>
      </c>
      <c r="I5" s="46" t="s">
        <v>205</v>
      </c>
    </row>
    <row r="6" spans="1:9">
      <c r="A6" s="40" t="s">
        <v>167</v>
      </c>
      <c r="B6" s="60">
        <v>87.944777000000002</v>
      </c>
      <c r="C6" s="59">
        <v>0.69832799999999995</v>
      </c>
      <c r="D6" s="60">
        <v>91.512731000000002</v>
      </c>
      <c r="E6" s="59">
        <v>0.81704500000000002</v>
      </c>
      <c r="F6" s="21">
        <v>87.363695000000007</v>
      </c>
      <c r="G6" s="59">
        <v>0.54072399999999998</v>
      </c>
      <c r="H6" s="60">
        <v>90.796473000000006</v>
      </c>
      <c r="I6" s="59">
        <v>0.49412200000000001</v>
      </c>
    </row>
    <row r="7" spans="1:9">
      <c r="A7" s="49" t="s">
        <v>69</v>
      </c>
      <c r="B7" s="60">
        <v>87.499047000000004</v>
      </c>
      <c r="C7" s="59">
        <v>2.3780679999999998</v>
      </c>
      <c r="D7" s="60">
        <v>89.989806999999999</v>
      </c>
      <c r="E7" s="59">
        <v>2.110751</v>
      </c>
      <c r="F7" s="21">
        <v>88.494776000000002</v>
      </c>
      <c r="G7" s="59">
        <v>2.071088</v>
      </c>
      <c r="H7" s="60">
        <v>80.161320000000003</v>
      </c>
      <c r="I7" s="59">
        <v>5.4572219999999998</v>
      </c>
    </row>
    <row r="8" spans="1:9">
      <c r="A8" s="49" t="s">
        <v>70</v>
      </c>
      <c r="B8" s="60">
        <v>94.942375999999996</v>
      </c>
      <c r="C8" s="59">
        <v>1.476253</v>
      </c>
      <c r="D8" s="60">
        <v>99.604662000000005</v>
      </c>
      <c r="E8" s="59">
        <v>0.39282699999999998</v>
      </c>
      <c r="F8" s="21">
        <v>90.666399999999996</v>
      </c>
      <c r="G8" s="59">
        <v>1.719236</v>
      </c>
      <c r="H8" s="60">
        <v>96.727996000000005</v>
      </c>
      <c r="I8" s="59">
        <v>1.03468</v>
      </c>
    </row>
    <row r="9" spans="1:9">
      <c r="A9" s="49" t="s">
        <v>71</v>
      </c>
      <c r="B9" s="60">
        <v>93.209490000000002</v>
      </c>
      <c r="C9" s="59">
        <v>1.555965</v>
      </c>
      <c r="D9" s="60">
        <v>97.023981000000006</v>
      </c>
      <c r="E9" s="59">
        <v>1.366187</v>
      </c>
      <c r="F9" s="21">
        <v>93.165048999999996</v>
      </c>
      <c r="G9" s="59">
        <v>1.8487290000000001</v>
      </c>
      <c r="H9" s="60">
        <v>91.415801000000002</v>
      </c>
      <c r="I9" s="59">
        <v>2.3365710000000002</v>
      </c>
    </row>
    <row r="10" spans="1:9">
      <c r="A10" s="49" t="s">
        <v>72</v>
      </c>
      <c r="B10" s="60">
        <v>94.238971000000006</v>
      </c>
      <c r="C10" s="59">
        <v>1.317294</v>
      </c>
      <c r="D10" s="60">
        <v>95.215935000000002</v>
      </c>
      <c r="E10" s="59">
        <v>1.797901</v>
      </c>
      <c r="F10" s="21">
        <v>89.650443999999993</v>
      </c>
      <c r="G10" s="59">
        <v>2.0922860000000001</v>
      </c>
      <c r="H10" s="60">
        <v>90.388107000000005</v>
      </c>
      <c r="I10" s="59">
        <v>2.523209</v>
      </c>
    </row>
    <row r="11" spans="1:9">
      <c r="A11" s="49" t="s">
        <v>73</v>
      </c>
      <c r="B11" s="60">
        <v>87.845381000000003</v>
      </c>
      <c r="C11" s="59">
        <v>2.3344330000000002</v>
      </c>
      <c r="D11" s="60">
        <v>94.605324999999993</v>
      </c>
      <c r="E11" s="59">
        <v>1.228877</v>
      </c>
      <c r="F11" s="21">
        <v>87.546785999999997</v>
      </c>
      <c r="G11" s="59">
        <v>2.0736530000000002</v>
      </c>
      <c r="H11" s="60">
        <v>94.352513000000002</v>
      </c>
      <c r="I11" s="59">
        <v>1.7585949999999999</v>
      </c>
    </row>
    <row r="12" spans="1:9">
      <c r="A12" s="49" t="s">
        <v>74</v>
      </c>
      <c r="B12" s="60">
        <v>90.772750000000002</v>
      </c>
      <c r="C12" s="59">
        <v>2.296303</v>
      </c>
      <c r="D12" s="60">
        <v>88.870058</v>
      </c>
      <c r="E12" s="59">
        <v>1.507368</v>
      </c>
      <c r="F12" s="21">
        <v>87.488601000000003</v>
      </c>
      <c r="G12" s="59">
        <v>2.176596</v>
      </c>
      <c r="H12" s="60">
        <v>83.829240999999996</v>
      </c>
      <c r="I12" s="59">
        <v>3.1897220000000002</v>
      </c>
    </row>
    <row r="13" spans="1:9">
      <c r="A13" s="49" t="s">
        <v>75</v>
      </c>
      <c r="B13" s="60">
        <v>84.187048000000004</v>
      </c>
      <c r="C13" s="59">
        <v>2.5426190000000002</v>
      </c>
      <c r="D13" s="60">
        <v>92.109323000000003</v>
      </c>
      <c r="E13" s="59">
        <v>1.892315</v>
      </c>
      <c r="F13" s="21">
        <v>91.204624999999993</v>
      </c>
      <c r="G13" s="59">
        <v>1.864142</v>
      </c>
      <c r="H13" s="60">
        <v>83.130018000000007</v>
      </c>
      <c r="I13" s="59">
        <v>4.3116500000000002</v>
      </c>
    </row>
    <row r="14" spans="1:9">
      <c r="A14" s="49" t="s">
        <v>76</v>
      </c>
      <c r="B14" s="60">
        <v>86.902940999999998</v>
      </c>
      <c r="C14" s="59">
        <v>2.0725189999999998</v>
      </c>
      <c r="D14" s="60">
        <v>88.663544000000002</v>
      </c>
      <c r="E14" s="59">
        <v>1.9137740000000001</v>
      </c>
      <c r="F14" s="21">
        <v>90.350706000000002</v>
      </c>
      <c r="G14" s="59">
        <v>1.6813070000000001</v>
      </c>
      <c r="H14" s="60">
        <v>94.205084999999997</v>
      </c>
      <c r="I14" s="59">
        <v>1.7344850000000001</v>
      </c>
    </row>
    <row r="15" spans="1:9">
      <c r="A15" s="49" t="s">
        <v>77</v>
      </c>
      <c r="B15" s="60">
        <v>93.727720000000005</v>
      </c>
      <c r="C15" s="59">
        <v>1.1631899999999999</v>
      </c>
      <c r="D15" s="60">
        <v>91.708307000000005</v>
      </c>
      <c r="E15" s="59">
        <v>1.7918099999999999</v>
      </c>
      <c r="F15" s="21">
        <v>84.667112000000003</v>
      </c>
      <c r="G15" s="59">
        <v>1.841248</v>
      </c>
      <c r="H15" s="60">
        <v>87.505319</v>
      </c>
      <c r="I15" s="59">
        <v>2.1141169999999998</v>
      </c>
    </row>
    <row r="16" spans="1:9">
      <c r="A16" s="49" t="s">
        <v>78</v>
      </c>
      <c r="B16" s="60">
        <v>83.037227999999999</v>
      </c>
      <c r="C16" s="59">
        <v>2.7738299999999998</v>
      </c>
      <c r="D16" s="60">
        <v>94.561802999999998</v>
      </c>
      <c r="E16" s="59">
        <v>1.655114</v>
      </c>
      <c r="F16" s="21">
        <v>85.543351999999999</v>
      </c>
      <c r="G16" s="59">
        <v>2.5557889999999999</v>
      </c>
      <c r="H16" s="60">
        <v>92.045694999999995</v>
      </c>
      <c r="I16" s="59">
        <v>2.0773039999999998</v>
      </c>
    </row>
    <row r="17" spans="1:9">
      <c r="A17" s="49" t="s">
        <v>79</v>
      </c>
      <c r="B17" s="60">
        <v>89.372632999999993</v>
      </c>
      <c r="C17" s="59">
        <v>2.0289259999999998</v>
      </c>
      <c r="D17" s="60">
        <v>96.217026000000004</v>
      </c>
      <c r="E17" s="59">
        <v>1.0586040000000001</v>
      </c>
      <c r="F17" s="21">
        <v>90.549581000000003</v>
      </c>
      <c r="G17" s="59">
        <v>1.912674</v>
      </c>
      <c r="H17" s="60">
        <v>91.600555</v>
      </c>
      <c r="I17" s="59">
        <v>1.844749</v>
      </c>
    </row>
    <row r="18" spans="1:9">
      <c r="A18" s="49" t="s">
        <v>80</v>
      </c>
      <c r="B18" s="60">
        <v>88.609804999999994</v>
      </c>
      <c r="C18" s="59">
        <v>2.1831230000000001</v>
      </c>
      <c r="D18" s="60">
        <v>94.362060999999997</v>
      </c>
      <c r="E18" s="59">
        <v>2.1358000000000001</v>
      </c>
      <c r="F18" s="21">
        <v>86.910134999999997</v>
      </c>
      <c r="G18" s="59">
        <v>2.6902569999999999</v>
      </c>
      <c r="H18" s="60">
        <v>90.976074999999994</v>
      </c>
      <c r="I18" s="59">
        <v>3.3445610000000001</v>
      </c>
    </row>
    <row r="19" spans="1:9">
      <c r="A19" s="49" t="s">
        <v>81</v>
      </c>
      <c r="B19" s="60">
        <v>88.730294999999998</v>
      </c>
      <c r="C19" s="59">
        <v>1.6453100000000001</v>
      </c>
      <c r="D19" s="60">
        <v>91.381988000000007</v>
      </c>
      <c r="E19" s="59">
        <v>1.378077</v>
      </c>
      <c r="F19" s="21">
        <v>87.982090999999997</v>
      </c>
      <c r="G19" s="59">
        <v>2.24403</v>
      </c>
      <c r="H19" s="60">
        <v>88.875578000000004</v>
      </c>
      <c r="I19" s="59">
        <v>1.700645</v>
      </c>
    </row>
    <row r="20" spans="1:9">
      <c r="A20" s="49" t="s">
        <v>82</v>
      </c>
      <c r="B20" s="60">
        <v>89.504866000000007</v>
      </c>
      <c r="C20" s="59">
        <v>1.903999</v>
      </c>
      <c r="D20" s="60">
        <v>90.259736000000004</v>
      </c>
      <c r="E20" s="59">
        <v>2.2193580000000002</v>
      </c>
      <c r="F20" s="21">
        <v>87.027823999999995</v>
      </c>
      <c r="G20" s="59">
        <v>2.1543809999999999</v>
      </c>
      <c r="H20" s="60">
        <v>91.940603999999993</v>
      </c>
      <c r="I20" s="59">
        <v>2.6175120000000001</v>
      </c>
    </row>
    <row r="21" spans="1:9">
      <c r="A21" s="49" t="s">
        <v>83</v>
      </c>
      <c r="B21" s="60">
        <v>92.784873000000005</v>
      </c>
      <c r="C21" s="59">
        <v>1.7174259999999999</v>
      </c>
      <c r="D21" s="60">
        <v>89.930796999999998</v>
      </c>
      <c r="E21" s="59">
        <v>2.4733909999999999</v>
      </c>
      <c r="F21" s="21">
        <v>91.625118000000001</v>
      </c>
      <c r="G21" s="59">
        <v>2.107853</v>
      </c>
      <c r="H21" s="60">
        <v>91.982764000000003</v>
      </c>
      <c r="I21" s="59">
        <v>2.8529719999999998</v>
      </c>
    </row>
    <row r="22" spans="1:9">
      <c r="A22" s="49" t="s">
        <v>84</v>
      </c>
      <c r="B22" s="60">
        <v>91.888622999999995</v>
      </c>
      <c r="C22" s="59">
        <v>1.7527109999999999</v>
      </c>
      <c r="D22" s="60">
        <v>92.746172999999999</v>
      </c>
      <c r="E22" s="59">
        <v>1.877205</v>
      </c>
      <c r="F22" s="21">
        <v>93.347284999999999</v>
      </c>
      <c r="G22" s="59">
        <v>1.6024609999999999</v>
      </c>
      <c r="H22" s="60">
        <v>86.553899999999999</v>
      </c>
      <c r="I22" s="59">
        <v>4.309526</v>
      </c>
    </row>
    <row r="23" spans="1:9">
      <c r="A23" s="49" t="s">
        <v>85</v>
      </c>
      <c r="B23" s="60">
        <v>89.898244000000005</v>
      </c>
      <c r="C23" s="59">
        <v>1.7624649999999999</v>
      </c>
      <c r="D23" s="41">
        <v>79.911502999999996</v>
      </c>
      <c r="E23" s="59">
        <v>2.610338</v>
      </c>
      <c r="F23" s="21">
        <v>90.989900000000006</v>
      </c>
      <c r="G23" s="59">
        <v>2.3534869999999999</v>
      </c>
      <c r="H23" s="60">
        <v>82.966379000000003</v>
      </c>
      <c r="I23" s="59">
        <v>3.1479210000000002</v>
      </c>
    </row>
    <row r="24" spans="1:9">
      <c r="A24" s="49" t="s">
        <v>86</v>
      </c>
      <c r="B24" s="60">
        <v>85.520887000000002</v>
      </c>
      <c r="C24" s="59">
        <v>2.9805570000000001</v>
      </c>
      <c r="D24" s="60">
        <v>90.036016000000004</v>
      </c>
      <c r="E24" s="59">
        <v>3.1019890000000001</v>
      </c>
      <c r="F24" s="10">
        <v>78.568070000000006</v>
      </c>
      <c r="G24" s="59">
        <v>2.9140419999999998</v>
      </c>
      <c r="H24" s="60">
        <v>82.275645999999995</v>
      </c>
      <c r="I24" s="59">
        <v>4.9879990000000003</v>
      </c>
    </row>
    <row r="25" spans="1:9">
      <c r="A25" s="49" t="s">
        <v>87</v>
      </c>
      <c r="B25" s="60">
        <v>94.742384999999999</v>
      </c>
      <c r="C25" s="59">
        <v>1.0088140000000001</v>
      </c>
      <c r="D25" s="60">
        <v>82.587872000000004</v>
      </c>
      <c r="E25" s="59">
        <v>3.7889520000000001</v>
      </c>
      <c r="F25" s="21">
        <v>94.689492000000001</v>
      </c>
      <c r="G25" s="59">
        <v>1.2298150000000001</v>
      </c>
      <c r="H25" s="58" t="s">
        <v>206</v>
      </c>
      <c r="I25" s="58" t="s">
        <v>207</v>
      </c>
    </row>
    <row r="26" spans="1:9">
      <c r="A26" s="49" t="s">
        <v>88</v>
      </c>
      <c r="B26" s="60">
        <v>78.915115999999998</v>
      </c>
      <c r="C26" s="59">
        <v>4.4726220000000003</v>
      </c>
      <c r="D26" s="60">
        <v>91.942577999999997</v>
      </c>
      <c r="E26" s="59">
        <v>1.682429</v>
      </c>
      <c r="F26" s="21">
        <v>85.279501999999994</v>
      </c>
      <c r="G26" s="59">
        <v>2.6641240000000002</v>
      </c>
      <c r="H26" s="60">
        <v>90.450834999999998</v>
      </c>
      <c r="I26" s="59">
        <v>2.0850249999999999</v>
      </c>
    </row>
    <row r="27" spans="1:9">
      <c r="A27" s="49" t="s">
        <v>89</v>
      </c>
      <c r="B27" s="60">
        <v>78.468142</v>
      </c>
      <c r="C27" s="59">
        <v>3.738111</v>
      </c>
      <c r="D27" s="60">
        <v>82.942212999999995</v>
      </c>
      <c r="E27" s="59">
        <v>2.7703829999999998</v>
      </c>
      <c r="F27" s="21">
        <v>83.079521999999997</v>
      </c>
      <c r="G27" s="59">
        <v>2.3958300000000001</v>
      </c>
      <c r="H27" s="60">
        <v>79.404239000000004</v>
      </c>
      <c r="I27" s="59">
        <v>3.6265710000000002</v>
      </c>
    </row>
    <row r="28" spans="1:9">
      <c r="A28" s="49" t="s">
        <v>90</v>
      </c>
      <c r="B28" s="60">
        <v>88.846298000000004</v>
      </c>
      <c r="C28" s="59">
        <v>2.2186620000000001</v>
      </c>
      <c r="D28" s="60">
        <v>97.289736000000005</v>
      </c>
      <c r="E28" s="59">
        <v>1.1274120000000001</v>
      </c>
      <c r="F28" s="21">
        <v>91.086640000000003</v>
      </c>
      <c r="G28" s="59">
        <v>2.326457</v>
      </c>
      <c r="H28" s="60">
        <v>95.255951999999994</v>
      </c>
      <c r="I28" s="59">
        <v>1.552978</v>
      </c>
    </row>
    <row r="29" spans="1:9">
      <c r="A29" s="49" t="s">
        <v>91</v>
      </c>
      <c r="B29" s="60">
        <v>85.517448000000002</v>
      </c>
      <c r="C29" s="59">
        <v>2.426965</v>
      </c>
      <c r="D29" s="60">
        <v>92.394400000000005</v>
      </c>
      <c r="E29" s="59">
        <v>1.7440990000000001</v>
      </c>
      <c r="F29" s="21">
        <v>86.244844000000001</v>
      </c>
      <c r="G29" s="59">
        <v>2.1738949999999999</v>
      </c>
      <c r="H29" s="60">
        <v>83.577348999999998</v>
      </c>
      <c r="I29" s="59">
        <v>4.9802549999999997</v>
      </c>
    </row>
    <row r="30" spans="1:9">
      <c r="A30" s="49" t="s">
        <v>92</v>
      </c>
      <c r="B30" s="60">
        <v>88.572495000000004</v>
      </c>
      <c r="C30" s="59">
        <v>2.5954869999999999</v>
      </c>
      <c r="D30" s="60">
        <v>90.724869999999996</v>
      </c>
      <c r="E30" s="59">
        <v>3.8865980000000002</v>
      </c>
      <c r="F30" s="21">
        <v>82.433271000000005</v>
      </c>
      <c r="G30" s="59">
        <v>3.4780669999999998</v>
      </c>
      <c r="H30" s="58" t="s">
        <v>206</v>
      </c>
      <c r="I30" s="58" t="s">
        <v>207</v>
      </c>
    </row>
    <row r="31" spans="1:9">
      <c r="A31" s="49" t="s">
        <v>93</v>
      </c>
      <c r="B31" s="60">
        <v>92.518889999999999</v>
      </c>
      <c r="C31" s="59">
        <v>1.7608159999999999</v>
      </c>
      <c r="D31" s="60">
        <v>86.792454000000006</v>
      </c>
      <c r="E31" s="59">
        <v>2.7657910000000001</v>
      </c>
      <c r="F31" s="21">
        <v>94.061007000000004</v>
      </c>
      <c r="G31" s="59">
        <v>1.850185</v>
      </c>
      <c r="H31" s="60">
        <v>94.644684999999996</v>
      </c>
      <c r="I31" s="59">
        <v>2.5490780000000002</v>
      </c>
    </row>
    <row r="32" spans="1:9">
      <c r="A32" s="49" t="s">
        <v>94</v>
      </c>
      <c r="B32" s="60">
        <v>92.791477</v>
      </c>
      <c r="C32" s="59">
        <v>1.52508</v>
      </c>
      <c r="D32" s="60">
        <v>93.665692000000007</v>
      </c>
      <c r="E32" s="59">
        <v>3.3758059999999999</v>
      </c>
      <c r="F32" s="21">
        <v>91.124208999999993</v>
      </c>
      <c r="G32" s="59">
        <v>1.6596219999999999</v>
      </c>
      <c r="H32" s="58" t="s">
        <v>206</v>
      </c>
      <c r="I32" s="58" t="s">
        <v>207</v>
      </c>
    </row>
    <row r="33" spans="1:9">
      <c r="A33" s="49" t="s">
        <v>95</v>
      </c>
      <c r="B33" s="60">
        <v>92.588913000000005</v>
      </c>
      <c r="C33" s="59">
        <v>1.366455</v>
      </c>
      <c r="D33" s="60">
        <v>93.948744000000005</v>
      </c>
      <c r="E33" s="59">
        <v>1.9728520000000001</v>
      </c>
      <c r="F33" s="21">
        <v>90.635227</v>
      </c>
      <c r="G33" s="59">
        <v>1.764359</v>
      </c>
      <c r="H33" s="60">
        <v>86.938533000000007</v>
      </c>
      <c r="I33" s="59">
        <v>4.3506049999999998</v>
      </c>
    </row>
    <row r="34" spans="1:9">
      <c r="A34" s="49" t="s">
        <v>96</v>
      </c>
      <c r="B34" s="60">
        <v>88.723062999999996</v>
      </c>
      <c r="C34" s="59">
        <v>1.880441</v>
      </c>
      <c r="D34" s="60">
        <v>93.665764999999993</v>
      </c>
      <c r="E34" s="59">
        <v>1.151016</v>
      </c>
      <c r="F34" s="21">
        <v>89.536918999999997</v>
      </c>
      <c r="G34" s="59">
        <v>2.0976159999999999</v>
      </c>
      <c r="H34" s="60">
        <v>94.363956000000002</v>
      </c>
      <c r="I34" s="59">
        <v>1.317469</v>
      </c>
    </row>
    <row r="35" spans="1:9">
      <c r="A35" s="49" t="s">
        <v>97</v>
      </c>
      <c r="B35" s="60">
        <v>91.713543000000001</v>
      </c>
      <c r="C35" s="59">
        <v>1.7846089999999999</v>
      </c>
      <c r="D35" s="60">
        <v>92.487196999999995</v>
      </c>
      <c r="E35" s="59">
        <v>2.8547389999999999</v>
      </c>
      <c r="F35" s="21">
        <v>90.666532000000004</v>
      </c>
      <c r="G35" s="59">
        <v>1.5784879999999999</v>
      </c>
      <c r="H35" s="60">
        <v>91.702630999999997</v>
      </c>
      <c r="I35" s="59">
        <v>3.4247839999999998</v>
      </c>
    </row>
    <row r="36" spans="1:9">
      <c r="A36" s="49" t="s">
        <v>98</v>
      </c>
      <c r="B36" s="60">
        <v>88.324513999999994</v>
      </c>
      <c r="C36" s="59">
        <v>2.769082</v>
      </c>
      <c r="D36" s="60">
        <v>85.757964000000001</v>
      </c>
      <c r="E36" s="59">
        <v>4.8345750000000001</v>
      </c>
      <c r="F36" s="21">
        <v>92.936637000000005</v>
      </c>
      <c r="G36" s="59">
        <v>2.3694600000000001</v>
      </c>
      <c r="H36" s="60">
        <v>80.311605999999998</v>
      </c>
      <c r="I36" s="59">
        <v>5.445379</v>
      </c>
    </row>
    <row r="37" spans="1:9">
      <c r="A37" s="49" t="s">
        <v>99</v>
      </c>
      <c r="B37" s="60">
        <v>91.848003000000006</v>
      </c>
      <c r="C37" s="59">
        <v>1.3583320000000001</v>
      </c>
      <c r="D37" s="60">
        <v>95.182581999999996</v>
      </c>
      <c r="E37" s="59">
        <v>1.2117119999999999</v>
      </c>
      <c r="F37" s="21">
        <v>94.199196999999998</v>
      </c>
      <c r="G37" s="59">
        <v>1.211001</v>
      </c>
      <c r="H37" s="60">
        <v>96.697655999999995</v>
      </c>
      <c r="I37" s="59">
        <v>0.98771799999999998</v>
      </c>
    </row>
    <row r="38" spans="1:9">
      <c r="A38" s="49" t="s">
        <v>100</v>
      </c>
      <c r="B38" s="60">
        <v>84.674502000000004</v>
      </c>
      <c r="C38" s="59">
        <v>3.4050099999999999</v>
      </c>
      <c r="D38" s="60">
        <v>83.008269999999996</v>
      </c>
      <c r="E38" s="59">
        <v>2.686023</v>
      </c>
      <c r="F38" s="21">
        <v>85.842288999999994</v>
      </c>
      <c r="G38" s="59">
        <v>2.4774660000000002</v>
      </c>
      <c r="H38" s="41">
        <v>78.211533000000003</v>
      </c>
      <c r="I38" s="59">
        <v>2.8758219999999999</v>
      </c>
    </row>
    <row r="39" spans="1:9">
      <c r="A39" s="49" t="s">
        <v>101</v>
      </c>
      <c r="B39" s="60">
        <v>93.371795000000006</v>
      </c>
      <c r="C39" s="59">
        <v>2.0455429999999999</v>
      </c>
      <c r="D39" s="60">
        <v>93.213336999999996</v>
      </c>
      <c r="E39" s="59">
        <v>1.302994</v>
      </c>
      <c r="F39" s="21">
        <v>83.841442999999998</v>
      </c>
      <c r="G39" s="59">
        <v>2.342991</v>
      </c>
      <c r="H39" s="60">
        <v>88.078590000000005</v>
      </c>
      <c r="I39" s="59">
        <v>2.7397740000000002</v>
      </c>
    </row>
    <row r="40" spans="1:9">
      <c r="A40" s="49" t="s">
        <v>102</v>
      </c>
      <c r="B40" s="60">
        <v>83.873575000000002</v>
      </c>
      <c r="C40" s="59">
        <v>2.5031189999999999</v>
      </c>
      <c r="D40" s="60">
        <v>86.053442000000004</v>
      </c>
      <c r="E40" s="59">
        <v>2.8441960000000002</v>
      </c>
      <c r="F40" s="21">
        <v>83.046796000000001</v>
      </c>
      <c r="G40" s="59">
        <v>2.503571</v>
      </c>
      <c r="H40" s="60">
        <v>83.806056999999996</v>
      </c>
      <c r="I40" s="59">
        <v>4.1715809999999998</v>
      </c>
    </row>
    <row r="41" spans="1:9">
      <c r="A41" s="49" t="s">
        <v>103</v>
      </c>
      <c r="B41" s="60">
        <v>89.585879000000006</v>
      </c>
      <c r="C41" s="59">
        <v>2.484105</v>
      </c>
      <c r="D41" s="60">
        <v>90.311537000000001</v>
      </c>
      <c r="E41" s="59">
        <v>4.6783890000000001</v>
      </c>
      <c r="F41" s="21">
        <v>93.269924000000003</v>
      </c>
      <c r="G41" s="59">
        <v>1.4214070000000001</v>
      </c>
      <c r="H41" s="60">
        <v>91.110035999999994</v>
      </c>
      <c r="I41" s="59">
        <v>3.9882499999999999</v>
      </c>
    </row>
    <row r="42" spans="1:9">
      <c r="A42" s="49" t="s">
        <v>104</v>
      </c>
      <c r="B42" s="60">
        <v>91.478890000000007</v>
      </c>
      <c r="C42" s="59">
        <v>1.5923579999999999</v>
      </c>
      <c r="D42" s="60">
        <v>96.242192000000003</v>
      </c>
      <c r="E42" s="59">
        <v>1.4512830000000001</v>
      </c>
      <c r="F42" s="21">
        <v>91.249358999999998</v>
      </c>
      <c r="G42" s="59">
        <v>2.3126570000000002</v>
      </c>
      <c r="H42" s="60">
        <v>88.128591</v>
      </c>
      <c r="I42" s="59">
        <v>3.0702250000000002</v>
      </c>
    </row>
    <row r="43" spans="1:9">
      <c r="A43" s="49" t="s">
        <v>105</v>
      </c>
      <c r="B43" s="60">
        <v>92.634867</v>
      </c>
      <c r="C43" s="59">
        <v>1.7058</v>
      </c>
      <c r="D43" s="60">
        <v>94.963922999999994</v>
      </c>
      <c r="E43" s="59">
        <v>1.7806949999999999</v>
      </c>
      <c r="F43" s="21">
        <v>90.499167999999997</v>
      </c>
      <c r="G43" s="59">
        <v>1.765255</v>
      </c>
      <c r="H43" s="60">
        <v>92.810710999999998</v>
      </c>
      <c r="I43" s="59">
        <v>1.802101</v>
      </c>
    </row>
    <row r="44" spans="1:9">
      <c r="A44" s="49" t="s">
        <v>106</v>
      </c>
      <c r="B44" s="60">
        <v>89.391115999999997</v>
      </c>
      <c r="C44" s="59">
        <v>1.6119920000000001</v>
      </c>
      <c r="D44" s="60">
        <v>90.395705000000007</v>
      </c>
      <c r="E44" s="59">
        <v>2.014256</v>
      </c>
      <c r="F44" s="21">
        <v>89.001980000000003</v>
      </c>
      <c r="G44" s="59">
        <v>2.0393789999999998</v>
      </c>
      <c r="H44" s="60">
        <v>90.527359000000004</v>
      </c>
      <c r="I44" s="59">
        <v>1.791755</v>
      </c>
    </row>
    <row r="45" spans="1:9">
      <c r="A45" s="49" t="s">
        <v>107</v>
      </c>
      <c r="B45" s="60">
        <v>92.582238000000004</v>
      </c>
      <c r="C45" s="59">
        <v>1.5116019999999999</v>
      </c>
      <c r="D45" s="60">
        <v>95.548681000000002</v>
      </c>
      <c r="E45" s="59">
        <v>1.3708119999999999</v>
      </c>
      <c r="F45" s="21">
        <v>90.338513000000006</v>
      </c>
      <c r="G45" s="59">
        <v>1.778084</v>
      </c>
      <c r="H45" s="60">
        <v>90.748684999999995</v>
      </c>
      <c r="I45" s="59">
        <v>1.444291</v>
      </c>
    </row>
    <row r="46" spans="1:9">
      <c r="A46" s="49" t="s">
        <v>108</v>
      </c>
      <c r="B46" s="60">
        <v>92.379675000000006</v>
      </c>
      <c r="C46" s="59">
        <v>1.622344</v>
      </c>
      <c r="D46" s="60">
        <v>88.995282000000003</v>
      </c>
      <c r="E46" s="59">
        <v>2.5086560000000002</v>
      </c>
      <c r="F46" s="21">
        <v>88.187107999999995</v>
      </c>
      <c r="G46" s="59">
        <v>2.4958149999999999</v>
      </c>
      <c r="H46" s="60">
        <v>90.137373999999994</v>
      </c>
      <c r="I46" s="59">
        <v>2.1618889999999999</v>
      </c>
    </row>
    <row r="47" spans="1:9">
      <c r="A47" s="49" t="s">
        <v>109</v>
      </c>
      <c r="B47" s="60">
        <v>94.792430999999993</v>
      </c>
      <c r="C47" s="59">
        <v>0.946936</v>
      </c>
      <c r="D47" s="60">
        <v>94.871268999999998</v>
      </c>
      <c r="E47" s="59">
        <v>1.8460570000000001</v>
      </c>
      <c r="F47" s="21">
        <v>89.625191000000001</v>
      </c>
      <c r="G47" s="59">
        <v>1.991099</v>
      </c>
      <c r="H47" s="60">
        <v>91.544837999999999</v>
      </c>
      <c r="I47" s="59">
        <v>3.0398290000000001</v>
      </c>
    </row>
    <row r="48" spans="1:9">
      <c r="A48" s="49" t="s">
        <v>110</v>
      </c>
      <c r="B48" s="60">
        <v>86.907129999999995</v>
      </c>
      <c r="C48" s="59">
        <v>2.4181620000000001</v>
      </c>
      <c r="D48" s="60">
        <v>94.236132999999995</v>
      </c>
      <c r="E48" s="59">
        <v>2.0943130000000001</v>
      </c>
      <c r="F48" s="21">
        <v>81.819929999999999</v>
      </c>
      <c r="G48" s="59">
        <v>2.6155270000000002</v>
      </c>
      <c r="H48" s="60">
        <v>88.703873000000002</v>
      </c>
      <c r="I48" s="59">
        <v>3.099262</v>
      </c>
    </row>
    <row r="49" spans="1:9">
      <c r="A49" s="49" t="s">
        <v>111</v>
      </c>
      <c r="B49" s="60">
        <v>80.156238999999999</v>
      </c>
      <c r="C49" s="59">
        <v>4.0841139999999996</v>
      </c>
      <c r="D49" s="60">
        <v>89.937659999999994</v>
      </c>
      <c r="E49" s="59">
        <v>3.975959</v>
      </c>
      <c r="F49" s="21">
        <v>81.906481999999997</v>
      </c>
      <c r="G49" s="59">
        <v>2.0656750000000001</v>
      </c>
      <c r="H49" s="60">
        <v>95.819406000000001</v>
      </c>
      <c r="I49" s="59">
        <v>0.88442799999999999</v>
      </c>
    </row>
    <row r="50" spans="1:9">
      <c r="A50" s="49" t="s">
        <v>112</v>
      </c>
      <c r="B50" s="60">
        <v>94.694607000000005</v>
      </c>
      <c r="C50" s="59">
        <v>1.366506</v>
      </c>
      <c r="D50" s="60">
        <v>94.392339000000007</v>
      </c>
      <c r="E50" s="59">
        <v>1.643594</v>
      </c>
      <c r="F50" s="21">
        <v>89.269596000000007</v>
      </c>
      <c r="G50" s="59">
        <v>3.446984</v>
      </c>
      <c r="H50" s="60">
        <v>89.840160999999995</v>
      </c>
      <c r="I50" s="59">
        <v>2.466256</v>
      </c>
    </row>
    <row r="51" spans="1:9">
      <c r="A51" s="49" t="s">
        <v>113</v>
      </c>
      <c r="B51" s="60">
        <v>89.101459000000006</v>
      </c>
      <c r="C51" s="59">
        <v>1.622776</v>
      </c>
      <c r="D51" s="60">
        <v>81.935665999999998</v>
      </c>
      <c r="E51" s="59">
        <v>4.6970689999999999</v>
      </c>
      <c r="F51" s="21">
        <v>91.687504000000004</v>
      </c>
      <c r="G51" s="59">
        <v>1.696804</v>
      </c>
      <c r="H51" s="58" t="s">
        <v>206</v>
      </c>
      <c r="I51" s="58" t="s">
        <v>207</v>
      </c>
    </row>
    <row r="52" spans="1:9">
      <c r="A52" s="49" t="s">
        <v>114</v>
      </c>
      <c r="B52" s="60">
        <v>91.761666000000005</v>
      </c>
      <c r="C52" s="59">
        <v>1.9980180000000001</v>
      </c>
      <c r="D52" s="60">
        <v>93.991770000000002</v>
      </c>
      <c r="E52" s="59">
        <v>1.1812590000000001</v>
      </c>
      <c r="F52" s="21">
        <v>88.910037000000003</v>
      </c>
      <c r="G52" s="59">
        <v>2.1842980000000001</v>
      </c>
      <c r="H52" s="60">
        <v>85.060900000000004</v>
      </c>
      <c r="I52" s="59">
        <v>2.8485279999999999</v>
      </c>
    </row>
    <row r="53" spans="1:9">
      <c r="A53" s="49" t="s">
        <v>115</v>
      </c>
      <c r="B53" s="60">
        <v>85.780449000000004</v>
      </c>
      <c r="C53" s="59">
        <v>3.2226050000000002</v>
      </c>
      <c r="D53" s="60">
        <v>91.658302000000006</v>
      </c>
      <c r="E53" s="59">
        <v>2.3527439999999999</v>
      </c>
      <c r="F53" s="21">
        <v>83.329353999999995</v>
      </c>
      <c r="G53" s="59">
        <v>2.7337609999999999</v>
      </c>
      <c r="H53" s="60">
        <v>88.885704000000004</v>
      </c>
      <c r="I53" s="59">
        <v>3.0361259999999999</v>
      </c>
    </row>
    <row r="54" spans="1:9">
      <c r="A54" s="49" t="s">
        <v>116</v>
      </c>
      <c r="B54" s="60">
        <v>94.857900000000001</v>
      </c>
      <c r="C54" s="59">
        <v>0.97502900000000003</v>
      </c>
      <c r="D54" s="58" t="s">
        <v>206</v>
      </c>
      <c r="E54" s="58" t="s">
        <v>207</v>
      </c>
      <c r="F54" s="21">
        <v>90.467708999999999</v>
      </c>
      <c r="G54" s="59">
        <v>1.8062929999999999</v>
      </c>
      <c r="H54" s="58" t="s">
        <v>206</v>
      </c>
      <c r="I54" s="58" t="s">
        <v>207</v>
      </c>
    </row>
    <row r="55" spans="1:9">
      <c r="A55" s="49" t="s">
        <v>117</v>
      </c>
      <c r="B55" s="60">
        <v>92.907111999999998</v>
      </c>
      <c r="C55" s="59">
        <v>1.3504640000000001</v>
      </c>
      <c r="D55" s="60">
        <v>93.611722</v>
      </c>
      <c r="E55" s="59">
        <v>1.735841</v>
      </c>
      <c r="F55" s="21">
        <v>91.029769999999999</v>
      </c>
      <c r="G55" s="59">
        <v>1.818875</v>
      </c>
      <c r="H55" s="60">
        <v>93.001371000000006</v>
      </c>
      <c r="I55" s="59">
        <v>3.0864790000000002</v>
      </c>
    </row>
    <row r="56" spans="1:9">
      <c r="A56" s="49" t="s">
        <v>118</v>
      </c>
      <c r="B56" s="60">
        <v>86.23254</v>
      </c>
      <c r="C56" s="59">
        <v>1.761164</v>
      </c>
      <c r="D56" s="58" t="s">
        <v>206</v>
      </c>
      <c r="E56" s="58" t="s">
        <v>207</v>
      </c>
      <c r="F56" s="21">
        <v>87.459367</v>
      </c>
      <c r="G56" s="59">
        <v>2.216491</v>
      </c>
      <c r="H56" s="58" t="s">
        <v>206</v>
      </c>
      <c r="I56" s="58" t="s">
        <v>207</v>
      </c>
    </row>
    <row r="57" spans="1:9">
      <c r="A57" s="42" t="s">
        <v>119</v>
      </c>
      <c r="B57" s="43"/>
      <c r="C57" s="43"/>
      <c r="D57" s="43"/>
      <c r="E57" s="43"/>
      <c r="F57" s="43"/>
      <c r="G57" s="43"/>
      <c r="H57" s="43"/>
      <c r="I57" s="43"/>
    </row>
    <row r="58" spans="1:9">
      <c r="A58" s="50" t="s">
        <v>121</v>
      </c>
      <c r="B58" s="41">
        <v>79.248643000000001</v>
      </c>
      <c r="C58" s="59">
        <v>2.6062750000000001</v>
      </c>
      <c r="D58" s="60">
        <v>90.824727999999993</v>
      </c>
      <c r="E58" s="59">
        <v>1.6070169999999999</v>
      </c>
      <c r="F58" s="21">
        <v>85.989565999999996</v>
      </c>
      <c r="G58" s="59">
        <v>1.7155009999999999</v>
      </c>
      <c r="H58" s="60">
        <v>89.685057</v>
      </c>
      <c r="I58" s="59">
        <v>1.916353</v>
      </c>
    </row>
    <row r="59" spans="1:9">
      <c r="A59" s="11" t="s">
        <v>122</v>
      </c>
      <c r="B59" s="22">
        <v>89.646834999999996</v>
      </c>
      <c r="C59" s="18">
        <v>1.6272660000000001</v>
      </c>
      <c r="D59" s="22">
        <v>93.976793999999998</v>
      </c>
      <c r="E59" s="18">
        <v>1.1305620000000001</v>
      </c>
      <c r="F59" s="23">
        <v>90.287723999999997</v>
      </c>
      <c r="G59" s="18">
        <v>2.1274350000000002</v>
      </c>
      <c r="H59" s="22">
        <v>92.946138000000005</v>
      </c>
      <c r="I59" s="18">
        <v>2.4858859999999998</v>
      </c>
    </row>
    <row r="60" spans="1:9">
      <c r="A60" s="7" t="s">
        <v>208</v>
      </c>
    </row>
    <row r="61" spans="1:9">
      <c r="A61" s="7" t="s">
        <v>209</v>
      </c>
    </row>
    <row r="62" spans="1:9">
      <c r="A62" s="7" t="s">
        <v>210</v>
      </c>
    </row>
    <row r="63" spans="1:9">
      <c r="A63" s="7" t="s">
        <v>124</v>
      </c>
    </row>
    <row r="64" spans="1:9">
      <c r="A64" s="7" t="s">
        <v>211</v>
      </c>
    </row>
    <row r="65" spans="1:1">
      <c r="A65" s="7" t="s">
        <v>62</v>
      </c>
    </row>
  </sheetData>
  <mergeCells count="9">
    <mergeCell ref="A2:A5"/>
    <mergeCell ref="H4:I4"/>
    <mergeCell ref="B2:I2"/>
    <mergeCell ref="A57:I57"/>
    <mergeCell ref="F3:I3"/>
    <mergeCell ref="B4:C4"/>
    <mergeCell ref="D4:E4"/>
    <mergeCell ref="F4:G4"/>
    <mergeCell ref="B3:E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6"/>
  <sheetViews>
    <sheetView workbookViewId="0"/>
  </sheetViews>
  <sheetFormatPr defaultRowHeight="15"/>
  <cols>
    <col min="1" max="1" width="35" customWidth="1"/>
    <col min="2" max="7" width="21" customWidth="1"/>
  </cols>
  <sheetData>
    <row r="1" spans="1:7">
      <c r="A1" s="2" t="s">
        <v>11</v>
      </c>
    </row>
    <row r="2" spans="1:7">
      <c r="A2" s="31" t="s">
        <v>212</v>
      </c>
      <c r="B2" s="44" t="s">
        <v>52</v>
      </c>
      <c r="C2" s="45"/>
      <c r="D2" s="45"/>
      <c r="E2" s="44" t="s">
        <v>55</v>
      </c>
      <c r="F2" s="45"/>
      <c r="G2" s="45"/>
    </row>
    <row r="3" spans="1:7">
      <c r="A3" s="51"/>
      <c r="B3" s="33" t="s">
        <v>199</v>
      </c>
      <c r="C3" s="32" t="s">
        <v>200</v>
      </c>
      <c r="D3" s="53"/>
      <c r="E3" s="55" t="s">
        <v>199</v>
      </c>
      <c r="F3" s="32" t="s">
        <v>200</v>
      </c>
      <c r="G3" s="53"/>
    </row>
    <row r="4" spans="1:7">
      <c r="A4" s="37"/>
      <c r="B4" s="37"/>
      <c r="C4" s="46" t="s">
        <v>201</v>
      </c>
      <c r="D4" s="8" t="s">
        <v>202</v>
      </c>
      <c r="E4" s="57"/>
      <c r="F4" s="46" t="s">
        <v>201</v>
      </c>
      <c r="G4" s="46" t="s">
        <v>202</v>
      </c>
    </row>
    <row r="5" spans="1:7">
      <c r="A5" s="40" t="s">
        <v>167</v>
      </c>
      <c r="B5" s="61">
        <v>97.079374000000001</v>
      </c>
      <c r="C5" s="59">
        <v>96.623265000000004</v>
      </c>
      <c r="D5" s="59">
        <v>97.475483999999994</v>
      </c>
      <c r="E5" s="24">
        <v>97.411410000000004</v>
      </c>
      <c r="F5" s="59">
        <v>97.214651000000003</v>
      </c>
      <c r="G5" s="59">
        <v>97.594611999999998</v>
      </c>
    </row>
    <row r="6" spans="1:7">
      <c r="A6" s="40" t="s">
        <v>213</v>
      </c>
      <c r="B6" s="61">
        <v>96.112886000000003</v>
      </c>
      <c r="C6" s="59">
        <v>95.253825000000006</v>
      </c>
      <c r="D6" s="59">
        <v>96.821644000000006</v>
      </c>
      <c r="E6" s="24">
        <v>96.615578999999997</v>
      </c>
      <c r="F6" s="59">
        <v>96.055757</v>
      </c>
      <c r="G6" s="59">
        <v>97.098343</v>
      </c>
    </row>
    <row r="7" spans="1:7">
      <c r="A7" s="49" t="s">
        <v>127</v>
      </c>
      <c r="B7" s="61">
        <v>97.764235999999997</v>
      </c>
      <c r="C7" s="59">
        <v>96.018692000000001</v>
      </c>
      <c r="D7" s="59">
        <v>98.754401000000001</v>
      </c>
      <c r="E7" s="24">
        <v>98.058128999999994</v>
      </c>
      <c r="F7" s="59">
        <v>96.967302000000004</v>
      </c>
      <c r="G7" s="59">
        <v>98.761609000000007</v>
      </c>
    </row>
    <row r="8" spans="1:7">
      <c r="A8" s="49" t="s">
        <v>128</v>
      </c>
      <c r="B8" s="61">
        <v>97.306956</v>
      </c>
      <c r="C8" s="59">
        <v>96.081495000000004</v>
      </c>
      <c r="D8" s="59">
        <v>98.156523000000007</v>
      </c>
      <c r="E8" s="24">
        <v>98.013035000000002</v>
      </c>
      <c r="F8" s="59">
        <v>96.875197</v>
      </c>
      <c r="G8" s="59">
        <v>98.741932000000006</v>
      </c>
    </row>
    <row r="9" spans="1:7">
      <c r="A9" s="49" t="s">
        <v>129</v>
      </c>
      <c r="B9" s="61">
        <v>95.480650999999995</v>
      </c>
      <c r="C9" s="59">
        <v>93.914619000000002</v>
      </c>
      <c r="D9" s="59">
        <v>96.658016000000003</v>
      </c>
      <c r="E9" s="24">
        <v>96.408921000000007</v>
      </c>
      <c r="F9" s="59">
        <v>95.059461999999996</v>
      </c>
      <c r="G9" s="59">
        <v>97.399871000000005</v>
      </c>
    </row>
    <row r="10" spans="1:7">
      <c r="A10" s="49" t="s">
        <v>130</v>
      </c>
      <c r="B10" s="61">
        <v>95.741563999999997</v>
      </c>
      <c r="C10" s="59">
        <v>92.622891999999993</v>
      </c>
      <c r="D10" s="59">
        <v>97.576317000000003</v>
      </c>
      <c r="E10" s="24">
        <v>97.178702000000001</v>
      </c>
      <c r="F10" s="59">
        <v>95.586772999999994</v>
      </c>
      <c r="G10" s="59">
        <v>98.207165000000003</v>
      </c>
    </row>
    <row r="11" spans="1:7">
      <c r="A11" s="49" t="s">
        <v>131</v>
      </c>
      <c r="B11" s="41">
        <v>89.301542999999995</v>
      </c>
      <c r="C11" s="59">
        <v>87.159678999999997</v>
      </c>
      <c r="D11" s="59">
        <v>91.122517000000002</v>
      </c>
      <c r="E11" s="10">
        <v>92.100089999999994</v>
      </c>
      <c r="F11" s="59">
        <v>90.395972999999998</v>
      </c>
      <c r="G11" s="59">
        <v>93.523495999999994</v>
      </c>
    </row>
    <row r="12" spans="1:7">
      <c r="A12" s="49" t="s">
        <v>132</v>
      </c>
      <c r="B12" s="61">
        <v>97.496840000000006</v>
      </c>
      <c r="C12" s="59">
        <v>96.277951999999999</v>
      </c>
      <c r="D12" s="59">
        <v>98.323521</v>
      </c>
      <c r="E12" s="24">
        <v>97.299905999999993</v>
      </c>
      <c r="F12" s="59">
        <v>95.937145000000001</v>
      </c>
      <c r="G12" s="59">
        <v>98.214079999999996</v>
      </c>
    </row>
    <row r="13" spans="1:7">
      <c r="A13" s="49" t="s">
        <v>133</v>
      </c>
      <c r="B13" s="41">
        <v>93.064958000000004</v>
      </c>
      <c r="C13" s="59">
        <v>90.730149999999995</v>
      </c>
      <c r="D13" s="59">
        <v>94.845106999999999</v>
      </c>
      <c r="E13" s="10">
        <v>92.442622999999998</v>
      </c>
      <c r="F13" s="59">
        <v>89.476222000000007</v>
      </c>
      <c r="G13" s="59">
        <v>94.623113000000004</v>
      </c>
    </row>
    <row r="14" spans="1:7">
      <c r="A14" s="49" t="s">
        <v>134</v>
      </c>
      <c r="B14" s="61">
        <v>97.290836999999996</v>
      </c>
      <c r="C14" s="59">
        <v>96.229343999999998</v>
      </c>
      <c r="D14" s="59">
        <v>98.059529999999995</v>
      </c>
      <c r="E14" s="24">
        <v>98.129070999999996</v>
      </c>
      <c r="F14" s="59">
        <v>97.227080000000001</v>
      </c>
      <c r="G14" s="59">
        <v>98.741455999999999</v>
      </c>
    </row>
    <row r="15" spans="1:7">
      <c r="A15" s="49" t="s">
        <v>135</v>
      </c>
      <c r="B15" s="61">
        <v>96.529538000000002</v>
      </c>
      <c r="C15" s="59">
        <v>95.024949000000007</v>
      </c>
      <c r="D15" s="59">
        <v>97.590636000000003</v>
      </c>
      <c r="E15" s="24">
        <v>96.422190999999998</v>
      </c>
      <c r="F15" s="59">
        <v>94.951268999999996</v>
      </c>
      <c r="G15" s="59">
        <v>97.475959000000003</v>
      </c>
    </row>
    <row r="16" spans="1:7">
      <c r="A16" s="49" t="s">
        <v>136</v>
      </c>
      <c r="B16" s="41">
        <v>91.117554999999996</v>
      </c>
      <c r="C16" s="59">
        <v>87.429227999999995</v>
      </c>
      <c r="D16" s="59">
        <v>93.800444999999996</v>
      </c>
      <c r="E16" s="24">
        <v>95.624262999999999</v>
      </c>
      <c r="F16" s="59">
        <v>93.863427000000001</v>
      </c>
      <c r="G16" s="59">
        <v>96.896547999999996</v>
      </c>
    </row>
    <row r="17" spans="1:7">
      <c r="A17" s="49" t="s">
        <v>137</v>
      </c>
      <c r="B17" s="61">
        <v>95.067926</v>
      </c>
      <c r="C17" s="59">
        <v>92.949712000000005</v>
      </c>
      <c r="D17" s="59">
        <v>96.573198000000005</v>
      </c>
      <c r="E17" s="24">
        <v>93.412620000000004</v>
      </c>
      <c r="F17" s="59">
        <v>89.424875999999998</v>
      </c>
      <c r="G17" s="59">
        <v>95.964495999999997</v>
      </c>
    </row>
    <row r="18" spans="1:7">
      <c r="A18" s="49" t="s">
        <v>138</v>
      </c>
      <c r="B18" s="61">
        <v>94.864372000000003</v>
      </c>
      <c r="C18" s="59">
        <v>93.207132999999999</v>
      </c>
      <c r="D18" s="59">
        <v>96.134067999999999</v>
      </c>
      <c r="E18" s="10">
        <v>93.466926000000001</v>
      </c>
      <c r="F18" s="59">
        <v>91.614142999999999</v>
      </c>
      <c r="G18" s="59">
        <v>94.932993999999994</v>
      </c>
    </row>
    <row r="19" spans="1:7">
      <c r="A19" s="49" t="s">
        <v>139</v>
      </c>
      <c r="B19" s="61">
        <v>95.540141000000006</v>
      </c>
      <c r="C19" s="59">
        <v>94.068771999999996</v>
      </c>
      <c r="D19" s="59">
        <v>96.659467000000006</v>
      </c>
      <c r="E19" s="24">
        <v>94.872386000000006</v>
      </c>
      <c r="F19" s="59">
        <v>93.566987999999995</v>
      </c>
      <c r="G19" s="59">
        <v>95.924429000000003</v>
      </c>
    </row>
    <row r="20" spans="1:7">
      <c r="A20" s="49" t="s">
        <v>140</v>
      </c>
      <c r="B20" s="61">
        <v>98.481268</v>
      </c>
      <c r="C20" s="59">
        <v>95.990013000000005</v>
      </c>
      <c r="D20" s="59">
        <v>99.433926999999997</v>
      </c>
      <c r="E20" s="24">
        <v>97.938713000000007</v>
      </c>
      <c r="F20" s="59">
        <v>96.618381999999997</v>
      </c>
      <c r="G20" s="59">
        <v>98.750197</v>
      </c>
    </row>
    <row r="21" spans="1:7">
      <c r="A21" s="49" t="s">
        <v>141</v>
      </c>
      <c r="B21" s="61">
        <v>94.055942000000002</v>
      </c>
      <c r="C21" s="59">
        <v>91.707346999999999</v>
      </c>
      <c r="D21" s="59">
        <v>95.770061999999996</v>
      </c>
      <c r="E21" s="24">
        <v>97.363491999999994</v>
      </c>
      <c r="F21" s="59">
        <v>96.421861000000007</v>
      </c>
      <c r="G21" s="59">
        <v>98.062302000000003</v>
      </c>
    </row>
    <row r="22" spans="1:7">
      <c r="A22" s="49" t="s">
        <v>142</v>
      </c>
      <c r="B22" s="61">
        <v>97.491658000000001</v>
      </c>
      <c r="C22" s="59">
        <v>96.044757000000004</v>
      </c>
      <c r="D22" s="59">
        <v>98.417974999999998</v>
      </c>
      <c r="E22" s="24">
        <v>98.535883999999996</v>
      </c>
      <c r="F22" s="59">
        <v>97.470146999999997</v>
      </c>
      <c r="G22" s="59">
        <v>99.156548999999998</v>
      </c>
    </row>
    <row r="23" spans="1:7">
      <c r="A23" s="49" t="s">
        <v>143</v>
      </c>
      <c r="B23" s="61">
        <v>96.589789999999994</v>
      </c>
      <c r="C23" s="59">
        <v>94.257028000000005</v>
      </c>
      <c r="D23" s="59">
        <v>97.995152000000004</v>
      </c>
      <c r="E23" s="24">
        <v>97.811288000000005</v>
      </c>
      <c r="F23" s="59">
        <v>96.543512000000007</v>
      </c>
      <c r="G23" s="59">
        <v>98.620710000000003</v>
      </c>
    </row>
    <row r="24" spans="1:7">
      <c r="A24" s="49" t="s">
        <v>144</v>
      </c>
      <c r="B24" s="61">
        <v>94.655671999999996</v>
      </c>
      <c r="C24" s="59">
        <v>92.730756</v>
      </c>
      <c r="D24" s="59">
        <v>96.092343999999997</v>
      </c>
      <c r="E24" s="24">
        <v>95.460731999999993</v>
      </c>
      <c r="F24" s="59">
        <v>94.389937000000003</v>
      </c>
      <c r="G24" s="59">
        <v>96.335080000000005</v>
      </c>
    </row>
    <row r="25" spans="1:7">
      <c r="A25" s="49" t="s">
        <v>145</v>
      </c>
      <c r="B25" s="41">
        <v>92.725038999999995</v>
      </c>
      <c r="C25" s="59">
        <v>91.045126999999994</v>
      </c>
      <c r="D25" s="59">
        <v>94.110191</v>
      </c>
      <c r="E25" s="24">
        <v>96.270685</v>
      </c>
      <c r="F25" s="59">
        <v>94.351952999999995</v>
      </c>
      <c r="G25" s="59">
        <v>97.554488000000006</v>
      </c>
    </row>
    <row r="26" spans="1:7">
      <c r="A26" s="49" t="s">
        <v>146</v>
      </c>
      <c r="B26" s="61">
        <v>97.793699000000004</v>
      </c>
      <c r="C26" s="59">
        <v>96.679655999999994</v>
      </c>
      <c r="D26" s="59">
        <v>98.539603999999997</v>
      </c>
      <c r="E26" s="24">
        <v>97.770460999999997</v>
      </c>
      <c r="F26" s="59">
        <v>96.378771</v>
      </c>
      <c r="G26" s="59">
        <v>98.634879999999995</v>
      </c>
    </row>
    <row r="27" spans="1:7">
      <c r="A27" s="49" t="s">
        <v>147</v>
      </c>
      <c r="B27" s="61">
        <v>95.250185999999999</v>
      </c>
      <c r="C27" s="59">
        <v>93.740145999999996</v>
      </c>
      <c r="D27" s="59">
        <v>96.409914999999998</v>
      </c>
      <c r="E27" s="24">
        <v>94.902613000000002</v>
      </c>
      <c r="F27" s="59">
        <v>93.050579999999997</v>
      </c>
      <c r="G27" s="59">
        <v>96.280804000000003</v>
      </c>
    </row>
    <row r="28" spans="1:7">
      <c r="A28" s="49" t="s">
        <v>148</v>
      </c>
      <c r="B28" s="61">
        <v>95.661304000000001</v>
      </c>
      <c r="C28" s="59">
        <v>93.920113000000001</v>
      </c>
      <c r="D28" s="59">
        <v>96.920195000000007</v>
      </c>
      <c r="E28" s="24">
        <v>98.287340999999998</v>
      </c>
      <c r="F28" s="59">
        <v>97.035383999999993</v>
      </c>
      <c r="G28" s="59">
        <v>99.015957999999998</v>
      </c>
    </row>
    <row r="29" spans="1:7">
      <c r="A29" s="49" t="s">
        <v>149</v>
      </c>
      <c r="B29" s="61">
        <v>92.399214999999998</v>
      </c>
      <c r="C29" s="59">
        <v>87.009367999999995</v>
      </c>
      <c r="D29" s="59">
        <v>95.664235000000005</v>
      </c>
      <c r="E29" s="24">
        <v>95.038827999999995</v>
      </c>
      <c r="F29" s="59">
        <v>92.853459999999998</v>
      </c>
      <c r="G29" s="59">
        <v>96.580534</v>
      </c>
    </row>
    <row r="30" spans="1:7">
      <c r="A30" s="49" t="s">
        <v>150</v>
      </c>
      <c r="B30" s="61">
        <v>98.512021000000004</v>
      </c>
      <c r="C30" s="59">
        <v>97.052548999999999</v>
      </c>
      <c r="D30" s="59">
        <v>99.254367000000002</v>
      </c>
      <c r="E30" s="24">
        <v>98.357220999999996</v>
      </c>
      <c r="F30" s="59">
        <v>97.177995999999993</v>
      </c>
      <c r="G30" s="59">
        <v>99.048509999999993</v>
      </c>
    </row>
    <row r="31" spans="1:7">
      <c r="A31" s="49" t="s">
        <v>151</v>
      </c>
      <c r="B31" s="41">
        <v>92.708387000000002</v>
      </c>
      <c r="C31" s="59">
        <v>89.787133999999995</v>
      </c>
      <c r="D31" s="59">
        <v>94.842055999999999</v>
      </c>
      <c r="E31" s="24">
        <v>94.278132999999997</v>
      </c>
      <c r="F31" s="59">
        <v>92.297236999999996</v>
      </c>
      <c r="G31" s="59">
        <v>95.772938999999994</v>
      </c>
    </row>
    <row r="32" spans="1:7">
      <c r="A32" s="14" t="s">
        <v>152</v>
      </c>
      <c r="B32" s="25">
        <v>95.698717000000002</v>
      </c>
      <c r="C32" s="18">
        <v>93.269796999999997</v>
      </c>
      <c r="D32" s="18">
        <v>97.276638000000005</v>
      </c>
      <c r="E32" s="26">
        <v>96.302422000000007</v>
      </c>
      <c r="F32" s="18">
        <v>94.831321000000003</v>
      </c>
      <c r="G32" s="18">
        <v>97.366449000000003</v>
      </c>
    </row>
    <row r="33" spans="1:1">
      <c r="A33" s="7" t="s">
        <v>214</v>
      </c>
    </row>
    <row r="34" spans="1:1">
      <c r="A34" s="7" t="s">
        <v>215</v>
      </c>
    </row>
    <row r="35" spans="1:1">
      <c r="A35" s="7" t="s">
        <v>216</v>
      </c>
    </row>
    <row r="36" spans="1:1">
      <c r="A36" s="7" t="s">
        <v>62</v>
      </c>
    </row>
  </sheetData>
  <mergeCells count="7">
    <mergeCell ref="F3:G3"/>
    <mergeCell ref="E2:G2"/>
    <mergeCell ref="C3:D3"/>
    <mergeCell ref="A2:A4"/>
    <mergeCell ref="B2:D2"/>
    <mergeCell ref="B3:B4"/>
    <mergeCell ref="E3:E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9"/>
  <sheetViews>
    <sheetView workbookViewId="0"/>
  </sheetViews>
  <sheetFormatPr defaultRowHeight="15"/>
  <cols>
    <col min="1" max="1" width="28" customWidth="1"/>
    <col min="2" max="9" width="17" customWidth="1"/>
  </cols>
  <sheetData>
    <row r="1" spans="1:9">
      <c r="A1" s="2" t="s">
        <v>12</v>
      </c>
    </row>
    <row r="2" spans="1:9">
      <c r="A2" s="31" t="s">
        <v>212</v>
      </c>
      <c r="B2" s="44" t="s">
        <v>204</v>
      </c>
      <c r="C2" s="45"/>
      <c r="D2" s="45"/>
      <c r="E2" s="45"/>
      <c r="F2" s="45"/>
      <c r="G2" s="45"/>
      <c r="H2" s="45"/>
      <c r="I2" s="45"/>
    </row>
    <row r="3" spans="1:9">
      <c r="A3" s="51"/>
      <c r="B3" s="52" t="s">
        <v>52</v>
      </c>
      <c r="C3" s="53"/>
      <c r="D3" s="53"/>
      <c r="E3" s="53"/>
      <c r="F3" s="34" t="s">
        <v>55</v>
      </c>
      <c r="G3" s="53"/>
      <c r="H3" s="53"/>
      <c r="I3" s="53"/>
    </row>
    <row r="4" spans="1:9">
      <c r="A4" s="51"/>
      <c r="B4" s="52" t="s">
        <v>176</v>
      </c>
      <c r="C4" s="53"/>
      <c r="D4" s="32" t="s">
        <v>177</v>
      </c>
      <c r="E4" s="53"/>
      <c r="F4" s="34" t="s">
        <v>176</v>
      </c>
      <c r="G4" s="53"/>
      <c r="H4" s="32" t="s">
        <v>177</v>
      </c>
      <c r="I4" s="53"/>
    </row>
    <row r="5" spans="1:9">
      <c r="A5" s="37"/>
      <c r="B5" s="8" t="s">
        <v>199</v>
      </c>
      <c r="C5" s="46" t="s">
        <v>205</v>
      </c>
      <c r="D5" s="46" t="s">
        <v>199</v>
      </c>
      <c r="E5" s="46" t="s">
        <v>205</v>
      </c>
      <c r="F5" s="47" t="s">
        <v>199</v>
      </c>
      <c r="G5" s="46" t="s">
        <v>205</v>
      </c>
      <c r="H5" s="46" t="s">
        <v>199</v>
      </c>
      <c r="I5" s="46" t="s">
        <v>205</v>
      </c>
    </row>
    <row r="6" spans="1:9">
      <c r="A6" s="40" t="s">
        <v>167</v>
      </c>
      <c r="B6" s="61">
        <v>87.944777000000002</v>
      </c>
      <c r="C6" s="59">
        <v>0.69832799999999995</v>
      </c>
      <c r="D6" s="61">
        <v>91.512731000000002</v>
      </c>
      <c r="E6" s="59">
        <v>0.81704500000000002</v>
      </c>
      <c r="F6" s="24">
        <v>87.363695000000007</v>
      </c>
      <c r="G6" s="59">
        <v>0.54072399999999998</v>
      </c>
      <c r="H6" s="61">
        <v>90.796473000000006</v>
      </c>
      <c r="I6" s="59">
        <v>0.49412200000000001</v>
      </c>
    </row>
    <row r="7" spans="1:9">
      <c r="A7" s="40" t="s">
        <v>213</v>
      </c>
      <c r="B7" s="61">
        <v>86.099143999999995</v>
      </c>
      <c r="C7" s="59">
        <v>1.7786999999999999</v>
      </c>
      <c r="D7" s="61">
        <v>90.819548999999995</v>
      </c>
      <c r="E7" s="59">
        <v>0.68101100000000003</v>
      </c>
      <c r="F7" s="24">
        <v>87.208858000000006</v>
      </c>
      <c r="G7" s="59">
        <v>1.1916230000000001</v>
      </c>
      <c r="H7" s="61">
        <v>89.948328000000004</v>
      </c>
      <c r="I7" s="59">
        <v>0.91117300000000001</v>
      </c>
    </row>
    <row r="8" spans="1:9">
      <c r="A8" s="49" t="s">
        <v>127</v>
      </c>
      <c r="B8" s="61">
        <v>94.339201000000003</v>
      </c>
      <c r="C8" s="59">
        <v>1.7796339999999999</v>
      </c>
      <c r="D8" s="61">
        <v>92.930656999999997</v>
      </c>
      <c r="E8" s="59">
        <v>2.0336750000000001</v>
      </c>
      <c r="F8" s="24">
        <v>94.496776999999994</v>
      </c>
      <c r="G8" s="59">
        <v>1.3275999999999999</v>
      </c>
      <c r="H8" s="61">
        <v>96.646632999999994</v>
      </c>
      <c r="I8" s="59">
        <v>1.3379650000000001</v>
      </c>
    </row>
    <row r="9" spans="1:9">
      <c r="A9" s="49" t="s">
        <v>128</v>
      </c>
      <c r="B9" s="61">
        <v>81.454374000000001</v>
      </c>
      <c r="C9" s="59">
        <v>3.0916060000000001</v>
      </c>
      <c r="D9" s="58" t="s">
        <v>206</v>
      </c>
      <c r="E9" s="58" t="s">
        <v>207</v>
      </c>
      <c r="F9" s="24">
        <v>85.744856999999996</v>
      </c>
      <c r="G9" s="59">
        <v>3.1163470000000002</v>
      </c>
      <c r="H9" s="58" t="s">
        <v>206</v>
      </c>
      <c r="I9" s="58" t="s">
        <v>207</v>
      </c>
    </row>
    <row r="10" spans="1:9">
      <c r="A10" s="49" t="s">
        <v>129</v>
      </c>
      <c r="B10" s="61">
        <v>91.448728000000003</v>
      </c>
      <c r="C10" s="59">
        <v>2.0246</v>
      </c>
      <c r="D10" s="61">
        <v>89.292535999999998</v>
      </c>
      <c r="E10" s="59">
        <v>1.537933</v>
      </c>
      <c r="F10" s="24">
        <v>88.986299000000002</v>
      </c>
      <c r="G10" s="59">
        <v>2.0359569999999998</v>
      </c>
      <c r="H10" s="61">
        <v>92.634861000000001</v>
      </c>
      <c r="I10" s="59">
        <v>1.547469</v>
      </c>
    </row>
    <row r="11" spans="1:9">
      <c r="A11" s="49" t="s">
        <v>130</v>
      </c>
      <c r="B11" s="61">
        <v>88.431043000000003</v>
      </c>
      <c r="C11" s="59">
        <v>3.6293229999999999</v>
      </c>
      <c r="D11" s="61">
        <v>85.111879000000002</v>
      </c>
      <c r="E11" s="59">
        <v>4.6893719999999997</v>
      </c>
      <c r="F11" s="24">
        <v>91.358614000000003</v>
      </c>
      <c r="G11" s="59">
        <v>2.4157869999999999</v>
      </c>
      <c r="H11" s="61">
        <v>86.772149999999996</v>
      </c>
      <c r="I11" s="59">
        <v>3.69164</v>
      </c>
    </row>
    <row r="12" spans="1:9">
      <c r="A12" s="49" t="s">
        <v>131</v>
      </c>
      <c r="B12" s="41">
        <v>72.570565000000002</v>
      </c>
      <c r="C12" s="59">
        <v>2.9200330000000001</v>
      </c>
      <c r="D12" s="41">
        <v>80.021085999999997</v>
      </c>
      <c r="E12" s="59">
        <v>2.3809650000000002</v>
      </c>
      <c r="F12" s="10">
        <v>77.051655999999994</v>
      </c>
      <c r="G12" s="59">
        <v>2.927495</v>
      </c>
      <c r="H12" s="61">
        <v>83.791825000000003</v>
      </c>
      <c r="I12" s="59">
        <v>2.1475430000000002</v>
      </c>
    </row>
    <row r="13" spans="1:9">
      <c r="A13" s="49" t="s">
        <v>132</v>
      </c>
      <c r="B13" s="61">
        <v>90.970623000000003</v>
      </c>
      <c r="C13" s="59">
        <v>2.7449509999999999</v>
      </c>
      <c r="D13" s="61">
        <v>93.105272999999997</v>
      </c>
      <c r="E13" s="59">
        <v>1.7936879999999999</v>
      </c>
      <c r="F13" s="24">
        <v>87.802583999999996</v>
      </c>
      <c r="G13" s="59">
        <v>3.295121</v>
      </c>
      <c r="H13" s="61">
        <v>90.789084000000003</v>
      </c>
      <c r="I13" s="59">
        <v>2.1142050000000001</v>
      </c>
    </row>
    <row r="14" spans="1:9">
      <c r="A14" s="49" t="s">
        <v>133</v>
      </c>
      <c r="B14" s="61">
        <v>84.462698000000003</v>
      </c>
      <c r="C14" s="59">
        <v>3.0098820000000002</v>
      </c>
      <c r="D14" s="61">
        <v>82.670209999999997</v>
      </c>
      <c r="E14" s="59">
        <v>3.165673</v>
      </c>
      <c r="F14" s="24">
        <v>86.069136</v>
      </c>
      <c r="G14" s="59">
        <v>3.0973540000000002</v>
      </c>
      <c r="H14" s="41">
        <v>77.085429000000005</v>
      </c>
      <c r="I14" s="59">
        <v>3.7612869999999998</v>
      </c>
    </row>
    <row r="15" spans="1:9">
      <c r="A15" s="49" t="s">
        <v>134</v>
      </c>
      <c r="B15" s="61">
        <v>89.072199999999995</v>
      </c>
      <c r="C15" s="59">
        <v>2.064362</v>
      </c>
      <c r="D15" s="61">
        <v>92.619538000000006</v>
      </c>
      <c r="E15" s="59">
        <v>1.5122990000000001</v>
      </c>
      <c r="F15" s="24">
        <v>87.809466</v>
      </c>
      <c r="G15" s="59">
        <v>2.7776480000000001</v>
      </c>
      <c r="H15" s="61">
        <v>93.092197999999996</v>
      </c>
      <c r="I15" s="59">
        <v>1.4945790000000001</v>
      </c>
    </row>
    <row r="16" spans="1:9">
      <c r="A16" s="49" t="s">
        <v>135</v>
      </c>
      <c r="B16" s="61">
        <v>88.714466999999999</v>
      </c>
      <c r="C16" s="59">
        <v>2.2818909999999999</v>
      </c>
      <c r="D16" s="61">
        <v>91.780429999999996</v>
      </c>
      <c r="E16" s="59">
        <v>3.2950469999999998</v>
      </c>
      <c r="F16" s="24">
        <v>88.884789999999995</v>
      </c>
      <c r="G16" s="59">
        <v>2.381993</v>
      </c>
      <c r="H16" s="61">
        <v>89.910229999999999</v>
      </c>
      <c r="I16" s="59">
        <v>3.414701</v>
      </c>
    </row>
    <row r="17" spans="1:9">
      <c r="A17" s="49" t="s">
        <v>136</v>
      </c>
      <c r="B17" s="41">
        <v>75.434571000000005</v>
      </c>
      <c r="C17" s="59">
        <v>4.0704890000000002</v>
      </c>
      <c r="D17" s="61">
        <v>85.729404000000002</v>
      </c>
      <c r="E17" s="59">
        <v>2.6045769999999999</v>
      </c>
      <c r="F17" s="24">
        <v>80.755319</v>
      </c>
      <c r="G17" s="59">
        <v>4.2224760000000003</v>
      </c>
      <c r="H17" s="61">
        <v>94.390415000000004</v>
      </c>
      <c r="I17" s="59">
        <v>1.139939</v>
      </c>
    </row>
    <row r="18" spans="1:9">
      <c r="A18" s="49" t="s">
        <v>137</v>
      </c>
      <c r="B18" s="61">
        <v>87.065161000000003</v>
      </c>
      <c r="C18" s="59">
        <v>3.3760140000000001</v>
      </c>
      <c r="D18" s="61">
        <v>88.834277</v>
      </c>
      <c r="E18" s="59">
        <v>2.015082</v>
      </c>
      <c r="F18" s="24">
        <v>78.521900000000002</v>
      </c>
      <c r="G18" s="59">
        <v>4.3176990000000002</v>
      </c>
      <c r="H18" s="61">
        <v>83.110488000000004</v>
      </c>
      <c r="I18" s="59">
        <v>4.2386520000000001</v>
      </c>
    </row>
    <row r="19" spans="1:9">
      <c r="A19" s="49" t="s">
        <v>138</v>
      </c>
      <c r="B19" s="41">
        <v>73.808441999999999</v>
      </c>
      <c r="C19" s="59">
        <v>3.9654180000000001</v>
      </c>
      <c r="D19" s="61">
        <v>89.59639</v>
      </c>
      <c r="E19" s="59">
        <v>2.3170639999999998</v>
      </c>
      <c r="F19" s="10">
        <v>64.314054999999996</v>
      </c>
      <c r="G19" s="59">
        <v>4.6779640000000002</v>
      </c>
      <c r="H19" s="61">
        <v>89.935537999999994</v>
      </c>
      <c r="I19" s="59">
        <v>2.1868829999999999</v>
      </c>
    </row>
    <row r="20" spans="1:9">
      <c r="A20" s="49" t="s">
        <v>139</v>
      </c>
      <c r="B20" s="61">
        <v>81.556433999999996</v>
      </c>
      <c r="C20" s="59">
        <v>3.0808239999999998</v>
      </c>
      <c r="D20" s="61">
        <v>90.572863999999996</v>
      </c>
      <c r="E20" s="59">
        <v>1.9309080000000001</v>
      </c>
      <c r="F20" s="10">
        <v>76.334542999999996</v>
      </c>
      <c r="G20" s="59">
        <v>3.2926739999999999</v>
      </c>
      <c r="H20" s="61">
        <v>87.234099999999998</v>
      </c>
      <c r="I20" s="59">
        <v>2.6269390000000001</v>
      </c>
    </row>
    <row r="21" spans="1:9">
      <c r="A21" s="49" t="s">
        <v>140</v>
      </c>
      <c r="B21" s="61">
        <v>91.585380000000001</v>
      </c>
      <c r="C21" s="59">
        <v>3.685273</v>
      </c>
      <c r="D21" s="61">
        <v>100</v>
      </c>
      <c r="E21" s="58" t="s">
        <v>207</v>
      </c>
      <c r="F21" s="24">
        <v>87.584798000000006</v>
      </c>
      <c r="G21" s="59">
        <v>3.0518179999999999</v>
      </c>
      <c r="H21" s="61">
        <v>100</v>
      </c>
      <c r="I21" s="58" t="s">
        <v>207</v>
      </c>
    </row>
    <row r="22" spans="1:9">
      <c r="A22" s="49" t="s">
        <v>141</v>
      </c>
      <c r="B22" s="61">
        <v>85.012962999999999</v>
      </c>
      <c r="C22" s="59">
        <v>3.8133140000000001</v>
      </c>
      <c r="D22" s="61">
        <v>90.264161000000001</v>
      </c>
      <c r="E22" s="59">
        <v>1.7264900000000001</v>
      </c>
      <c r="F22" s="24">
        <v>85.947906000000003</v>
      </c>
      <c r="G22" s="59">
        <v>2.6740529999999998</v>
      </c>
      <c r="H22" s="61">
        <v>97.402928000000003</v>
      </c>
      <c r="I22" s="59">
        <v>0.58905600000000002</v>
      </c>
    </row>
    <row r="23" spans="1:9">
      <c r="A23" s="49" t="s">
        <v>142</v>
      </c>
      <c r="B23" s="61">
        <v>86.502120000000005</v>
      </c>
      <c r="C23" s="59">
        <v>3.4206500000000002</v>
      </c>
      <c r="D23" s="61">
        <v>96.826037999999997</v>
      </c>
      <c r="E23" s="59">
        <v>1.265034</v>
      </c>
      <c r="F23" s="24">
        <v>91.383903000000004</v>
      </c>
      <c r="G23" s="59">
        <v>2.559704</v>
      </c>
      <c r="H23" s="61">
        <v>96.503063999999995</v>
      </c>
      <c r="I23" s="59">
        <v>2.0674739999999998</v>
      </c>
    </row>
    <row r="24" spans="1:9">
      <c r="A24" s="49" t="s">
        <v>143</v>
      </c>
      <c r="B24" s="61">
        <v>88.956007</v>
      </c>
      <c r="C24" s="59">
        <v>2.8141150000000001</v>
      </c>
      <c r="D24" s="61">
        <v>87.147436999999996</v>
      </c>
      <c r="E24" s="59">
        <v>4.2839299999999998</v>
      </c>
      <c r="F24" s="24">
        <v>91.855264000000005</v>
      </c>
      <c r="G24" s="59">
        <v>2.5122179999999998</v>
      </c>
      <c r="H24" s="61">
        <v>87.782874000000007</v>
      </c>
      <c r="I24" s="59">
        <v>4.872706</v>
      </c>
    </row>
    <row r="25" spans="1:9">
      <c r="A25" s="49" t="s">
        <v>144</v>
      </c>
      <c r="B25" s="41">
        <v>74.944267999999994</v>
      </c>
      <c r="C25" s="59">
        <v>4.2756400000000001</v>
      </c>
      <c r="D25" s="61">
        <v>93.638645999999994</v>
      </c>
      <c r="E25" s="59">
        <v>1.47407</v>
      </c>
      <c r="F25" s="10">
        <v>74.541621000000006</v>
      </c>
      <c r="G25" s="59">
        <v>3.5730659999999999</v>
      </c>
      <c r="H25" s="61">
        <v>93.857034999999996</v>
      </c>
      <c r="I25" s="59">
        <v>0.85058900000000004</v>
      </c>
    </row>
    <row r="26" spans="1:9">
      <c r="A26" s="49" t="s">
        <v>145</v>
      </c>
      <c r="B26" s="41">
        <v>72.651398</v>
      </c>
      <c r="C26" s="59">
        <v>3.936023</v>
      </c>
      <c r="D26" s="61">
        <v>81.916870000000003</v>
      </c>
      <c r="E26" s="59">
        <v>3.5665689999999999</v>
      </c>
      <c r="F26" s="24">
        <v>83.416777999999994</v>
      </c>
      <c r="G26" s="59">
        <v>4.4729780000000003</v>
      </c>
      <c r="H26" s="61">
        <v>87.627667000000002</v>
      </c>
      <c r="I26" s="59">
        <v>3.2893880000000002</v>
      </c>
    </row>
    <row r="27" spans="1:9">
      <c r="A27" s="49" t="s">
        <v>146</v>
      </c>
      <c r="B27" s="61">
        <v>90.499471</v>
      </c>
      <c r="C27" s="59">
        <v>2.759083</v>
      </c>
      <c r="D27" s="61">
        <v>94.620022000000006</v>
      </c>
      <c r="E27" s="59">
        <v>1.5316609999999999</v>
      </c>
      <c r="F27" s="24">
        <v>89.113350999999994</v>
      </c>
      <c r="G27" s="59">
        <v>2.5415290000000001</v>
      </c>
      <c r="H27" s="61">
        <v>92.655133000000006</v>
      </c>
      <c r="I27" s="59">
        <v>2.2393230000000002</v>
      </c>
    </row>
    <row r="28" spans="1:9">
      <c r="A28" s="49" t="s">
        <v>147</v>
      </c>
      <c r="B28" s="61">
        <v>90.071365999999998</v>
      </c>
      <c r="C28" s="59">
        <v>3.1151559999999998</v>
      </c>
      <c r="D28" s="61">
        <v>85.510007000000002</v>
      </c>
      <c r="E28" s="59">
        <v>1.8400460000000001</v>
      </c>
      <c r="F28" s="24">
        <v>83.781698000000006</v>
      </c>
      <c r="G28" s="59">
        <v>3.691789</v>
      </c>
      <c r="H28" s="41">
        <v>77.333050999999998</v>
      </c>
      <c r="I28" s="59">
        <v>3.6744970000000001</v>
      </c>
    </row>
    <row r="29" spans="1:9">
      <c r="A29" s="49" t="s">
        <v>148</v>
      </c>
      <c r="B29" s="61">
        <v>86.992872000000006</v>
      </c>
      <c r="C29" s="59">
        <v>2.422377</v>
      </c>
      <c r="D29" s="61">
        <v>87.287464999999997</v>
      </c>
      <c r="E29" s="59">
        <v>2.8554659999999998</v>
      </c>
      <c r="F29" s="24">
        <v>92.645476000000002</v>
      </c>
      <c r="G29" s="59">
        <v>2.4932880000000002</v>
      </c>
      <c r="H29" s="61">
        <v>96.115818000000004</v>
      </c>
      <c r="I29" s="59">
        <v>1.5769550000000001</v>
      </c>
    </row>
    <row r="30" spans="1:9">
      <c r="A30" s="49" t="s">
        <v>149</v>
      </c>
      <c r="B30" s="61">
        <v>83.662588999999997</v>
      </c>
      <c r="C30" s="59">
        <v>5.5918919999999996</v>
      </c>
      <c r="D30" s="41">
        <v>71.966740000000001</v>
      </c>
      <c r="E30" s="59">
        <v>5.2998219999999998</v>
      </c>
      <c r="F30" s="24">
        <v>91.496719999999996</v>
      </c>
      <c r="G30" s="59">
        <v>2.1850290000000001</v>
      </c>
      <c r="H30" s="41">
        <v>75.897075000000001</v>
      </c>
      <c r="I30" s="59">
        <v>3.8748420000000001</v>
      </c>
    </row>
    <row r="31" spans="1:9">
      <c r="A31" s="49" t="s">
        <v>150</v>
      </c>
      <c r="B31" s="61">
        <v>89.725785000000002</v>
      </c>
      <c r="C31" s="59">
        <v>3.4088129999999999</v>
      </c>
      <c r="D31" s="61">
        <v>98.990892000000002</v>
      </c>
      <c r="E31" s="59">
        <v>0.73877400000000004</v>
      </c>
      <c r="F31" s="24">
        <v>85.155416000000002</v>
      </c>
      <c r="G31" s="59">
        <v>3.918066</v>
      </c>
      <c r="H31" s="61">
        <v>98.218215999999998</v>
      </c>
      <c r="I31" s="59">
        <v>1.2871779999999999</v>
      </c>
    </row>
    <row r="32" spans="1:9">
      <c r="A32" s="49" t="s">
        <v>151</v>
      </c>
      <c r="B32" s="61">
        <v>80.473605000000006</v>
      </c>
      <c r="C32" s="59">
        <v>4.149451</v>
      </c>
      <c r="D32" s="61">
        <v>82.555441000000002</v>
      </c>
      <c r="E32" s="59">
        <v>3.491339</v>
      </c>
      <c r="F32" s="24">
        <v>81.485326000000001</v>
      </c>
      <c r="G32" s="59">
        <v>3.12947</v>
      </c>
      <c r="H32" s="61">
        <v>87.241736000000003</v>
      </c>
      <c r="I32" s="59">
        <v>2.174553</v>
      </c>
    </row>
    <row r="33" spans="1:9">
      <c r="A33" s="14" t="s">
        <v>152</v>
      </c>
      <c r="B33" s="25">
        <v>79.936970000000002</v>
      </c>
      <c r="C33" s="18">
        <v>4.7704639999999996</v>
      </c>
      <c r="D33" s="25">
        <v>91.614823999999999</v>
      </c>
      <c r="E33" s="18">
        <v>2.5939709999999998</v>
      </c>
      <c r="F33" s="26">
        <v>84.267425000000003</v>
      </c>
      <c r="G33" s="18">
        <v>3.340938</v>
      </c>
      <c r="H33" s="25">
        <v>86.439117999999993</v>
      </c>
      <c r="I33" s="18">
        <v>4.1074919999999997</v>
      </c>
    </row>
    <row r="34" spans="1:9">
      <c r="A34" s="7" t="s">
        <v>208</v>
      </c>
    </row>
    <row r="35" spans="1:9">
      <c r="A35" s="7" t="s">
        <v>209</v>
      </c>
    </row>
    <row r="36" spans="1:9">
      <c r="A36" s="7" t="s">
        <v>214</v>
      </c>
    </row>
    <row r="37" spans="1:9">
      <c r="A37" s="7" t="s">
        <v>217</v>
      </c>
    </row>
    <row r="38" spans="1:9">
      <c r="A38" s="7" t="s">
        <v>218</v>
      </c>
    </row>
    <row r="39" spans="1:9">
      <c r="A39" s="7" t="s">
        <v>62</v>
      </c>
    </row>
  </sheetData>
  <mergeCells count="8">
    <mergeCell ref="A2:A5"/>
    <mergeCell ref="H4:I4"/>
    <mergeCell ref="B2:I2"/>
    <mergeCell ref="F3:I3"/>
    <mergeCell ref="B4:C4"/>
    <mergeCell ref="D4:E4"/>
    <mergeCell ref="F4:G4"/>
    <mergeCell ref="B3:E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0"/>
  <sheetViews>
    <sheetView workbookViewId="0"/>
  </sheetViews>
  <sheetFormatPr defaultRowHeight="15"/>
  <cols>
    <col min="1" max="1" width="55" customWidth="1"/>
    <col min="2" max="4" width="32" customWidth="1"/>
  </cols>
  <sheetData>
    <row r="1" spans="1:4">
      <c r="A1" s="2" t="s">
        <v>13</v>
      </c>
    </row>
    <row r="2" spans="1:4">
      <c r="A2" s="3" t="s">
        <v>219</v>
      </c>
      <c r="B2" s="27">
        <v>1992</v>
      </c>
      <c r="C2" s="28">
        <v>1994</v>
      </c>
      <c r="D2" s="28">
        <v>1998</v>
      </c>
    </row>
    <row r="3" spans="1:4">
      <c r="A3" s="38" t="s">
        <v>52</v>
      </c>
      <c r="B3" s="39"/>
      <c r="C3" s="39"/>
      <c r="D3" s="39"/>
    </row>
    <row r="4" spans="1:4">
      <c r="A4" s="62" t="s">
        <v>175</v>
      </c>
      <c r="B4" s="39"/>
      <c r="C4" s="39"/>
      <c r="D4" s="39"/>
    </row>
    <row r="5" spans="1:4">
      <c r="A5" s="63" t="s">
        <v>220</v>
      </c>
      <c r="B5" s="41">
        <v>9.5791000000000004</v>
      </c>
      <c r="C5" s="41">
        <v>13.094099999999999</v>
      </c>
      <c r="D5" s="41">
        <v>16.013414999999998</v>
      </c>
    </row>
    <row r="6" spans="1:4">
      <c r="A6" s="40" t="s">
        <v>221</v>
      </c>
      <c r="B6" s="41">
        <v>5.9250999999999996</v>
      </c>
      <c r="C6" s="41">
        <v>5.4828000000000001</v>
      </c>
      <c r="D6" s="41">
        <v>9.0381009999999993</v>
      </c>
    </row>
    <row r="7" spans="1:4">
      <c r="A7" s="40" t="s">
        <v>222</v>
      </c>
      <c r="B7" s="41">
        <v>3.6539000000000001</v>
      </c>
      <c r="C7" s="41">
        <v>7.6112000000000002</v>
      </c>
      <c r="D7" s="41">
        <v>6.975314</v>
      </c>
    </row>
    <row r="8" spans="1:4">
      <c r="A8" s="62" t="s">
        <v>176</v>
      </c>
      <c r="B8" s="39"/>
      <c r="C8" s="39"/>
      <c r="D8" s="39"/>
    </row>
    <row r="9" spans="1:4">
      <c r="A9" s="63" t="s">
        <v>220</v>
      </c>
      <c r="B9" s="41">
        <v>7.0346000000000002</v>
      </c>
      <c r="C9" s="41">
        <v>9.7239000000000004</v>
      </c>
      <c r="D9" s="41">
        <v>10.886322</v>
      </c>
    </row>
    <row r="10" spans="1:4">
      <c r="A10" s="40" t="s">
        <v>221</v>
      </c>
      <c r="B10" s="41">
        <v>4.2812999999999999</v>
      </c>
      <c r="C10" s="41">
        <v>4.2122000000000002</v>
      </c>
      <c r="D10" s="41">
        <v>5.948556</v>
      </c>
    </row>
    <row r="11" spans="1:4">
      <c r="A11" s="40" t="s">
        <v>222</v>
      </c>
      <c r="B11" s="41">
        <v>2.7532999999999999</v>
      </c>
      <c r="C11" s="41">
        <v>5.5117000000000003</v>
      </c>
      <c r="D11" s="41">
        <v>4.937767</v>
      </c>
    </row>
    <row r="12" spans="1:4">
      <c r="A12" s="62" t="s">
        <v>177</v>
      </c>
      <c r="B12" s="39"/>
      <c r="C12" s="39"/>
      <c r="D12" s="39"/>
    </row>
    <row r="13" spans="1:4">
      <c r="A13" s="63" t="s">
        <v>220</v>
      </c>
      <c r="B13" s="41">
        <v>2.8243</v>
      </c>
      <c r="C13" s="41">
        <v>3.5844999999999998</v>
      </c>
      <c r="D13" s="41">
        <v>5.5243570000000002</v>
      </c>
    </row>
    <row r="14" spans="1:4">
      <c r="A14" s="40" t="s">
        <v>221</v>
      </c>
      <c r="B14" s="41">
        <v>1.8173999999999999</v>
      </c>
      <c r="C14" s="41">
        <v>1.4</v>
      </c>
      <c r="D14" s="41">
        <v>3.4164599999999998</v>
      </c>
    </row>
    <row r="15" spans="1:4">
      <c r="A15" s="40" t="s">
        <v>222</v>
      </c>
      <c r="B15" s="41">
        <v>1.0068999999999999</v>
      </c>
      <c r="C15" s="41">
        <v>2.1844999999999999</v>
      </c>
      <c r="D15" s="41">
        <v>2.1078969999999999</v>
      </c>
    </row>
    <row r="16" spans="1:4">
      <c r="A16" s="42" t="s">
        <v>55</v>
      </c>
      <c r="B16" s="43"/>
      <c r="C16" s="43"/>
      <c r="D16" s="43"/>
    </row>
    <row r="17" spans="1:4">
      <c r="A17" s="62" t="s">
        <v>175</v>
      </c>
      <c r="B17" s="39"/>
      <c r="C17" s="39"/>
      <c r="D17" s="39"/>
    </row>
    <row r="18" spans="1:4">
      <c r="A18" s="63" t="s">
        <v>220</v>
      </c>
      <c r="B18" s="41">
        <v>10.448700000000001</v>
      </c>
      <c r="C18" s="41">
        <v>12.989599999999999</v>
      </c>
      <c r="D18" s="41">
        <v>12.478738</v>
      </c>
    </row>
    <row r="19" spans="1:4">
      <c r="A19" s="40" t="s">
        <v>221</v>
      </c>
      <c r="B19" s="41">
        <v>6.7694999999999999</v>
      </c>
      <c r="C19" s="41">
        <v>6.9154999999999998</v>
      </c>
      <c r="D19" s="41">
        <v>5.6930620000000003</v>
      </c>
    </row>
    <row r="20" spans="1:4">
      <c r="A20" s="40" t="s">
        <v>222</v>
      </c>
      <c r="B20" s="41">
        <v>3.6791999999999998</v>
      </c>
      <c r="C20" s="41">
        <v>6.0740999999999996</v>
      </c>
      <c r="D20" s="41">
        <v>6.7856759999999996</v>
      </c>
    </row>
    <row r="21" spans="1:4">
      <c r="A21" s="62" t="s">
        <v>176</v>
      </c>
      <c r="B21" s="39"/>
      <c r="C21" s="39"/>
      <c r="D21" s="39"/>
    </row>
    <row r="22" spans="1:4">
      <c r="A22" s="63" t="s">
        <v>220</v>
      </c>
      <c r="B22" s="41">
        <v>7.9672999999999998</v>
      </c>
      <c r="C22" s="41">
        <v>10.538500000000001</v>
      </c>
      <c r="D22" s="41">
        <v>9.9357690000000005</v>
      </c>
    </row>
    <row r="23" spans="1:4">
      <c r="A23" s="40" t="s">
        <v>221</v>
      </c>
      <c r="B23" s="41">
        <v>5.0845000000000002</v>
      </c>
      <c r="C23" s="41">
        <v>5.7194000000000003</v>
      </c>
      <c r="D23" s="41">
        <v>5.081512</v>
      </c>
    </row>
    <row r="24" spans="1:4">
      <c r="A24" s="40" t="s">
        <v>222</v>
      </c>
      <c r="B24" s="41">
        <v>2.8828</v>
      </c>
      <c r="C24" s="41">
        <v>4.8190999999999997</v>
      </c>
      <c r="D24" s="41">
        <v>4.8542569999999996</v>
      </c>
    </row>
    <row r="25" spans="1:4">
      <c r="A25" s="62" t="s">
        <v>177</v>
      </c>
      <c r="B25" s="39"/>
      <c r="C25" s="39"/>
      <c r="D25" s="39"/>
    </row>
    <row r="26" spans="1:4">
      <c r="A26" s="63" t="s">
        <v>220</v>
      </c>
      <c r="B26" s="41">
        <v>2.6619999999999999</v>
      </c>
      <c r="C26" s="41">
        <v>2.6341999999999999</v>
      </c>
      <c r="D26" s="41">
        <v>2.8930129999999998</v>
      </c>
    </row>
    <row r="27" spans="1:4">
      <c r="A27" s="40" t="s">
        <v>221</v>
      </c>
      <c r="B27" s="41">
        <v>1.8079000000000001</v>
      </c>
      <c r="C27" s="41">
        <v>1.3096000000000001</v>
      </c>
      <c r="D27" s="41">
        <v>0.82467999999999997</v>
      </c>
    </row>
    <row r="28" spans="1:4">
      <c r="A28" s="5" t="s">
        <v>222</v>
      </c>
      <c r="B28" s="6">
        <v>0.85399999999999998</v>
      </c>
      <c r="C28" s="6">
        <v>1.3246</v>
      </c>
      <c r="D28" s="6">
        <v>2.068333</v>
      </c>
    </row>
    <row r="29" spans="1:4">
      <c r="A29" s="7" t="s">
        <v>223</v>
      </c>
    </row>
    <row r="30" spans="1:4">
      <c r="A30" s="7" t="s">
        <v>224</v>
      </c>
    </row>
  </sheetData>
  <mergeCells count="8">
    <mergeCell ref="A25:D25"/>
    <mergeCell ref="A3:D3"/>
    <mergeCell ref="A21:D21"/>
    <mergeCell ref="A8:D8"/>
    <mergeCell ref="A17:D17"/>
    <mergeCell ref="A4:D4"/>
    <mergeCell ref="A12:D12"/>
    <mergeCell ref="A16:D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44"/>
  <sheetViews>
    <sheetView workbookViewId="0"/>
  </sheetViews>
  <sheetFormatPr defaultRowHeight="15"/>
  <cols>
    <col min="1" max="1" width="32" customWidth="1"/>
    <col min="2" max="15" width="16" customWidth="1"/>
  </cols>
  <sheetData>
    <row r="1" spans="1:15">
      <c r="A1" s="2" t="s">
        <v>14</v>
      </c>
    </row>
    <row r="2" spans="1:15">
      <c r="A2" s="3" t="s">
        <v>219</v>
      </c>
      <c r="B2" s="27">
        <v>1998</v>
      </c>
      <c r="C2" s="28">
        <v>2000</v>
      </c>
      <c r="D2" s="28">
        <v>2002</v>
      </c>
      <c r="E2" s="28">
        <v>2003</v>
      </c>
      <c r="F2" s="28">
        <v>2005</v>
      </c>
      <c r="G2" s="28">
        <v>2007</v>
      </c>
      <c r="H2" s="28">
        <v>2009</v>
      </c>
      <c r="I2" s="27">
        <v>2011</v>
      </c>
      <c r="J2" s="28">
        <v>2013</v>
      </c>
      <c r="K2" s="28">
        <v>2015</v>
      </c>
      <c r="L2" s="28">
        <v>2017</v>
      </c>
      <c r="M2" s="28">
        <v>2019</v>
      </c>
      <c r="N2" s="28">
        <v>2022</v>
      </c>
      <c r="O2" s="28">
        <v>2024</v>
      </c>
    </row>
    <row r="3" spans="1:15">
      <c r="A3" s="38" t="s">
        <v>52</v>
      </c>
      <c r="B3" s="39"/>
      <c r="C3" s="39"/>
      <c r="D3" s="39"/>
      <c r="E3" s="39"/>
      <c r="F3" s="39"/>
      <c r="G3" s="39"/>
      <c r="H3" s="39"/>
      <c r="I3" s="39"/>
      <c r="J3" s="39"/>
      <c r="K3" s="39"/>
      <c r="L3" s="39"/>
      <c r="M3" s="39"/>
      <c r="N3" s="39"/>
      <c r="O3" s="39"/>
    </row>
    <row r="4" spans="1:15">
      <c r="A4" s="62" t="s">
        <v>175</v>
      </c>
      <c r="B4" s="39"/>
      <c r="C4" s="39"/>
      <c r="D4" s="39"/>
      <c r="E4" s="39"/>
      <c r="F4" s="39"/>
      <c r="G4" s="39"/>
      <c r="H4" s="39"/>
      <c r="I4" s="39"/>
      <c r="J4" s="39"/>
      <c r="K4" s="39"/>
      <c r="L4" s="39"/>
      <c r="M4" s="39"/>
      <c r="N4" s="39"/>
      <c r="O4" s="39"/>
    </row>
    <row r="5" spans="1:15">
      <c r="A5" s="63" t="s">
        <v>220</v>
      </c>
      <c r="B5" s="41">
        <v>16.289764999999999</v>
      </c>
      <c r="C5" s="41">
        <v>17.821197999999999</v>
      </c>
      <c r="D5" s="41">
        <v>18.931393</v>
      </c>
      <c r="E5" s="41">
        <v>20.237335999999999</v>
      </c>
      <c r="F5" s="41">
        <v>21.238198000000001</v>
      </c>
      <c r="G5" s="41">
        <v>21.551126</v>
      </c>
      <c r="H5" s="41">
        <v>21.029257999999999</v>
      </c>
      <c r="I5" s="41">
        <v>22.043728999999999</v>
      </c>
      <c r="J5" s="41">
        <v>21.631302999999999</v>
      </c>
      <c r="K5" s="41">
        <v>23.157868000000001</v>
      </c>
      <c r="L5" s="41">
        <v>23.636800999999998</v>
      </c>
      <c r="M5" s="41">
        <v>25.430209999999999</v>
      </c>
      <c r="N5" s="41">
        <v>27.165887999999999</v>
      </c>
      <c r="O5" s="41">
        <v>28.307161000000001</v>
      </c>
    </row>
    <row r="6" spans="1:15">
      <c r="A6" s="40" t="s">
        <v>221</v>
      </c>
      <c r="B6" s="41">
        <v>6.4396469999999999</v>
      </c>
      <c r="C6" s="41">
        <v>5.8885519999999998</v>
      </c>
      <c r="D6" s="41">
        <v>6.2211049999999997</v>
      </c>
      <c r="E6" s="41">
        <v>5.783766</v>
      </c>
      <c r="F6" s="41">
        <v>5.952134</v>
      </c>
      <c r="G6" s="41">
        <v>5.6805149999999998</v>
      </c>
      <c r="H6" s="41">
        <v>4.5795159999999999</v>
      </c>
      <c r="I6" s="41">
        <v>3.647726</v>
      </c>
      <c r="J6" s="41">
        <v>2.5252789999999998</v>
      </c>
      <c r="K6" s="41">
        <v>2.0457160000000001</v>
      </c>
      <c r="L6" s="41">
        <v>2.0952310000000001</v>
      </c>
      <c r="M6" s="41">
        <v>2.0936020000000002</v>
      </c>
      <c r="N6" s="41">
        <v>1.9573579999999999</v>
      </c>
      <c r="O6" s="41">
        <v>2.749457</v>
      </c>
    </row>
    <row r="7" spans="1:15">
      <c r="A7" s="40" t="s">
        <v>222</v>
      </c>
      <c r="B7" s="41">
        <v>9.8501180000000002</v>
      </c>
      <c r="C7" s="41">
        <v>11.932646</v>
      </c>
      <c r="D7" s="41">
        <v>12.710288</v>
      </c>
      <c r="E7" s="41">
        <v>14.453569999999999</v>
      </c>
      <c r="F7" s="41">
        <v>15.286064</v>
      </c>
      <c r="G7" s="41">
        <v>15.870611</v>
      </c>
      <c r="H7" s="41">
        <v>16.449742000000001</v>
      </c>
      <c r="I7" s="41">
        <v>18.396004000000001</v>
      </c>
      <c r="J7" s="41">
        <v>19.106024000000001</v>
      </c>
      <c r="K7" s="41">
        <v>21.112151999999998</v>
      </c>
      <c r="L7" s="41">
        <v>21.54157</v>
      </c>
      <c r="M7" s="41">
        <v>23.336607000000001</v>
      </c>
      <c r="N7" s="41">
        <v>25.20853</v>
      </c>
      <c r="O7" s="41">
        <v>25.557704000000001</v>
      </c>
    </row>
    <row r="8" spans="1:15">
      <c r="A8" s="40" t="s">
        <v>225</v>
      </c>
      <c r="B8" s="41">
        <v>6.7286299999999999</v>
      </c>
      <c r="C8" s="41">
        <v>9.5878949999999996</v>
      </c>
      <c r="D8" s="41">
        <v>8.9174150000000001</v>
      </c>
      <c r="E8" s="41">
        <v>9.3514750000000006</v>
      </c>
      <c r="F8" s="41">
        <v>9.1402389999999993</v>
      </c>
      <c r="G8" s="41">
        <v>9.0451809999999995</v>
      </c>
      <c r="H8" s="41">
        <v>8.3978190000000001</v>
      </c>
      <c r="I8" s="41">
        <v>8.7494490000000003</v>
      </c>
      <c r="J8" s="41">
        <v>6.9354250000000004</v>
      </c>
      <c r="K8" s="41">
        <v>8.225168</v>
      </c>
      <c r="L8" s="41">
        <v>9.5178229999999999</v>
      </c>
      <c r="M8" s="41">
        <v>9.4226980000000005</v>
      </c>
      <c r="N8" s="41">
        <v>11.150312</v>
      </c>
      <c r="O8" s="41">
        <v>11.835829</v>
      </c>
    </row>
    <row r="9" spans="1:15">
      <c r="A9" s="40" t="s">
        <v>226</v>
      </c>
      <c r="B9" s="41">
        <v>3.1214870000000001</v>
      </c>
      <c r="C9" s="41">
        <v>2.344751</v>
      </c>
      <c r="D9" s="41">
        <v>3.7928730000000002</v>
      </c>
      <c r="E9" s="41">
        <v>5.1020950000000003</v>
      </c>
      <c r="F9" s="41">
        <v>6.1458250000000003</v>
      </c>
      <c r="G9" s="41">
        <v>6.825431</v>
      </c>
      <c r="H9" s="41">
        <v>8.0519230000000004</v>
      </c>
      <c r="I9" s="41">
        <v>9.6465540000000001</v>
      </c>
      <c r="J9" s="41">
        <v>12.170598999999999</v>
      </c>
      <c r="K9" s="41">
        <v>12.886984</v>
      </c>
      <c r="L9" s="41">
        <v>12.023745999999999</v>
      </c>
      <c r="M9" s="41">
        <v>13.913909</v>
      </c>
      <c r="N9" s="41">
        <v>14.058218</v>
      </c>
      <c r="O9" s="41">
        <v>13.721875000000001</v>
      </c>
    </row>
    <row r="10" spans="1:15">
      <c r="A10" s="62" t="s">
        <v>176</v>
      </c>
      <c r="B10" s="39"/>
      <c r="C10" s="39"/>
      <c r="D10" s="39"/>
      <c r="E10" s="39"/>
      <c r="F10" s="39"/>
      <c r="G10" s="39"/>
      <c r="H10" s="39"/>
      <c r="I10" s="39"/>
      <c r="J10" s="39"/>
      <c r="K10" s="39"/>
      <c r="L10" s="39"/>
      <c r="M10" s="39"/>
      <c r="N10" s="39"/>
      <c r="O10" s="39"/>
    </row>
    <row r="11" spans="1:15">
      <c r="A11" s="63" t="s">
        <v>220</v>
      </c>
      <c r="B11" s="41">
        <v>10.343555</v>
      </c>
      <c r="C11" s="41">
        <v>11.058244999999999</v>
      </c>
      <c r="D11" s="41">
        <v>11.93249</v>
      </c>
      <c r="E11" s="41">
        <v>12.627694999999999</v>
      </c>
      <c r="F11" s="41">
        <v>12.937008000000001</v>
      </c>
      <c r="G11" s="41">
        <v>13.011901</v>
      </c>
      <c r="H11" s="41">
        <v>12.621686</v>
      </c>
      <c r="I11" s="41">
        <v>12.675489000000001</v>
      </c>
      <c r="J11" s="41">
        <v>12.927436999999999</v>
      </c>
      <c r="K11" s="41">
        <v>13.791618</v>
      </c>
      <c r="L11" s="41">
        <v>13.878786</v>
      </c>
      <c r="M11" s="41">
        <v>15.098592</v>
      </c>
      <c r="N11" s="41">
        <v>15.602734999999999</v>
      </c>
      <c r="O11" s="41">
        <v>16.843275999999999</v>
      </c>
    </row>
    <row r="12" spans="1:15">
      <c r="A12" s="40" t="s">
        <v>221</v>
      </c>
      <c r="B12" s="41">
        <v>4.357939</v>
      </c>
      <c r="C12" s="41">
        <v>3.9366219999999998</v>
      </c>
      <c r="D12" s="41">
        <v>4.7192829999999999</v>
      </c>
      <c r="E12" s="41">
        <v>4.256151</v>
      </c>
      <c r="F12" s="41">
        <v>4.5644229999999997</v>
      </c>
      <c r="G12" s="41">
        <v>4.4335060000000004</v>
      </c>
      <c r="H12" s="41">
        <v>3.5966119999999999</v>
      </c>
      <c r="I12" s="41">
        <v>2.816004</v>
      </c>
      <c r="J12" s="41">
        <v>2.0095589999999999</v>
      </c>
      <c r="K12" s="41">
        <v>1.555139</v>
      </c>
      <c r="L12" s="41">
        <v>1.451727</v>
      </c>
      <c r="M12" s="41">
        <v>1.6184890000000001</v>
      </c>
      <c r="N12" s="41">
        <v>1.4384330000000001</v>
      </c>
      <c r="O12" s="41">
        <v>1.8531489999999999</v>
      </c>
    </row>
    <row r="13" spans="1:15">
      <c r="A13" s="40" t="s">
        <v>222</v>
      </c>
      <c r="B13" s="41">
        <v>5.9856170000000004</v>
      </c>
      <c r="C13" s="41">
        <v>7.1216220000000003</v>
      </c>
      <c r="D13" s="41">
        <v>7.2132059999999996</v>
      </c>
      <c r="E13" s="41">
        <v>8.3715440000000001</v>
      </c>
      <c r="F13" s="41">
        <v>8.3725850000000008</v>
      </c>
      <c r="G13" s="41">
        <v>8.5783950000000004</v>
      </c>
      <c r="H13" s="41">
        <v>9.0250730000000008</v>
      </c>
      <c r="I13" s="41">
        <v>9.8594849999999994</v>
      </c>
      <c r="J13" s="41">
        <v>10.917878</v>
      </c>
      <c r="K13" s="41">
        <v>12.236478999999999</v>
      </c>
      <c r="L13" s="41">
        <v>12.427059</v>
      </c>
      <c r="M13" s="41">
        <v>13.480104000000001</v>
      </c>
      <c r="N13" s="41">
        <v>14.164301999999999</v>
      </c>
      <c r="O13" s="41">
        <v>14.990126999999999</v>
      </c>
    </row>
    <row r="14" spans="1:15">
      <c r="A14" s="40" t="s">
        <v>225</v>
      </c>
      <c r="B14" s="41">
        <v>3.4485070000000002</v>
      </c>
      <c r="C14" s="41">
        <v>4.9009489999999998</v>
      </c>
      <c r="D14" s="41">
        <v>3.868922</v>
      </c>
      <c r="E14" s="41">
        <v>3.9272770000000001</v>
      </c>
      <c r="F14" s="41">
        <v>3.3813559999999998</v>
      </c>
      <c r="G14" s="41">
        <v>3.1864889999999999</v>
      </c>
      <c r="H14" s="41">
        <v>2.8806060000000002</v>
      </c>
      <c r="I14" s="41">
        <v>2.6669049999999999</v>
      </c>
      <c r="J14" s="41">
        <v>2.1324749999999999</v>
      </c>
      <c r="K14" s="41">
        <v>2.5379999999999998</v>
      </c>
      <c r="L14" s="41">
        <v>3.6113759999999999</v>
      </c>
      <c r="M14" s="41">
        <v>3.1407430000000001</v>
      </c>
      <c r="N14" s="41">
        <v>3.5478429999999999</v>
      </c>
      <c r="O14" s="41">
        <v>4.3228419999999996</v>
      </c>
    </row>
    <row r="15" spans="1:15">
      <c r="A15" s="40" t="s">
        <v>226</v>
      </c>
      <c r="B15" s="41">
        <v>2.5371100000000002</v>
      </c>
      <c r="C15" s="41">
        <v>2.2206730000000001</v>
      </c>
      <c r="D15" s="41">
        <v>3.3442850000000002</v>
      </c>
      <c r="E15" s="41">
        <v>4.444267</v>
      </c>
      <c r="F15" s="41">
        <v>4.9912289999999997</v>
      </c>
      <c r="G15" s="41">
        <v>5.3919059999999996</v>
      </c>
      <c r="H15" s="41">
        <v>6.1444679999999998</v>
      </c>
      <c r="I15" s="41">
        <v>7.1925800000000004</v>
      </c>
      <c r="J15" s="41">
        <v>8.7854030000000005</v>
      </c>
      <c r="K15" s="41">
        <v>9.6984790000000007</v>
      </c>
      <c r="L15" s="41">
        <v>8.8156829999999999</v>
      </c>
      <c r="M15" s="41">
        <v>10.339361</v>
      </c>
      <c r="N15" s="41">
        <v>10.616459000000001</v>
      </c>
      <c r="O15" s="41">
        <v>10.667285</v>
      </c>
    </row>
    <row r="16" spans="1:15">
      <c r="A16" s="62" t="s">
        <v>177</v>
      </c>
      <c r="B16" s="39"/>
      <c r="C16" s="39"/>
      <c r="D16" s="39"/>
      <c r="E16" s="39"/>
      <c r="F16" s="39"/>
      <c r="G16" s="39"/>
      <c r="H16" s="39"/>
      <c r="I16" s="39"/>
      <c r="J16" s="39"/>
      <c r="K16" s="39"/>
      <c r="L16" s="39"/>
      <c r="M16" s="39"/>
      <c r="N16" s="39"/>
      <c r="O16" s="39"/>
    </row>
    <row r="17" spans="1:15">
      <c r="A17" s="63" t="s">
        <v>220</v>
      </c>
      <c r="B17" s="41">
        <v>6.4462599999999997</v>
      </c>
      <c r="C17" s="41">
        <v>7.5312890000000001</v>
      </c>
      <c r="D17" s="41">
        <v>8.4416250000000002</v>
      </c>
      <c r="E17" s="41">
        <v>9.5445209999999996</v>
      </c>
      <c r="F17" s="41">
        <v>9.6532300000000006</v>
      </c>
      <c r="G17" s="41">
        <v>10.031751999999999</v>
      </c>
      <c r="H17" s="41">
        <v>9.7001019999999993</v>
      </c>
      <c r="I17" s="41">
        <v>10.724031</v>
      </c>
      <c r="J17" s="41">
        <v>10.15733</v>
      </c>
      <c r="K17" s="41">
        <v>10.933506</v>
      </c>
      <c r="L17" s="41">
        <v>11.519021</v>
      </c>
      <c r="M17" s="41">
        <v>12.266653</v>
      </c>
      <c r="N17" s="41">
        <v>13.550784999999999</v>
      </c>
      <c r="O17" s="41">
        <v>13.578407</v>
      </c>
    </row>
    <row r="18" spans="1:15">
      <c r="A18" s="40" t="s">
        <v>221</v>
      </c>
      <c r="B18" s="41">
        <v>2.4190839999999998</v>
      </c>
      <c r="C18" s="41">
        <v>2.503771</v>
      </c>
      <c r="D18" s="41">
        <v>2.2344849999999998</v>
      </c>
      <c r="E18" s="41">
        <v>2.274543</v>
      </c>
      <c r="F18" s="41">
        <v>2.0852550000000001</v>
      </c>
      <c r="G18" s="41">
        <v>1.9772099999999999</v>
      </c>
      <c r="H18" s="41">
        <v>1.5641350000000001</v>
      </c>
      <c r="I18" s="41">
        <v>1.1761060000000001</v>
      </c>
      <c r="J18" s="41">
        <v>0.83335599999999999</v>
      </c>
      <c r="K18" s="41">
        <v>0.73284800000000005</v>
      </c>
      <c r="L18" s="41">
        <v>0.86096499999999998</v>
      </c>
      <c r="M18" s="41">
        <v>0.71950400000000003</v>
      </c>
      <c r="N18" s="41">
        <v>0.72233099999999995</v>
      </c>
      <c r="O18" s="41">
        <v>1.1800120000000001</v>
      </c>
    </row>
    <row r="19" spans="1:15">
      <c r="A19" s="40" t="s">
        <v>222</v>
      </c>
      <c r="B19" s="41">
        <v>4.0271759999999999</v>
      </c>
      <c r="C19" s="41">
        <v>5.0275179999999997</v>
      </c>
      <c r="D19" s="41">
        <v>6.2071399999999999</v>
      </c>
      <c r="E19" s="41">
        <v>7.2699790000000002</v>
      </c>
      <c r="F19" s="41">
        <v>7.5679749999999997</v>
      </c>
      <c r="G19" s="41">
        <v>8.0545410000000004</v>
      </c>
      <c r="H19" s="41">
        <v>8.1359670000000008</v>
      </c>
      <c r="I19" s="41">
        <v>9.5479240000000001</v>
      </c>
      <c r="J19" s="41">
        <v>9.3239739999999998</v>
      </c>
      <c r="K19" s="41">
        <v>10.200658000000001</v>
      </c>
      <c r="L19" s="41">
        <v>10.658054999999999</v>
      </c>
      <c r="M19" s="41">
        <v>11.547148999999999</v>
      </c>
      <c r="N19" s="41">
        <v>12.828454000000001</v>
      </c>
      <c r="O19" s="41">
        <v>12.398395000000001</v>
      </c>
    </row>
    <row r="20" spans="1:15">
      <c r="A20" s="40" t="s">
        <v>225</v>
      </c>
      <c r="B20" s="41">
        <v>3.3186960000000001</v>
      </c>
      <c r="C20" s="41">
        <v>4.7775590000000001</v>
      </c>
      <c r="D20" s="41">
        <v>5.5465520000000001</v>
      </c>
      <c r="E20" s="41">
        <v>6.1985539999999997</v>
      </c>
      <c r="F20" s="41">
        <v>6.0554420000000002</v>
      </c>
      <c r="G20" s="41">
        <v>6.1364200000000002</v>
      </c>
      <c r="H20" s="41">
        <v>5.7216230000000001</v>
      </c>
      <c r="I20" s="41">
        <v>6.2600249999999997</v>
      </c>
      <c r="J20" s="41">
        <v>4.9108179999999999</v>
      </c>
      <c r="K20" s="41">
        <v>5.8441280000000004</v>
      </c>
      <c r="L20" s="41">
        <v>6.3296229999999998</v>
      </c>
      <c r="M20" s="41">
        <v>6.5803089999999997</v>
      </c>
      <c r="N20" s="41">
        <v>8.0222990000000003</v>
      </c>
      <c r="O20" s="41">
        <v>7.9841769999999999</v>
      </c>
    </row>
    <row r="21" spans="1:15">
      <c r="A21" s="40" t="s">
        <v>226</v>
      </c>
      <c r="B21" s="41">
        <v>0.70848</v>
      </c>
      <c r="C21" s="58" t="s">
        <v>179</v>
      </c>
      <c r="D21" s="41">
        <v>0.66058799999999995</v>
      </c>
      <c r="E21" s="41">
        <v>1.0714250000000001</v>
      </c>
      <c r="F21" s="41">
        <v>1.5125329999999999</v>
      </c>
      <c r="G21" s="41">
        <v>1.918121</v>
      </c>
      <c r="H21" s="41">
        <v>2.4143430000000001</v>
      </c>
      <c r="I21" s="41">
        <v>3.2878989999999999</v>
      </c>
      <c r="J21" s="41">
        <v>4.4131559999999999</v>
      </c>
      <c r="K21" s="41">
        <v>4.3565290000000001</v>
      </c>
      <c r="L21" s="41">
        <v>4.3284320000000003</v>
      </c>
      <c r="M21" s="41">
        <v>4.9668400000000004</v>
      </c>
      <c r="N21" s="41">
        <v>4.8061550000000004</v>
      </c>
      <c r="O21" s="41">
        <v>4.414218</v>
      </c>
    </row>
    <row r="22" spans="1:15">
      <c r="A22" s="42" t="s">
        <v>55</v>
      </c>
      <c r="B22" s="43"/>
      <c r="C22" s="43"/>
      <c r="D22" s="43"/>
      <c r="E22" s="43"/>
      <c r="F22" s="43"/>
      <c r="G22" s="43"/>
      <c r="H22" s="43"/>
      <c r="I22" s="43"/>
      <c r="J22" s="43"/>
      <c r="K22" s="43"/>
      <c r="L22" s="43"/>
      <c r="M22" s="43"/>
      <c r="N22" s="43"/>
      <c r="O22" s="43"/>
    </row>
    <row r="23" spans="1:15">
      <c r="A23" s="62" t="s">
        <v>175</v>
      </c>
      <c r="B23" s="39"/>
      <c r="C23" s="39"/>
      <c r="D23" s="39"/>
      <c r="E23" s="39"/>
      <c r="F23" s="39"/>
      <c r="G23" s="39"/>
      <c r="H23" s="39"/>
      <c r="I23" s="39"/>
      <c r="J23" s="39"/>
      <c r="K23" s="39"/>
      <c r="L23" s="39"/>
      <c r="M23" s="39"/>
      <c r="N23" s="39"/>
      <c r="O23" s="39"/>
    </row>
    <row r="24" spans="1:15">
      <c r="A24" s="63" t="s">
        <v>220</v>
      </c>
      <c r="B24" s="41">
        <v>12.429455000000001</v>
      </c>
      <c r="C24" s="58" t="s">
        <v>227</v>
      </c>
      <c r="D24" s="41">
        <v>16.630094</v>
      </c>
      <c r="E24" s="41">
        <v>17.176760999999999</v>
      </c>
      <c r="F24" s="41">
        <v>17.278693000000001</v>
      </c>
      <c r="G24" s="41">
        <v>17.547754000000001</v>
      </c>
      <c r="H24" s="41">
        <v>16.724139000000001</v>
      </c>
      <c r="I24" s="41">
        <v>16.62313</v>
      </c>
      <c r="J24" s="41">
        <v>16.410072</v>
      </c>
      <c r="K24" s="41">
        <v>17.864436000000001</v>
      </c>
      <c r="L24" s="41">
        <v>18.663118999999998</v>
      </c>
      <c r="M24" s="41">
        <v>20.049868</v>
      </c>
      <c r="N24" s="41">
        <v>22.351597999999999</v>
      </c>
      <c r="O24" s="41">
        <v>23.304698999999999</v>
      </c>
    </row>
    <row r="25" spans="1:15">
      <c r="A25" s="40" t="s">
        <v>221</v>
      </c>
      <c r="B25" s="41">
        <v>3.727122</v>
      </c>
      <c r="C25" s="58" t="s">
        <v>227</v>
      </c>
      <c r="D25" s="41">
        <v>5.3938050000000004</v>
      </c>
      <c r="E25" s="41">
        <v>4.764049</v>
      </c>
      <c r="F25" s="41">
        <v>4.7412549999999998</v>
      </c>
      <c r="G25" s="41">
        <v>5.0183410000000004</v>
      </c>
      <c r="H25" s="41">
        <v>3.9557250000000002</v>
      </c>
      <c r="I25" s="41">
        <v>3.233409</v>
      </c>
      <c r="J25" s="41">
        <v>2.1523720000000002</v>
      </c>
      <c r="K25" s="41">
        <v>1.908034</v>
      </c>
      <c r="L25" s="41">
        <v>2.0131839999999999</v>
      </c>
      <c r="M25" s="41">
        <v>1.8497939999999999</v>
      </c>
      <c r="N25" s="41">
        <v>1.7537309999999999</v>
      </c>
      <c r="O25" s="41">
        <v>2.398882</v>
      </c>
    </row>
    <row r="26" spans="1:15">
      <c r="A26" s="40" t="s">
        <v>222</v>
      </c>
      <c r="B26" s="41">
        <v>8.7023329999999994</v>
      </c>
      <c r="C26" s="58" t="s">
        <v>227</v>
      </c>
      <c r="D26" s="41">
        <v>11.236288999999999</v>
      </c>
      <c r="E26" s="41">
        <v>12.412712000000001</v>
      </c>
      <c r="F26" s="41">
        <v>12.537438999999999</v>
      </c>
      <c r="G26" s="41">
        <v>12.529413</v>
      </c>
      <c r="H26" s="41">
        <v>12.768414</v>
      </c>
      <c r="I26" s="41">
        <v>13.389721</v>
      </c>
      <c r="J26" s="41">
        <v>14.257701000000001</v>
      </c>
      <c r="K26" s="41">
        <v>15.956402000000001</v>
      </c>
      <c r="L26" s="41">
        <v>16.649934999999999</v>
      </c>
      <c r="M26" s="41">
        <v>18.200074999999998</v>
      </c>
      <c r="N26" s="41">
        <v>20.597867000000001</v>
      </c>
      <c r="O26" s="41">
        <v>20.905816000000002</v>
      </c>
    </row>
    <row r="27" spans="1:15">
      <c r="A27" s="40" t="s">
        <v>225</v>
      </c>
      <c r="B27" s="41">
        <v>6.263897</v>
      </c>
      <c r="C27" s="58" t="s">
        <v>227</v>
      </c>
      <c r="D27" s="41">
        <v>7.5863639999999997</v>
      </c>
      <c r="E27" s="41">
        <v>7.4232959999999997</v>
      </c>
      <c r="F27" s="41">
        <v>6.5233699999999999</v>
      </c>
      <c r="G27" s="41">
        <v>6.1107639999999996</v>
      </c>
      <c r="H27" s="41">
        <v>5.2605409999999999</v>
      </c>
      <c r="I27" s="41">
        <v>4.7987080000000004</v>
      </c>
      <c r="J27" s="41">
        <v>3.5016050000000001</v>
      </c>
      <c r="K27" s="41">
        <v>4.5213640000000002</v>
      </c>
      <c r="L27" s="41">
        <v>6.0419289999999997</v>
      </c>
      <c r="M27" s="41">
        <v>6.1025359999999997</v>
      </c>
      <c r="N27" s="41">
        <v>7.4360980000000003</v>
      </c>
      <c r="O27" s="41">
        <v>8.5048030000000008</v>
      </c>
    </row>
    <row r="28" spans="1:15">
      <c r="A28" s="40" t="s">
        <v>226</v>
      </c>
      <c r="B28" s="41">
        <v>2.4384359999999998</v>
      </c>
      <c r="C28" s="58" t="s">
        <v>227</v>
      </c>
      <c r="D28" s="41">
        <v>3.6499250000000001</v>
      </c>
      <c r="E28" s="41">
        <v>4.9894160000000003</v>
      </c>
      <c r="F28" s="41">
        <v>6.0140690000000001</v>
      </c>
      <c r="G28" s="41">
        <v>6.4186490000000003</v>
      </c>
      <c r="H28" s="41">
        <v>7.507873</v>
      </c>
      <c r="I28" s="41">
        <v>8.5910130000000002</v>
      </c>
      <c r="J28" s="41">
        <v>10.756095999999999</v>
      </c>
      <c r="K28" s="41">
        <v>11.435038</v>
      </c>
      <c r="L28" s="41">
        <v>10.608006</v>
      </c>
      <c r="M28" s="41">
        <v>12.097538999999999</v>
      </c>
      <c r="N28" s="41">
        <v>13.161769</v>
      </c>
      <c r="O28" s="41">
        <v>12.401013000000001</v>
      </c>
    </row>
    <row r="29" spans="1:15">
      <c r="A29" s="62" t="s">
        <v>176</v>
      </c>
      <c r="B29" s="39"/>
      <c r="C29" s="39"/>
      <c r="D29" s="39"/>
      <c r="E29" s="39"/>
      <c r="F29" s="39"/>
      <c r="G29" s="39"/>
      <c r="H29" s="39"/>
      <c r="I29" s="39"/>
      <c r="J29" s="39"/>
      <c r="K29" s="39"/>
      <c r="L29" s="39"/>
      <c r="M29" s="39"/>
      <c r="N29" s="39"/>
      <c r="O29" s="39"/>
    </row>
    <row r="30" spans="1:15">
      <c r="A30" s="63" t="s">
        <v>220</v>
      </c>
      <c r="B30" s="41">
        <v>9.8536990000000007</v>
      </c>
      <c r="C30" s="58" t="s">
        <v>227</v>
      </c>
      <c r="D30" s="41">
        <v>12.297079999999999</v>
      </c>
      <c r="E30" s="41">
        <v>12.926282</v>
      </c>
      <c r="F30" s="41">
        <v>12.422535</v>
      </c>
      <c r="G30" s="41">
        <v>12.317409</v>
      </c>
      <c r="H30" s="41">
        <v>12.123937</v>
      </c>
      <c r="I30" s="41">
        <v>12.058619999999999</v>
      </c>
      <c r="J30" s="41">
        <v>12.295811</v>
      </c>
      <c r="K30" s="41">
        <v>12.761328000000001</v>
      </c>
      <c r="L30" s="41">
        <v>13.364409999999999</v>
      </c>
      <c r="M30" s="41">
        <v>14.154581</v>
      </c>
      <c r="N30" s="41">
        <v>14.733305</v>
      </c>
      <c r="O30" s="41">
        <v>14.600167000000001</v>
      </c>
    </row>
    <row r="31" spans="1:15">
      <c r="A31" s="40" t="s">
        <v>221</v>
      </c>
      <c r="B31" s="41">
        <v>3.0887549999999999</v>
      </c>
      <c r="C31" s="58" t="s">
        <v>227</v>
      </c>
      <c r="D31" s="41">
        <v>4.3517029999999997</v>
      </c>
      <c r="E31" s="41">
        <v>3.9105720000000002</v>
      </c>
      <c r="F31" s="41">
        <v>3.9523679999999999</v>
      </c>
      <c r="G31" s="41">
        <v>4.1568569999999996</v>
      </c>
      <c r="H31" s="41">
        <v>3.3642249999999998</v>
      </c>
      <c r="I31" s="41">
        <v>2.7728730000000001</v>
      </c>
      <c r="J31" s="41">
        <v>1.789488</v>
      </c>
      <c r="K31" s="41">
        <v>1.4391659999999999</v>
      </c>
      <c r="L31" s="41">
        <v>1.45347</v>
      </c>
      <c r="M31" s="41">
        <v>1.4066149999999999</v>
      </c>
      <c r="N31" s="41">
        <v>1.3064260000000001</v>
      </c>
      <c r="O31" s="41">
        <v>1.665354</v>
      </c>
    </row>
    <row r="32" spans="1:15">
      <c r="A32" s="40" t="s">
        <v>222</v>
      </c>
      <c r="B32" s="41">
        <v>6.7649439999999998</v>
      </c>
      <c r="C32" s="58" t="s">
        <v>227</v>
      </c>
      <c r="D32" s="41">
        <v>7.9453769999999997</v>
      </c>
      <c r="E32" s="41">
        <v>9.0157100000000003</v>
      </c>
      <c r="F32" s="41">
        <v>8.4701679999999993</v>
      </c>
      <c r="G32" s="41">
        <v>8.1605519999999991</v>
      </c>
      <c r="H32" s="41">
        <v>8.7597120000000004</v>
      </c>
      <c r="I32" s="41">
        <v>9.2857470000000006</v>
      </c>
      <c r="J32" s="41">
        <v>10.506323</v>
      </c>
      <c r="K32" s="41">
        <v>11.322163</v>
      </c>
      <c r="L32" s="41">
        <v>11.91094</v>
      </c>
      <c r="M32" s="41">
        <v>12.747966</v>
      </c>
      <c r="N32" s="41">
        <v>13.426879</v>
      </c>
      <c r="O32" s="41">
        <v>12.934813</v>
      </c>
    </row>
    <row r="33" spans="1:15">
      <c r="A33" s="40" t="s">
        <v>225</v>
      </c>
      <c r="B33" s="41">
        <v>4.5354780000000003</v>
      </c>
      <c r="C33" s="58" t="s">
        <v>227</v>
      </c>
      <c r="D33" s="41">
        <v>4.5878199999999998</v>
      </c>
      <c r="E33" s="41">
        <v>4.3610300000000004</v>
      </c>
      <c r="F33" s="41">
        <v>3.1825239999999999</v>
      </c>
      <c r="G33" s="41">
        <v>2.4279120000000001</v>
      </c>
      <c r="H33" s="41">
        <v>2.1545239999999999</v>
      </c>
      <c r="I33" s="41">
        <v>1.8274379999999999</v>
      </c>
      <c r="J33" s="41">
        <v>1.4050910000000001</v>
      </c>
      <c r="K33" s="41">
        <v>1.5440039999999999</v>
      </c>
      <c r="L33" s="41">
        <v>2.8954879999999998</v>
      </c>
      <c r="M33" s="41">
        <v>2.3877510000000002</v>
      </c>
      <c r="N33" s="41">
        <v>2.4008569999999998</v>
      </c>
      <c r="O33" s="41">
        <v>2.768945</v>
      </c>
    </row>
    <row r="34" spans="1:15">
      <c r="A34" s="40" t="s">
        <v>226</v>
      </c>
      <c r="B34" s="41">
        <v>2.2294659999999999</v>
      </c>
      <c r="C34" s="58" t="s">
        <v>227</v>
      </c>
      <c r="D34" s="41">
        <v>3.3575569999999999</v>
      </c>
      <c r="E34" s="41">
        <v>4.6546799999999999</v>
      </c>
      <c r="F34" s="41">
        <v>5.2876440000000002</v>
      </c>
      <c r="G34" s="41">
        <v>5.73264</v>
      </c>
      <c r="H34" s="41">
        <v>6.6051890000000002</v>
      </c>
      <c r="I34" s="41">
        <v>7.4583089999999999</v>
      </c>
      <c r="J34" s="41">
        <v>9.1012319999999995</v>
      </c>
      <c r="K34" s="41">
        <v>9.7781579999999995</v>
      </c>
      <c r="L34" s="41">
        <v>9.0154519999999998</v>
      </c>
      <c r="M34" s="41">
        <v>10.360215</v>
      </c>
      <c r="N34" s="41">
        <v>11.026021999999999</v>
      </c>
      <c r="O34" s="41">
        <v>10.165868</v>
      </c>
    </row>
    <row r="35" spans="1:15">
      <c r="A35" s="62" t="s">
        <v>177</v>
      </c>
      <c r="B35" s="39"/>
      <c r="C35" s="39"/>
      <c r="D35" s="39"/>
      <c r="E35" s="39"/>
      <c r="F35" s="39"/>
      <c r="G35" s="39"/>
      <c r="H35" s="39"/>
      <c r="I35" s="39"/>
      <c r="J35" s="39"/>
      <c r="K35" s="39"/>
      <c r="L35" s="39"/>
      <c r="M35" s="39"/>
      <c r="N35" s="39"/>
      <c r="O35" s="39"/>
    </row>
    <row r="36" spans="1:15">
      <c r="A36" s="63" t="s">
        <v>220</v>
      </c>
      <c r="B36" s="41">
        <v>2.9820489999999999</v>
      </c>
      <c r="C36" s="58" t="s">
        <v>227</v>
      </c>
      <c r="D36" s="41">
        <v>5.7175140000000004</v>
      </c>
      <c r="E36" s="41">
        <v>5.8156780000000001</v>
      </c>
      <c r="F36" s="41">
        <v>5.7848860000000002</v>
      </c>
      <c r="G36" s="41">
        <v>6.2990120000000003</v>
      </c>
      <c r="H36" s="41">
        <v>5.5725749999999996</v>
      </c>
      <c r="I36" s="41">
        <v>5.5803099999999999</v>
      </c>
      <c r="J36" s="41">
        <v>5.0924839999999998</v>
      </c>
      <c r="K36" s="41">
        <v>6.3214730000000001</v>
      </c>
      <c r="L36" s="41">
        <v>6.5910679999999999</v>
      </c>
      <c r="M36" s="41">
        <v>7.2956310000000002</v>
      </c>
      <c r="N36" s="41">
        <v>9.3346929999999997</v>
      </c>
      <c r="O36" s="41">
        <v>10.341877999999999</v>
      </c>
    </row>
    <row r="37" spans="1:15">
      <c r="A37" s="40" t="s">
        <v>221</v>
      </c>
      <c r="B37" s="41">
        <v>0.85291600000000001</v>
      </c>
      <c r="C37" s="58" t="s">
        <v>227</v>
      </c>
      <c r="D37" s="41">
        <v>1.6253839999999999</v>
      </c>
      <c r="E37" s="41">
        <v>1.4188019999999999</v>
      </c>
      <c r="F37" s="41">
        <v>1.230977</v>
      </c>
      <c r="G37" s="41">
        <v>1.420585</v>
      </c>
      <c r="H37" s="41">
        <v>0.98381399999999997</v>
      </c>
      <c r="I37" s="41">
        <v>0.75400299999999998</v>
      </c>
      <c r="J37" s="41">
        <v>0.53463700000000003</v>
      </c>
      <c r="K37" s="41">
        <v>0.615263</v>
      </c>
      <c r="L37" s="41">
        <v>0.72516800000000003</v>
      </c>
      <c r="M37" s="41">
        <v>0.58456600000000003</v>
      </c>
      <c r="N37" s="41">
        <v>0.65468999999999999</v>
      </c>
      <c r="O37" s="41">
        <v>0.94309699999999996</v>
      </c>
    </row>
    <row r="38" spans="1:15">
      <c r="A38" s="40" t="s">
        <v>222</v>
      </c>
      <c r="B38" s="41">
        <v>2.1291329999999999</v>
      </c>
      <c r="C38" s="58" t="s">
        <v>227</v>
      </c>
      <c r="D38" s="41">
        <v>4.09213</v>
      </c>
      <c r="E38" s="41">
        <v>4.3968759999999998</v>
      </c>
      <c r="F38" s="41">
        <v>4.5539100000000001</v>
      </c>
      <c r="G38" s="41">
        <v>4.8784280000000004</v>
      </c>
      <c r="H38" s="41">
        <v>4.5887609999999999</v>
      </c>
      <c r="I38" s="41">
        <v>4.8263069999999999</v>
      </c>
      <c r="J38" s="41">
        <v>4.5578469999999998</v>
      </c>
      <c r="K38" s="41">
        <v>5.7062099999999996</v>
      </c>
      <c r="L38" s="41">
        <v>5.865901</v>
      </c>
      <c r="M38" s="41">
        <v>6.7110659999999998</v>
      </c>
      <c r="N38" s="41">
        <v>8.6800029999999992</v>
      </c>
      <c r="O38" s="41">
        <v>9.3987809999999996</v>
      </c>
    </row>
    <row r="39" spans="1:15">
      <c r="A39" s="40" t="s">
        <v>225</v>
      </c>
      <c r="B39" s="41">
        <v>1.8981889999999999</v>
      </c>
      <c r="C39" s="58" t="s">
        <v>227</v>
      </c>
      <c r="D39" s="41">
        <v>3.6008239999999998</v>
      </c>
      <c r="E39" s="41">
        <v>3.6765300000000001</v>
      </c>
      <c r="F39" s="41">
        <v>3.577798</v>
      </c>
      <c r="G39" s="41">
        <v>3.9151440000000002</v>
      </c>
      <c r="H39" s="41">
        <v>3.2481100000000001</v>
      </c>
      <c r="I39" s="41">
        <v>3.117575</v>
      </c>
      <c r="J39" s="41">
        <v>2.1982750000000002</v>
      </c>
      <c r="K39" s="41">
        <v>3.1024129999999999</v>
      </c>
      <c r="L39" s="41">
        <v>3.479981</v>
      </c>
      <c r="M39" s="41">
        <v>4.0346380000000002</v>
      </c>
      <c r="N39" s="41">
        <v>5.4088609999999999</v>
      </c>
      <c r="O39" s="41">
        <v>6.1578989999999996</v>
      </c>
    </row>
    <row r="40" spans="1:15">
      <c r="A40" s="5" t="s">
        <v>226</v>
      </c>
      <c r="B40" s="19" t="s">
        <v>179</v>
      </c>
      <c r="C40" s="19" t="s">
        <v>227</v>
      </c>
      <c r="D40" s="19" t="s">
        <v>179</v>
      </c>
      <c r="E40" s="6">
        <v>0.72034500000000001</v>
      </c>
      <c r="F40" s="6">
        <v>0.97611199999999998</v>
      </c>
      <c r="G40" s="6">
        <v>0.96328400000000003</v>
      </c>
      <c r="H40" s="6">
        <v>1.340651</v>
      </c>
      <c r="I40" s="6">
        <v>1.7087319999999999</v>
      </c>
      <c r="J40" s="6">
        <v>2.359572</v>
      </c>
      <c r="K40" s="6">
        <v>2.6037970000000001</v>
      </c>
      <c r="L40" s="6">
        <v>2.3859189999999999</v>
      </c>
      <c r="M40" s="6">
        <v>2.676428</v>
      </c>
      <c r="N40" s="6">
        <v>3.2711420000000002</v>
      </c>
      <c r="O40" s="6">
        <v>3.240882</v>
      </c>
    </row>
    <row r="41" spans="1:15">
      <c r="A41" s="7" t="s">
        <v>228</v>
      </c>
    </row>
    <row r="42" spans="1:15">
      <c r="A42" s="7" t="s">
        <v>197</v>
      </c>
    </row>
    <row r="43" spans="1:15">
      <c r="A43" s="7" t="s">
        <v>223</v>
      </c>
    </row>
    <row r="44" spans="1:15">
      <c r="A44" s="7" t="s">
        <v>229</v>
      </c>
    </row>
  </sheetData>
  <mergeCells count="8">
    <mergeCell ref="A29:O29"/>
    <mergeCell ref="A35:O35"/>
    <mergeCell ref="A23:O23"/>
    <mergeCell ref="A16:O16"/>
    <mergeCell ref="A22:O22"/>
    <mergeCell ref="A10:O10"/>
    <mergeCell ref="A4:O4"/>
    <mergeCell ref="A3:O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3"/>
  <sheetViews>
    <sheetView workbookViewId="0"/>
  </sheetViews>
  <sheetFormatPr defaultRowHeight="15"/>
  <cols>
    <col min="1" max="1" width="46" customWidth="1"/>
    <col min="2" max="5" width="27" customWidth="1"/>
  </cols>
  <sheetData>
    <row r="1" spans="1:5">
      <c r="A1" s="2" t="s">
        <v>15</v>
      </c>
    </row>
    <row r="2" spans="1:5">
      <c r="A2" s="31" t="s">
        <v>219</v>
      </c>
      <c r="B2" s="44" t="s">
        <v>230</v>
      </c>
      <c r="C2" s="45"/>
      <c r="D2" s="45"/>
      <c r="E2" s="45"/>
    </row>
    <row r="3" spans="1:5" ht="29.45" customHeight="1">
      <c r="A3" s="37"/>
      <c r="B3" s="8" t="s">
        <v>221</v>
      </c>
      <c r="C3" s="8" t="s">
        <v>222</v>
      </c>
      <c r="D3" s="46" t="s">
        <v>231</v>
      </c>
      <c r="E3" s="46" t="s">
        <v>232</v>
      </c>
    </row>
    <row r="4" spans="1:5">
      <c r="A4" s="38" t="s">
        <v>52</v>
      </c>
      <c r="B4" s="39"/>
      <c r="C4" s="39"/>
      <c r="D4" s="39"/>
      <c r="E4" s="39"/>
    </row>
    <row r="5" spans="1:5">
      <c r="A5" s="50" t="s">
        <v>175</v>
      </c>
      <c r="B5" s="41">
        <v>9.7129370000000002</v>
      </c>
      <c r="C5" s="41">
        <v>90.287063000000003</v>
      </c>
      <c r="D5" s="41">
        <v>41.812137</v>
      </c>
      <c r="E5" s="41">
        <v>48.474926000000004</v>
      </c>
    </row>
    <row r="6" spans="1:5">
      <c r="A6" s="50" t="s">
        <v>176</v>
      </c>
      <c r="B6" s="41">
        <v>11.002307999999999</v>
      </c>
      <c r="C6" s="41">
        <v>88.997692000000001</v>
      </c>
      <c r="D6" s="41">
        <v>25.665092000000001</v>
      </c>
      <c r="E6" s="41">
        <v>63.332599999999999</v>
      </c>
    </row>
    <row r="7" spans="1:5">
      <c r="A7" s="50" t="s">
        <v>177</v>
      </c>
      <c r="B7" s="41">
        <v>8.6903570000000006</v>
      </c>
      <c r="C7" s="41">
        <v>91.309642999999994</v>
      </c>
      <c r="D7" s="41">
        <v>58.800542999999998</v>
      </c>
      <c r="E7" s="41">
        <v>32.509099999999997</v>
      </c>
    </row>
    <row r="8" spans="1:5">
      <c r="A8" s="42" t="s">
        <v>55</v>
      </c>
      <c r="B8" s="43"/>
      <c r="C8" s="43"/>
      <c r="D8" s="43"/>
      <c r="E8" s="43"/>
    </row>
    <row r="9" spans="1:5">
      <c r="A9" s="50" t="s">
        <v>175</v>
      </c>
      <c r="B9" s="41">
        <v>10.293557</v>
      </c>
      <c r="C9" s="41">
        <v>89.706442999999993</v>
      </c>
      <c r="D9" s="41">
        <v>36.493943000000002</v>
      </c>
      <c r="E9" s="41">
        <v>53.212501000000003</v>
      </c>
    </row>
    <row r="10" spans="1:5">
      <c r="A10" s="50" t="s">
        <v>176</v>
      </c>
      <c r="B10" s="41">
        <v>11.406402999999999</v>
      </c>
      <c r="C10" s="41">
        <v>88.593597000000003</v>
      </c>
      <c r="D10" s="41">
        <v>18.965160000000001</v>
      </c>
      <c r="E10" s="41">
        <v>69.628437000000005</v>
      </c>
    </row>
    <row r="11" spans="1:5">
      <c r="A11" s="11" t="s">
        <v>177</v>
      </c>
      <c r="B11" s="6">
        <v>9.1192080000000004</v>
      </c>
      <c r="C11" s="6">
        <v>90.880792</v>
      </c>
      <c r="D11" s="6">
        <v>59.543331999999999</v>
      </c>
      <c r="E11" s="6">
        <v>31.33746</v>
      </c>
    </row>
    <row r="12" spans="1:5">
      <c r="A12" s="7" t="s">
        <v>223</v>
      </c>
    </row>
    <row r="13" spans="1:5">
      <c r="A13" s="7" t="s">
        <v>62</v>
      </c>
    </row>
  </sheetData>
  <mergeCells count="4">
    <mergeCell ref="B2:E2"/>
    <mergeCell ref="A4:E4"/>
    <mergeCell ref="A2:A3"/>
    <mergeCell ref="A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60"/>
  <sheetViews>
    <sheetView workbookViewId="0"/>
  </sheetViews>
  <sheetFormatPr defaultRowHeight="15"/>
  <cols>
    <col min="1" max="1" width="26" customWidth="1"/>
    <col min="2" max="10" width="16" customWidth="1"/>
  </cols>
  <sheetData>
    <row r="1" spans="1:10">
      <c r="A1" s="2" t="s">
        <v>16</v>
      </c>
    </row>
    <row r="2" spans="1:10">
      <c r="A2" s="31" t="s">
        <v>63</v>
      </c>
      <c r="B2" s="64">
        <v>1992</v>
      </c>
      <c r="C2" s="45"/>
      <c r="D2" s="45"/>
      <c r="E2" s="64">
        <v>1994</v>
      </c>
      <c r="F2" s="45"/>
      <c r="G2" s="45"/>
      <c r="H2" s="64">
        <v>1998</v>
      </c>
      <c r="I2" s="45"/>
      <c r="J2" s="45"/>
    </row>
    <row r="3" spans="1:10">
      <c r="A3" s="37"/>
      <c r="B3" s="8" t="s">
        <v>220</v>
      </c>
      <c r="C3" s="46" t="s">
        <v>221</v>
      </c>
      <c r="D3" s="46" t="s">
        <v>222</v>
      </c>
      <c r="E3" s="47" t="s">
        <v>220</v>
      </c>
      <c r="F3" s="8" t="s">
        <v>221</v>
      </c>
      <c r="G3" s="46" t="s">
        <v>222</v>
      </c>
      <c r="H3" s="47" t="s">
        <v>220</v>
      </c>
      <c r="I3" s="46" t="s">
        <v>221</v>
      </c>
      <c r="J3" s="46" t="s">
        <v>222</v>
      </c>
    </row>
    <row r="4" spans="1:10">
      <c r="A4" s="40" t="s">
        <v>167</v>
      </c>
      <c r="B4" s="41">
        <v>10.553100000000001</v>
      </c>
      <c r="C4" s="41">
        <v>6.4779999999999998</v>
      </c>
      <c r="D4" s="41">
        <v>4.0750999999999999</v>
      </c>
      <c r="E4" s="10">
        <v>14.3226</v>
      </c>
      <c r="F4" s="41">
        <v>6.0506000000000002</v>
      </c>
      <c r="G4" s="41">
        <v>8.2720000000000002</v>
      </c>
      <c r="H4" s="10">
        <v>17.243600000000001</v>
      </c>
      <c r="I4" s="41">
        <v>9.9529999999999994</v>
      </c>
      <c r="J4" s="41">
        <v>7.2906000000000004</v>
      </c>
    </row>
    <row r="5" spans="1:10">
      <c r="A5" s="49" t="s">
        <v>69</v>
      </c>
      <c r="B5" s="41">
        <v>9.9475999999999996</v>
      </c>
      <c r="C5" s="41">
        <v>5.5029000000000003</v>
      </c>
      <c r="D5" s="41">
        <v>4.4447000000000001</v>
      </c>
      <c r="E5" s="10">
        <v>10.9808</v>
      </c>
      <c r="F5" s="41">
        <v>5.4843000000000002</v>
      </c>
      <c r="G5" s="41">
        <v>5.4965000000000002</v>
      </c>
      <c r="H5" s="10">
        <v>12.9964</v>
      </c>
      <c r="I5" s="41">
        <v>7.6058000000000003</v>
      </c>
      <c r="J5" s="41">
        <v>5.3906000000000001</v>
      </c>
    </row>
    <row r="6" spans="1:10">
      <c r="A6" s="49" t="s">
        <v>70</v>
      </c>
      <c r="B6" s="58" t="s">
        <v>227</v>
      </c>
      <c r="C6" s="58" t="s">
        <v>227</v>
      </c>
      <c r="D6" s="58" t="s">
        <v>227</v>
      </c>
      <c r="E6" s="16" t="s">
        <v>227</v>
      </c>
      <c r="F6" s="58" t="s">
        <v>227</v>
      </c>
      <c r="G6" s="58" t="s">
        <v>227</v>
      </c>
      <c r="H6" s="16" t="s">
        <v>227</v>
      </c>
      <c r="I6" s="58" t="s">
        <v>227</v>
      </c>
      <c r="J6" s="58" t="s">
        <v>227</v>
      </c>
    </row>
    <row r="7" spans="1:10">
      <c r="A7" s="49" t="s">
        <v>71</v>
      </c>
      <c r="B7" s="41">
        <v>16.2622</v>
      </c>
      <c r="C7" s="41">
        <v>7.1795999999999998</v>
      </c>
      <c r="D7" s="41">
        <v>9.0825999999999993</v>
      </c>
      <c r="E7" s="10">
        <v>20.5136</v>
      </c>
      <c r="F7" s="41">
        <v>6.9386000000000001</v>
      </c>
      <c r="G7" s="41">
        <v>13.575100000000001</v>
      </c>
      <c r="H7" s="10">
        <v>22.1815</v>
      </c>
      <c r="I7" s="41">
        <v>10.1119</v>
      </c>
      <c r="J7" s="41">
        <v>12.069599999999999</v>
      </c>
    </row>
    <row r="8" spans="1:10">
      <c r="A8" s="49" t="s">
        <v>72</v>
      </c>
      <c r="B8" s="41">
        <v>10.8752</v>
      </c>
      <c r="C8" s="41">
        <v>5.3502000000000001</v>
      </c>
      <c r="D8" s="41">
        <v>5.5250000000000004</v>
      </c>
      <c r="E8" s="10">
        <v>11.9001</v>
      </c>
      <c r="F8" s="41">
        <v>6.0016999999999996</v>
      </c>
      <c r="G8" s="41">
        <v>5.8983999999999996</v>
      </c>
      <c r="H8" s="10">
        <v>10.939</v>
      </c>
      <c r="I8" s="41">
        <v>5.0444000000000004</v>
      </c>
      <c r="J8" s="41">
        <v>5.8947000000000003</v>
      </c>
    </row>
    <row r="9" spans="1:10">
      <c r="A9" s="49" t="s">
        <v>73</v>
      </c>
      <c r="B9" s="41">
        <v>27.702100000000002</v>
      </c>
      <c r="C9" s="41">
        <v>14.4739</v>
      </c>
      <c r="D9" s="41">
        <v>13.228300000000001</v>
      </c>
      <c r="E9" s="10">
        <v>30.661999999999999</v>
      </c>
      <c r="F9" s="41">
        <v>12.458</v>
      </c>
      <c r="G9" s="41">
        <v>18.204000000000001</v>
      </c>
      <c r="H9" s="10">
        <v>30.518799999999999</v>
      </c>
      <c r="I9" s="41">
        <v>15.2142</v>
      </c>
      <c r="J9" s="41">
        <v>15.304600000000001</v>
      </c>
    </row>
    <row r="10" spans="1:10">
      <c r="A10" s="49" t="s">
        <v>74</v>
      </c>
      <c r="B10" s="41">
        <v>10.6046</v>
      </c>
      <c r="C10" s="41">
        <v>6.4382000000000001</v>
      </c>
      <c r="D10" s="41">
        <v>4.1662999999999997</v>
      </c>
      <c r="E10" s="10">
        <v>14.9093</v>
      </c>
      <c r="F10" s="41">
        <v>7.2813999999999997</v>
      </c>
      <c r="G10" s="41">
        <v>7.6279000000000003</v>
      </c>
      <c r="H10" s="10">
        <v>14.824199999999999</v>
      </c>
      <c r="I10" s="41">
        <v>6.9695999999999998</v>
      </c>
      <c r="J10" s="41">
        <v>7.8545999999999996</v>
      </c>
    </row>
    <row r="11" spans="1:10">
      <c r="A11" s="49" t="s">
        <v>75</v>
      </c>
      <c r="B11" s="41">
        <v>14.777900000000001</v>
      </c>
      <c r="C11" s="41">
        <v>6.9177999999999997</v>
      </c>
      <c r="D11" s="41">
        <v>7.8601000000000001</v>
      </c>
      <c r="E11" s="10">
        <v>16.870699999999999</v>
      </c>
      <c r="F11" s="41">
        <v>8.4189000000000007</v>
      </c>
      <c r="G11" s="41">
        <v>8.4518000000000004</v>
      </c>
      <c r="H11" s="10">
        <v>18.165700000000001</v>
      </c>
      <c r="I11" s="41">
        <v>12.633599999999999</v>
      </c>
      <c r="J11" s="41">
        <v>5.5320999999999998</v>
      </c>
    </row>
    <row r="12" spans="1:10">
      <c r="A12" s="49" t="s">
        <v>76</v>
      </c>
      <c r="B12" s="41">
        <v>11.9901</v>
      </c>
      <c r="C12" s="41">
        <v>5.7397999999999998</v>
      </c>
      <c r="D12" s="41">
        <v>6.2503000000000002</v>
      </c>
      <c r="E12" s="10">
        <v>15.31</v>
      </c>
      <c r="F12" s="41">
        <v>6.2042000000000002</v>
      </c>
      <c r="G12" s="41">
        <v>9.1057000000000006</v>
      </c>
      <c r="H12" s="10">
        <v>15.9758</v>
      </c>
      <c r="I12" s="41">
        <v>6.8864999999999998</v>
      </c>
      <c r="J12" s="41">
        <v>9.0891999999999999</v>
      </c>
    </row>
    <row r="13" spans="1:10">
      <c r="A13" s="49" t="s">
        <v>77</v>
      </c>
      <c r="B13" s="41">
        <v>16.601600000000001</v>
      </c>
      <c r="C13" s="41">
        <v>8.9318000000000008</v>
      </c>
      <c r="D13" s="41">
        <v>7.6698000000000004</v>
      </c>
      <c r="E13" s="10">
        <v>21.9</v>
      </c>
      <c r="F13" s="41">
        <v>10.484299999999999</v>
      </c>
      <c r="G13" s="41">
        <v>11.415699999999999</v>
      </c>
      <c r="H13" s="10">
        <v>18.206199999999999</v>
      </c>
      <c r="I13" s="41">
        <v>9.1607000000000003</v>
      </c>
      <c r="J13" s="41">
        <v>9.0455000000000005</v>
      </c>
    </row>
    <row r="14" spans="1:10">
      <c r="A14" s="49" t="s">
        <v>78</v>
      </c>
      <c r="B14" s="41">
        <v>9.0449000000000002</v>
      </c>
      <c r="C14" s="41">
        <v>5.4520999999999997</v>
      </c>
      <c r="D14" s="41">
        <v>3.5928</v>
      </c>
      <c r="E14" s="10">
        <v>10.9696</v>
      </c>
      <c r="F14" s="41">
        <v>5.4762000000000004</v>
      </c>
      <c r="G14" s="41">
        <v>5.4932999999999996</v>
      </c>
      <c r="H14" s="10">
        <v>10.802300000000001</v>
      </c>
      <c r="I14" s="41">
        <v>6.9611000000000001</v>
      </c>
      <c r="J14" s="41">
        <v>3.8412000000000002</v>
      </c>
    </row>
    <row r="15" spans="1:10">
      <c r="A15" s="49" t="s">
        <v>79</v>
      </c>
      <c r="B15" s="41">
        <v>13.353</v>
      </c>
      <c r="C15" s="41">
        <v>5.8376999999999999</v>
      </c>
      <c r="D15" s="41">
        <v>7.5153999999999996</v>
      </c>
      <c r="E15" s="10">
        <v>11.8187</v>
      </c>
      <c r="F15" s="41">
        <v>4.9176000000000002</v>
      </c>
      <c r="G15" s="41">
        <v>6.9010999999999996</v>
      </c>
      <c r="H15" s="10">
        <v>14.914199999999999</v>
      </c>
      <c r="I15" s="41">
        <v>4.7324999999999999</v>
      </c>
      <c r="J15" s="41">
        <v>10.181800000000001</v>
      </c>
    </row>
    <row r="16" spans="1:10">
      <c r="A16" s="49" t="s">
        <v>80</v>
      </c>
      <c r="B16" s="41">
        <v>8.9596999999999998</v>
      </c>
      <c r="C16" s="41">
        <v>4.1463999999999999</v>
      </c>
      <c r="D16" s="41">
        <v>4.8132999999999999</v>
      </c>
      <c r="E16" s="10">
        <v>12.4497</v>
      </c>
      <c r="F16" s="41">
        <v>5.3331999999999997</v>
      </c>
      <c r="G16" s="41">
        <v>7.1165000000000003</v>
      </c>
      <c r="H16" s="16" t="s">
        <v>227</v>
      </c>
      <c r="I16" s="58" t="s">
        <v>227</v>
      </c>
      <c r="J16" s="58" t="s">
        <v>227</v>
      </c>
    </row>
    <row r="17" spans="1:10">
      <c r="A17" s="49" t="s">
        <v>81</v>
      </c>
      <c r="B17" s="58" t="s">
        <v>227</v>
      </c>
      <c r="C17" s="58" t="s">
        <v>227</v>
      </c>
      <c r="D17" s="58" t="s">
        <v>227</v>
      </c>
      <c r="E17" s="16" t="s">
        <v>227</v>
      </c>
      <c r="F17" s="58" t="s">
        <v>227</v>
      </c>
      <c r="G17" s="58" t="s">
        <v>227</v>
      </c>
      <c r="H17" s="10">
        <v>14.0778</v>
      </c>
      <c r="I17" s="41">
        <v>9.5465999999999998</v>
      </c>
      <c r="J17" s="41">
        <v>4.5312999999999999</v>
      </c>
    </row>
    <row r="18" spans="1:10">
      <c r="A18" s="49" t="s">
        <v>82</v>
      </c>
      <c r="B18" s="41">
        <v>7.5480999999999998</v>
      </c>
      <c r="C18" s="41">
        <v>4.3250000000000002</v>
      </c>
      <c r="D18" s="41">
        <v>3.2231000000000001</v>
      </c>
      <c r="E18" s="10">
        <v>11.0928</v>
      </c>
      <c r="F18" s="41">
        <v>5.0621999999999998</v>
      </c>
      <c r="G18" s="41">
        <v>6.0305999999999997</v>
      </c>
      <c r="H18" s="16" t="s">
        <v>227</v>
      </c>
      <c r="I18" s="58" t="s">
        <v>227</v>
      </c>
      <c r="J18" s="58" t="s">
        <v>227</v>
      </c>
    </row>
    <row r="19" spans="1:10">
      <c r="A19" s="49" t="s">
        <v>83</v>
      </c>
      <c r="B19" s="41">
        <v>9.4913000000000007</v>
      </c>
      <c r="C19" s="41">
        <v>3.8527</v>
      </c>
      <c r="D19" s="41">
        <v>5.6386000000000003</v>
      </c>
      <c r="E19" s="10">
        <v>10.9701</v>
      </c>
      <c r="F19" s="41">
        <v>4.6898</v>
      </c>
      <c r="G19" s="41">
        <v>6.2804000000000002</v>
      </c>
      <c r="H19" s="10">
        <v>14.861499999999999</v>
      </c>
      <c r="I19" s="41">
        <v>7.7</v>
      </c>
      <c r="J19" s="41">
        <v>7.1614000000000004</v>
      </c>
    </row>
    <row r="20" spans="1:10">
      <c r="A20" s="49" t="s">
        <v>84</v>
      </c>
      <c r="B20" s="58" t="s">
        <v>227</v>
      </c>
      <c r="C20" s="58" t="s">
        <v>227</v>
      </c>
      <c r="D20" s="58" t="s">
        <v>227</v>
      </c>
      <c r="E20" s="16" t="s">
        <v>227</v>
      </c>
      <c r="F20" s="58" t="s">
        <v>227</v>
      </c>
      <c r="G20" s="58" t="s">
        <v>227</v>
      </c>
      <c r="H20" s="10">
        <v>12.0962</v>
      </c>
      <c r="I20" s="41">
        <v>5.5797999999999996</v>
      </c>
      <c r="J20" s="41">
        <v>6.5164</v>
      </c>
    </row>
    <row r="21" spans="1:10">
      <c r="A21" s="49" t="s">
        <v>85</v>
      </c>
      <c r="B21" s="41">
        <v>7.5533999999999999</v>
      </c>
      <c r="C21" s="41">
        <v>3.6865999999999999</v>
      </c>
      <c r="D21" s="41">
        <v>3.8668</v>
      </c>
      <c r="E21" s="10">
        <v>7.8606999999999996</v>
      </c>
      <c r="F21" s="41">
        <v>3.8761000000000001</v>
      </c>
      <c r="G21" s="41">
        <v>3.9847000000000001</v>
      </c>
      <c r="H21" s="10">
        <v>12.555999999999999</v>
      </c>
      <c r="I21" s="41">
        <v>8.8925000000000001</v>
      </c>
      <c r="J21" s="41">
        <v>3.6635</v>
      </c>
    </row>
    <row r="22" spans="1:10">
      <c r="A22" s="49" t="s">
        <v>86</v>
      </c>
      <c r="B22" s="41">
        <v>7.7615999999999996</v>
      </c>
      <c r="C22" s="41">
        <v>4.1519000000000004</v>
      </c>
      <c r="D22" s="41">
        <v>3.6097000000000001</v>
      </c>
      <c r="E22" s="10">
        <v>11.3797</v>
      </c>
      <c r="F22" s="41">
        <v>6.1113999999999997</v>
      </c>
      <c r="G22" s="41">
        <v>5.2683</v>
      </c>
      <c r="H22" s="10">
        <v>15.3248</v>
      </c>
      <c r="I22" s="41">
        <v>12.4793</v>
      </c>
      <c r="J22" s="41">
        <v>2.8456000000000001</v>
      </c>
    </row>
    <row r="23" spans="1:10">
      <c r="A23" s="49" t="s">
        <v>87</v>
      </c>
      <c r="B23" s="41">
        <v>11.648199999999999</v>
      </c>
      <c r="C23" s="41">
        <v>5.4870999999999999</v>
      </c>
      <c r="D23" s="41">
        <v>6.1611000000000002</v>
      </c>
      <c r="E23" s="10">
        <v>16.518999999999998</v>
      </c>
      <c r="F23" s="41">
        <v>9.8676999999999992</v>
      </c>
      <c r="G23" s="41">
        <v>6.6512000000000002</v>
      </c>
      <c r="H23" s="10">
        <v>14.8497</v>
      </c>
      <c r="I23" s="41">
        <v>7.9527999999999999</v>
      </c>
      <c r="J23" s="41">
        <v>6.8968999999999996</v>
      </c>
    </row>
    <row r="24" spans="1:10">
      <c r="A24" s="49" t="s">
        <v>88</v>
      </c>
      <c r="B24" s="41">
        <v>13.7745</v>
      </c>
      <c r="C24" s="41">
        <v>6.5232999999999999</v>
      </c>
      <c r="D24" s="41">
        <v>7.2511999999999999</v>
      </c>
      <c r="E24" s="10">
        <v>14.909000000000001</v>
      </c>
      <c r="F24" s="41">
        <v>7.2359999999999998</v>
      </c>
      <c r="G24" s="41">
        <v>7.673</v>
      </c>
      <c r="H24" s="10">
        <v>13.419499999999999</v>
      </c>
      <c r="I24" s="41">
        <v>10.2568</v>
      </c>
      <c r="J24" s="41">
        <v>3.1627000000000001</v>
      </c>
    </row>
    <row r="25" spans="1:10">
      <c r="A25" s="49" t="s">
        <v>89</v>
      </c>
      <c r="B25" s="41">
        <v>16.971299999999999</v>
      </c>
      <c r="C25" s="41">
        <v>7.1802000000000001</v>
      </c>
      <c r="D25" s="41">
        <v>9.7911000000000001</v>
      </c>
      <c r="E25" s="10">
        <v>18.2316</v>
      </c>
      <c r="F25" s="41">
        <v>7.7474999999999996</v>
      </c>
      <c r="G25" s="41">
        <v>10.484</v>
      </c>
      <c r="H25" s="10">
        <v>19.314900000000002</v>
      </c>
      <c r="I25" s="41">
        <v>8.3391999999999999</v>
      </c>
      <c r="J25" s="41">
        <v>10.9757</v>
      </c>
    </row>
    <row r="26" spans="1:10">
      <c r="A26" s="49" t="s">
        <v>90</v>
      </c>
      <c r="B26" s="41">
        <v>7.0323000000000002</v>
      </c>
      <c r="C26" s="41">
        <v>4.9353999999999996</v>
      </c>
      <c r="D26" s="41">
        <v>2.0969000000000002</v>
      </c>
      <c r="E26" s="10">
        <v>9.6155000000000008</v>
      </c>
      <c r="F26" s="41">
        <v>5.7912999999999997</v>
      </c>
      <c r="G26" s="41">
        <v>3.8241999999999998</v>
      </c>
      <c r="H26" s="10">
        <v>10.0487</v>
      </c>
      <c r="I26" s="41">
        <v>6.9433999999999996</v>
      </c>
      <c r="J26" s="41">
        <v>3.1053999999999999</v>
      </c>
    </row>
    <row r="27" spans="1:10">
      <c r="A27" s="49" t="s">
        <v>91</v>
      </c>
      <c r="B27" s="41">
        <v>10.0998</v>
      </c>
      <c r="C27" s="41">
        <v>4.1482999999999999</v>
      </c>
      <c r="D27" s="41">
        <v>5.9515000000000002</v>
      </c>
      <c r="E27" s="10">
        <v>11.992900000000001</v>
      </c>
      <c r="F27" s="41">
        <v>4.3021000000000003</v>
      </c>
      <c r="G27" s="41">
        <v>7.6909000000000001</v>
      </c>
      <c r="H27" s="10">
        <v>14.819800000000001</v>
      </c>
      <c r="I27" s="41">
        <v>3.7039</v>
      </c>
      <c r="J27" s="41">
        <v>11.116</v>
      </c>
    </row>
    <row r="28" spans="1:10">
      <c r="A28" s="49" t="s">
        <v>92</v>
      </c>
      <c r="B28" s="41">
        <v>6.7286000000000001</v>
      </c>
      <c r="C28" s="41">
        <v>5.1052</v>
      </c>
      <c r="D28" s="41">
        <v>1.6234</v>
      </c>
      <c r="E28" s="10">
        <v>9.2911999999999999</v>
      </c>
      <c r="F28" s="41">
        <v>5.7853000000000003</v>
      </c>
      <c r="G28" s="41">
        <v>3.5059</v>
      </c>
      <c r="H28" s="10">
        <v>6.9732000000000003</v>
      </c>
      <c r="I28" s="41">
        <v>4.0580999999999996</v>
      </c>
      <c r="J28" s="41">
        <v>2.9152</v>
      </c>
    </row>
    <row r="29" spans="1:10">
      <c r="A29" s="49" t="s">
        <v>93</v>
      </c>
      <c r="B29" s="41">
        <v>10.818899999999999</v>
      </c>
      <c r="C29" s="41">
        <v>4.5804999999999998</v>
      </c>
      <c r="D29" s="41">
        <v>6.2385000000000002</v>
      </c>
      <c r="E29" s="10">
        <v>11.685</v>
      </c>
      <c r="F29" s="41">
        <v>5.0129000000000001</v>
      </c>
      <c r="G29" s="41">
        <v>6.6719999999999997</v>
      </c>
      <c r="H29" s="10">
        <v>14.2218</v>
      </c>
      <c r="I29" s="41">
        <v>7.3785999999999996</v>
      </c>
      <c r="J29" s="41">
        <v>6.8432000000000004</v>
      </c>
    </row>
    <row r="30" spans="1:10">
      <c r="A30" s="49" t="s">
        <v>94</v>
      </c>
      <c r="B30" s="58" t="s">
        <v>227</v>
      </c>
      <c r="C30" s="58" t="s">
        <v>227</v>
      </c>
      <c r="D30" s="58" t="s">
        <v>227</v>
      </c>
      <c r="E30" s="10">
        <v>11.358000000000001</v>
      </c>
      <c r="F30" s="41">
        <v>3.5169999999999999</v>
      </c>
      <c r="G30" s="41">
        <v>7.8410000000000002</v>
      </c>
      <c r="H30" s="10">
        <v>9.9492999999999991</v>
      </c>
      <c r="I30" s="41">
        <v>4.0442999999999998</v>
      </c>
      <c r="J30" s="41">
        <v>5.9050000000000002</v>
      </c>
    </row>
    <row r="31" spans="1:10">
      <c r="A31" s="49" t="s">
        <v>95</v>
      </c>
      <c r="B31" s="41">
        <v>13.205</v>
      </c>
      <c r="C31" s="41">
        <v>4.3175999999999997</v>
      </c>
      <c r="D31" s="41">
        <v>8.8873999999999995</v>
      </c>
      <c r="E31" s="10">
        <v>16.011600000000001</v>
      </c>
      <c r="F31" s="41">
        <v>4.3113999999999999</v>
      </c>
      <c r="G31" s="41">
        <v>11.700200000000001</v>
      </c>
      <c r="H31" s="16" t="s">
        <v>227</v>
      </c>
      <c r="I31" s="58" t="s">
        <v>227</v>
      </c>
      <c r="J31" s="58" t="s">
        <v>227</v>
      </c>
    </row>
    <row r="32" spans="1:10">
      <c r="A32" s="49" t="s">
        <v>96</v>
      </c>
      <c r="B32" s="58" t="s">
        <v>227</v>
      </c>
      <c r="C32" s="58" t="s">
        <v>227</v>
      </c>
      <c r="D32" s="58" t="s">
        <v>227</v>
      </c>
      <c r="E32" s="16" t="s">
        <v>227</v>
      </c>
      <c r="F32" s="58" t="s">
        <v>227</v>
      </c>
      <c r="G32" s="58" t="s">
        <v>227</v>
      </c>
      <c r="H32" s="10">
        <v>19.628399999999999</v>
      </c>
      <c r="I32" s="41">
        <v>12.383100000000001</v>
      </c>
      <c r="J32" s="41">
        <v>7.2453000000000003</v>
      </c>
    </row>
    <row r="33" spans="1:10">
      <c r="A33" s="49" t="s">
        <v>97</v>
      </c>
      <c r="B33" s="41">
        <v>11.6335</v>
      </c>
      <c r="C33" s="41">
        <v>4.3741000000000003</v>
      </c>
      <c r="D33" s="41">
        <v>7.2594000000000003</v>
      </c>
      <c r="E33" s="10">
        <v>15.2525</v>
      </c>
      <c r="F33" s="41">
        <v>5.8985000000000003</v>
      </c>
      <c r="G33" s="41">
        <v>9.3539999999999992</v>
      </c>
      <c r="H33" s="10">
        <v>14.1874</v>
      </c>
      <c r="I33" s="41">
        <v>5.0381999999999998</v>
      </c>
      <c r="J33" s="41">
        <v>9.1492000000000004</v>
      </c>
    </row>
    <row r="34" spans="1:10">
      <c r="A34" s="49" t="s">
        <v>98</v>
      </c>
      <c r="B34" s="41">
        <v>10.2615</v>
      </c>
      <c r="C34" s="41">
        <v>5.6909000000000001</v>
      </c>
      <c r="D34" s="41">
        <v>4.5705999999999998</v>
      </c>
      <c r="E34" s="10">
        <v>12.4109</v>
      </c>
      <c r="F34" s="41">
        <v>6.0326000000000004</v>
      </c>
      <c r="G34" s="41">
        <v>6.3783000000000003</v>
      </c>
      <c r="H34" s="16" t="s">
        <v>227</v>
      </c>
      <c r="I34" s="58" t="s">
        <v>227</v>
      </c>
      <c r="J34" s="58" t="s">
        <v>227</v>
      </c>
    </row>
    <row r="35" spans="1:10">
      <c r="A35" s="49" t="s">
        <v>99</v>
      </c>
      <c r="B35" s="41">
        <v>13.176600000000001</v>
      </c>
      <c r="C35" s="41">
        <v>7.6601999999999997</v>
      </c>
      <c r="D35" s="41">
        <v>5.5164</v>
      </c>
      <c r="E35" s="10">
        <v>17.549800000000001</v>
      </c>
      <c r="F35" s="41">
        <v>7.6192000000000002</v>
      </c>
      <c r="G35" s="41">
        <v>9.9306000000000001</v>
      </c>
      <c r="H35" s="10">
        <v>27.836400000000001</v>
      </c>
      <c r="I35" s="41">
        <v>11.4771</v>
      </c>
      <c r="J35" s="41">
        <v>16.359300000000001</v>
      </c>
    </row>
    <row r="36" spans="1:10">
      <c r="A36" s="49" t="s">
        <v>100</v>
      </c>
      <c r="B36" s="41">
        <v>13.038</v>
      </c>
      <c r="C36" s="41">
        <v>6.2206999999999999</v>
      </c>
      <c r="D36" s="41">
        <v>6.8173000000000004</v>
      </c>
      <c r="E36" s="10">
        <v>14.866199999999999</v>
      </c>
      <c r="F36" s="41">
        <v>7.7821999999999996</v>
      </c>
      <c r="G36" s="41">
        <v>7.0839999999999996</v>
      </c>
      <c r="H36" s="10">
        <v>14.2615</v>
      </c>
      <c r="I36" s="41">
        <v>8.8645999999999994</v>
      </c>
      <c r="J36" s="41">
        <v>5.3968999999999996</v>
      </c>
    </row>
    <row r="37" spans="1:10">
      <c r="A37" s="49" t="s">
        <v>101</v>
      </c>
      <c r="B37" s="41">
        <v>11.8782</v>
      </c>
      <c r="C37" s="41">
        <v>4.3800999999999997</v>
      </c>
      <c r="D37" s="41">
        <v>7.4981</v>
      </c>
      <c r="E37" s="10">
        <v>14.274900000000001</v>
      </c>
      <c r="F37" s="41">
        <v>5.3303000000000003</v>
      </c>
      <c r="G37" s="41">
        <v>8.9445999999999994</v>
      </c>
      <c r="H37" s="10">
        <v>15.3438</v>
      </c>
      <c r="I37" s="41">
        <v>10.2525</v>
      </c>
      <c r="J37" s="41">
        <v>5.0913000000000004</v>
      </c>
    </row>
    <row r="38" spans="1:10">
      <c r="A38" s="49" t="s">
        <v>102</v>
      </c>
      <c r="B38" s="41">
        <v>9.7743000000000002</v>
      </c>
      <c r="C38" s="41">
        <v>2.0354999999999999</v>
      </c>
      <c r="D38" s="41">
        <v>7.7386999999999997</v>
      </c>
      <c r="E38" s="10">
        <v>9.6103000000000005</v>
      </c>
      <c r="F38" s="41">
        <v>2.0167000000000002</v>
      </c>
      <c r="G38" s="41">
        <v>7.5936000000000003</v>
      </c>
      <c r="H38" s="16" t="s">
        <v>227</v>
      </c>
      <c r="I38" s="58" t="s">
        <v>227</v>
      </c>
      <c r="J38" s="58" t="s">
        <v>227</v>
      </c>
    </row>
    <row r="39" spans="1:10">
      <c r="A39" s="49" t="s">
        <v>103</v>
      </c>
      <c r="B39" s="41">
        <v>9.8186</v>
      </c>
      <c r="C39" s="41">
        <v>6.2462</v>
      </c>
      <c r="D39" s="41">
        <v>3.5724</v>
      </c>
      <c r="E39" s="16" t="s">
        <v>227</v>
      </c>
      <c r="F39" s="58" t="s">
        <v>227</v>
      </c>
      <c r="G39" s="58" t="s">
        <v>227</v>
      </c>
      <c r="H39" s="16" t="s">
        <v>227</v>
      </c>
      <c r="I39" s="58" t="s">
        <v>227</v>
      </c>
      <c r="J39" s="58" t="s">
        <v>227</v>
      </c>
    </row>
    <row r="40" spans="1:10">
      <c r="A40" s="49" t="s">
        <v>104</v>
      </c>
      <c r="B40" s="41">
        <v>12.5984</v>
      </c>
      <c r="C40" s="41">
        <v>8.2576999999999998</v>
      </c>
      <c r="D40" s="41">
        <v>4.3407</v>
      </c>
      <c r="E40" s="16" t="s">
        <v>227</v>
      </c>
      <c r="F40" s="58" t="s">
        <v>227</v>
      </c>
      <c r="G40" s="58" t="s">
        <v>227</v>
      </c>
      <c r="H40" s="10">
        <v>15.2059</v>
      </c>
      <c r="I40" s="41">
        <v>9.1844999999999999</v>
      </c>
      <c r="J40" s="41">
        <v>6.0213999999999999</v>
      </c>
    </row>
    <row r="41" spans="1:10">
      <c r="A41" s="49" t="s">
        <v>105</v>
      </c>
      <c r="B41" s="58" t="s">
        <v>227</v>
      </c>
      <c r="C41" s="58" t="s">
        <v>227</v>
      </c>
      <c r="D41" s="58" t="s">
        <v>227</v>
      </c>
      <c r="E41" s="16" t="s">
        <v>227</v>
      </c>
      <c r="F41" s="58" t="s">
        <v>227</v>
      </c>
      <c r="G41" s="58" t="s">
        <v>227</v>
      </c>
      <c r="H41" s="10">
        <v>19.7242</v>
      </c>
      <c r="I41" s="41">
        <v>7.2530000000000001</v>
      </c>
      <c r="J41" s="41">
        <v>12.4712</v>
      </c>
    </row>
    <row r="42" spans="1:10">
      <c r="A42" s="49" t="s">
        <v>106</v>
      </c>
      <c r="B42" s="41">
        <v>8.7967999999999993</v>
      </c>
      <c r="C42" s="41">
        <v>4.1771000000000003</v>
      </c>
      <c r="D42" s="41">
        <v>4.6196999999999999</v>
      </c>
      <c r="E42" s="10">
        <v>11.0167</v>
      </c>
      <c r="F42" s="41">
        <v>5.8669000000000002</v>
      </c>
      <c r="G42" s="41">
        <v>5.1497999999999999</v>
      </c>
      <c r="H42" s="16" t="s">
        <v>227</v>
      </c>
      <c r="I42" s="58" t="s">
        <v>227</v>
      </c>
      <c r="J42" s="58" t="s">
        <v>227</v>
      </c>
    </row>
    <row r="43" spans="1:10">
      <c r="A43" s="49" t="s">
        <v>107</v>
      </c>
      <c r="B43" s="41">
        <v>15.951599999999999</v>
      </c>
      <c r="C43" s="41">
        <v>7.0666000000000002</v>
      </c>
      <c r="D43" s="41">
        <v>8.8849999999999998</v>
      </c>
      <c r="E43" s="10">
        <v>14.823499999999999</v>
      </c>
      <c r="F43" s="41">
        <v>5.2172999999999998</v>
      </c>
      <c r="G43" s="41">
        <v>9.6062999999999992</v>
      </c>
      <c r="H43" s="10">
        <v>19.925599999999999</v>
      </c>
      <c r="I43" s="41">
        <v>7.4455999999999998</v>
      </c>
      <c r="J43" s="41">
        <v>12.479900000000001</v>
      </c>
    </row>
    <row r="44" spans="1:10">
      <c r="A44" s="49" t="s">
        <v>108</v>
      </c>
      <c r="B44" s="41">
        <v>10.7209</v>
      </c>
      <c r="C44" s="41">
        <v>5.7904</v>
      </c>
      <c r="D44" s="41">
        <v>4.9305000000000003</v>
      </c>
      <c r="E44" s="10">
        <v>12.9786</v>
      </c>
      <c r="F44" s="41">
        <v>6.5820999999999996</v>
      </c>
      <c r="G44" s="41">
        <v>6.3964999999999996</v>
      </c>
      <c r="H44" s="10">
        <v>16.124700000000001</v>
      </c>
      <c r="I44" s="41">
        <v>10.7652</v>
      </c>
      <c r="J44" s="41">
        <v>5.3594999999999997</v>
      </c>
    </row>
    <row r="45" spans="1:10">
      <c r="A45" s="49" t="s">
        <v>110</v>
      </c>
      <c r="B45" s="41">
        <v>11.4785</v>
      </c>
      <c r="C45" s="41">
        <v>4.6539999999999999</v>
      </c>
      <c r="D45" s="41">
        <v>6.8244999999999996</v>
      </c>
      <c r="E45" s="10">
        <v>12.5253</v>
      </c>
      <c r="F45" s="41">
        <v>6.0900999999999996</v>
      </c>
      <c r="G45" s="41">
        <v>6.4352</v>
      </c>
      <c r="H45" s="10">
        <v>12.9221</v>
      </c>
      <c r="I45" s="41">
        <v>4.2230999999999996</v>
      </c>
      <c r="J45" s="41">
        <v>8.6989999999999998</v>
      </c>
    </row>
    <row r="46" spans="1:10">
      <c r="A46" s="49" t="s">
        <v>111</v>
      </c>
      <c r="B46" s="41">
        <v>16.984200000000001</v>
      </c>
      <c r="C46" s="41">
        <v>7.8902999999999999</v>
      </c>
      <c r="D46" s="41">
        <v>9.0938999999999997</v>
      </c>
      <c r="E46" s="10">
        <v>24.263300000000001</v>
      </c>
      <c r="F46" s="41">
        <v>10.8971</v>
      </c>
      <c r="G46" s="41">
        <v>13.366199999999999</v>
      </c>
      <c r="H46" s="10">
        <v>26.266200000000001</v>
      </c>
      <c r="I46" s="41">
        <v>13.5884</v>
      </c>
      <c r="J46" s="41">
        <v>12.6778</v>
      </c>
    </row>
    <row r="47" spans="1:10">
      <c r="A47" s="49" t="s">
        <v>112</v>
      </c>
      <c r="B47" s="41">
        <v>10.284000000000001</v>
      </c>
      <c r="C47" s="41">
        <v>4.4983000000000004</v>
      </c>
      <c r="D47" s="41">
        <v>5.7858000000000001</v>
      </c>
      <c r="E47" s="10">
        <v>11.7814</v>
      </c>
      <c r="F47" s="41">
        <v>5.0941999999999998</v>
      </c>
      <c r="G47" s="41">
        <v>6.6871999999999998</v>
      </c>
      <c r="H47" s="10">
        <v>13.79</v>
      </c>
      <c r="I47" s="41">
        <v>5.1928000000000001</v>
      </c>
      <c r="J47" s="41">
        <v>8.5972000000000008</v>
      </c>
    </row>
    <row r="48" spans="1:10">
      <c r="A48" s="49" t="s">
        <v>113</v>
      </c>
      <c r="B48" s="58" t="s">
        <v>227</v>
      </c>
      <c r="C48" s="58" t="s">
        <v>227</v>
      </c>
      <c r="D48" s="58" t="s">
        <v>227</v>
      </c>
      <c r="E48" s="16" t="s">
        <v>227</v>
      </c>
      <c r="F48" s="58" t="s">
        <v>227</v>
      </c>
      <c r="G48" s="58" t="s">
        <v>227</v>
      </c>
      <c r="H48" s="16" t="s">
        <v>227</v>
      </c>
      <c r="I48" s="58" t="s">
        <v>227</v>
      </c>
      <c r="J48" s="58" t="s">
        <v>227</v>
      </c>
    </row>
    <row r="49" spans="1:10">
      <c r="A49" s="49" t="s">
        <v>114</v>
      </c>
      <c r="B49" s="41">
        <v>12.137499999999999</v>
      </c>
      <c r="C49" s="41">
        <v>6.3817000000000004</v>
      </c>
      <c r="D49" s="41">
        <v>5.7557999999999998</v>
      </c>
      <c r="E49" s="10">
        <v>13.280900000000001</v>
      </c>
      <c r="F49" s="41">
        <v>6.8944999999999999</v>
      </c>
      <c r="G49" s="41">
        <v>6.3864000000000001</v>
      </c>
      <c r="H49" s="10">
        <v>15.0932</v>
      </c>
      <c r="I49" s="41">
        <v>8.2500999999999998</v>
      </c>
      <c r="J49" s="41">
        <v>6.843</v>
      </c>
    </row>
    <row r="50" spans="1:10">
      <c r="A50" s="49" t="s">
        <v>115</v>
      </c>
      <c r="B50" s="58" t="s">
        <v>227</v>
      </c>
      <c r="C50" s="58" t="s">
        <v>227</v>
      </c>
      <c r="D50" s="58" t="s">
        <v>227</v>
      </c>
      <c r="E50" s="10">
        <v>14.5779</v>
      </c>
      <c r="F50" s="41">
        <v>5.1165000000000003</v>
      </c>
      <c r="G50" s="41">
        <v>9.4613999999999994</v>
      </c>
      <c r="H50" s="10">
        <v>15.308400000000001</v>
      </c>
      <c r="I50" s="41">
        <v>5.2205000000000004</v>
      </c>
      <c r="J50" s="41">
        <v>10.087899999999999</v>
      </c>
    </row>
    <row r="51" spans="1:10">
      <c r="A51" s="49" t="s">
        <v>116</v>
      </c>
      <c r="B51" s="41">
        <v>8.4459999999999997</v>
      </c>
      <c r="C51" s="41">
        <v>5.0624000000000002</v>
      </c>
      <c r="D51" s="41">
        <v>3.3835999999999999</v>
      </c>
      <c r="E51" s="10">
        <v>11.8385</v>
      </c>
      <c r="F51" s="41">
        <v>6.7373000000000003</v>
      </c>
      <c r="G51" s="41">
        <v>5.1012000000000004</v>
      </c>
      <c r="H51" s="10">
        <v>12.0192</v>
      </c>
      <c r="I51" s="41">
        <v>9.3958999999999993</v>
      </c>
      <c r="J51" s="41">
        <v>2.6233</v>
      </c>
    </row>
    <row r="52" spans="1:10">
      <c r="A52" s="49" t="s">
        <v>117</v>
      </c>
      <c r="B52" s="41">
        <v>10.882400000000001</v>
      </c>
      <c r="C52" s="41">
        <v>6.8076999999999996</v>
      </c>
      <c r="D52" s="41">
        <v>4.0747</v>
      </c>
      <c r="E52" s="10">
        <v>12.8194</v>
      </c>
      <c r="F52" s="41">
        <v>7.0621999999999998</v>
      </c>
      <c r="G52" s="41">
        <v>5.7572000000000001</v>
      </c>
      <c r="H52" s="10">
        <v>15.861700000000001</v>
      </c>
      <c r="I52" s="41">
        <v>10.312900000000001</v>
      </c>
      <c r="J52" s="41">
        <v>5.5488</v>
      </c>
    </row>
    <row r="53" spans="1:10">
      <c r="A53" s="49" t="s">
        <v>118</v>
      </c>
      <c r="B53" s="41">
        <v>11.113099999999999</v>
      </c>
      <c r="C53" s="41">
        <v>4.1073000000000004</v>
      </c>
      <c r="D53" s="41">
        <v>7.0057</v>
      </c>
      <c r="E53" s="10">
        <v>11.4811</v>
      </c>
      <c r="F53" s="41">
        <v>4.2698</v>
      </c>
      <c r="G53" s="41">
        <v>7.2111999999999998</v>
      </c>
      <c r="H53" s="10">
        <v>13.638</v>
      </c>
      <c r="I53" s="41">
        <v>4.2835999999999999</v>
      </c>
      <c r="J53" s="41">
        <v>9.3544999999999998</v>
      </c>
    </row>
    <row r="54" spans="1:10">
      <c r="A54" s="42" t="s">
        <v>119</v>
      </c>
      <c r="B54" s="43"/>
      <c r="C54" s="43"/>
      <c r="D54" s="43"/>
      <c r="E54" s="43"/>
      <c r="F54" s="43"/>
      <c r="G54" s="43"/>
      <c r="H54" s="43"/>
      <c r="I54" s="43"/>
      <c r="J54" s="43"/>
    </row>
    <row r="55" spans="1:10">
      <c r="A55" s="50" t="s">
        <v>121</v>
      </c>
      <c r="B55" s="41">
        <v>12.2836</v>
      </c>
      <c r="C55" s="41">
        <v>9.6859000000000002</v>
      </c>
      <c r="D55" s="41">
        <v>2.5977000000000001</v>
      </c>
      <c r="E55" s="10">
        <v>11.719099999999999</v>
      </c>
      <c r="F55" s="41">
        <v>8.7407000000000004</v>
      </c>
      <c r="G55" s="41">
        <v>2.9784000000000002</v>
      </c>
      <c r="H55" s="10">
        <v>16.133299999999998</v>
      </c>
      <c r="I55" s="41">
        <v>10.569800000000001</v>
      </c>
      <c r="J55" s="41">
        <v>5.5636000000000001</v>
      </c>
    </row>
    <row r="56" spans="1:10">
      <c r="A56" s="11" t="s">
        <v>168</v>
      </c>
      <c r="B56" s="19" t="s">
        <v>227</v>
      </c>
      <c r="C56" s="19" t="s">
        <v>227</v>
      </c>
      <c r="D56" s="19" t="s">
        <v>227</v>
      </c>
      <c r="E56" s="29" t="s">
        <v>227</v>
      </c>
      <c r="F56" s="19" t="s">
        <v>227</v>
      </c>
      <c r="G56" s="19" t="s">
        <v>227</v>
      </c>
      <c r="H56" s="15">
        <v>7.6731999999999996</v>
      </c>
      <c r="I56" s="6">
        <v>4.1814999999999998</v>
      </c>
      <c r="J56" s="6">
        <v>3.4916999999999998</v>
      </c>
    </row>
    <row r="57" spans="1:10">
      <c r="A57" s="7" t="s">
        <v>228</v>
      </c>
    </row>
    <row r="58" spans="1:10">
      <c r="A58" s="7" t="s">
        <v>169</v>
      </c>
    </row>
    <row r="59" spans="1:10">
      <c r="A59" s="7" t="s">
        <v>233</v>
      </c>
    </row>
    <row r="60" spans="1:10">
      <c r="A60" s="7" t="s">
        <v>224</v>
      </c>
    </row>
  </sheetData>
  <mergeCells count="5">
    <mergeCell ref="A54:J54"/>
    <mergeCell ref="E2:G2"/>
    <mergeCell ref="H2:J2"/>
    <mergeCell ref="A2:A3"/>
    <mergeCell ref="B2:D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workbookViewId="0"/>
  </sheetViews>
  <sheetFormatPr defaultRowHeight="15"/>
  <cols>
    <col min="1" max="1" width="26" customWidth="1"/>
    <col min="2" max="11" width="16" customWidth="1"/>
  </cols>
  <sheetData>
    <row r="1" spans="1:11">
      <c r="A1" s="2" t="s">
        <v>17</v>
      </c>
    </row>
    <row r="2" spans="1:11">
      <c r="A2" s="31" t="s">
        <v>63</v>
      </c>
      <c r="B2" s="64">
        <v>1998</v>
      </c>
      <c r="C2" s="45"/>
      <c r="D2" s="45"/>
      <c r="E2" s="45"/>
      <c r="F2" s="45"/>
      <c r="G2" s="64">
        <v>2002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17.785</v>
      </c>
      <c r="C4" s="41">
        <v>7.0568999999999997</v>
      </c>
      <c r="D4" s="41">
        <v>10.728</v>
      </c>
      <c r="E4" s="41">
        <v>7.3708999999999998</v>
      </c>
      <c r="F4" s="41">
        <v>3.3572000000000002</v>
      </c>
      <c r="G4" s="10">
        <v>20.563099999999999</v>
      </c>
      <c r="H4" s="41">
        <v>6.8017000000000003</v>
      </c>
      <c r="I4" s="41">
        <v>13.7614</v>
      </c>
      <c r="J4" s="41">
        <v>9.7468000000000004</v>
      </c>
      <c r="K4" s="41">
        <v>4.0145999999999997</v>
      </c>
    </row>
    <row r="5" spans="1:11">
      <c r="A5" s="49" t="s">
        <v>69</v>
      </c>
      <c r="B5" s="41">
        <v>12.937200000000001</v>
      </c>
      <c r="C5" s="41">
        <v>8.4640000000000004</v>
      </c>
      <c r="D5" s="41">
        <v>4.4732000000000003</v>
      </c>
      <c r="E5" s="41">
        <v>3.0735000000000001</v>
      </c>
      <c r="F5" s="41">
        <v>1.3996999999999999</v>
      </c>
      <c r="G5" s="10">
        <v>14.313000000000001</v>
      </c>
      <c r="H5" s="41">
        <v>2.6206</v>
      </c>
      <c r="I5" s="41">
        <v>11.692299999999999</v>
      </c>
      <c r="J5" s="41">
        <v>9.2378</v>
      </c>
      <c r="K5" s="41">
        <v>2.4544999999999999</v>
      </c>
    </row>
    <row r="6" spans="1:11">
      <c r="A6" s="49" t="s">
        <v>70</v>
      </c>
      <c r="B6" s="58" t="s">
        <v>227</v>
      </c>
      <c r="C6" s="58" t="s">
        <v>227</v>
      </c>
      <c r="D6" s="58" t="s">
        <v>227</v>
      </c>
      <c r="E6" s="58" t="s">
        <v>227</v>
      </c>
      <c r="F6" s="58" t="s">
        <v>227</v>
      </c>
      <c r="G6" s="16" t="s">
        <v>227</v>
      </c>
      <c r="H6" s="58" t="s">
        <v>227</v>
      </c>
      <c r="I6" s="58" t="s">
        <v>227</v>
      </c>
      <c r="J6" s="58" t="s">
        <v>227</v>
      </c>
      <c r="K6" s="58" t="s">
        <v>227</v>
      </c>
    </row>
    <row r="7" spans="1:11">
      <c r="A7" s="49" t="s">
        <v>71</v>
      </c>
      <c r="B7" s="41">
        <v>22.1814</v>
      </c>
      <c r="C7" s="41">
        <v>10.3405</v>
      </c>
      <c r="D7" s="41">
        <v>11.8409</v>
      </c>
      <c r="E7" s="41">
        <v>10.402799999999999</v>
      </c>
      <c r="F7" s="41">
        <v>1.4380999999999999</v>
      </c>
      <c r="G7" s="10">
        <v>28.4557</v>
      </c>
      <c r="H7" s="41">
        <v>7.8048999999999999</v>
      </c>
      <c r="I7" s="41">
        <v>20.6509</v>
      </c>
      <c r="J7" s="41">
        <v>18.037600000000001</v>
      </c>
      <c r="K7" s="41">
        <v>2.6132</v>
      </c>
    </row>
    <row r="8" spans="1:11">
      <c r="A8" s="49" t="s">
        <v>72</v>
      </c>
      <c r="B8" s="41">
        <v>10.9391</v>
      </c>
      <c r="C8" s="41">
        <v>4.8118999999999996</v>
      </c>
      <c r="D8" s="41">
        <v>6.1272000000000002</v>
      </c>
      <c r="E8" s="41">
        <v>4.2675999999999998</v>
      </c>
      <c r="F8" s="41">
        <v>1.8595999999999999</v>
      </c>
      <c r="G8" s="10">
        <v>14.265599999999999</v>
      </c>
      <c r="H8" s="41">
        <v>4.5373999999999999</v>
      </c>
      <c r="I8" s="41">
        <v>9.7280999999999995</v>
      </c>
      <c r="J8" s="41">
        <v>7.6536999999999997</v>
      </c>
      <c r="K8" s="41">
        <v>2.0745</v>
      </c>
    </row>
    <row r="9" spans="1:11">
      <c r="A9" s="49" t="s">
        <v>73</v>
      </c>
      <c r="B9" s="41">
        <v>30.518799999999999</v>
      </c>
      <c r="C9" s="41">
        <v>14.353199999999999</v>
      </c>
      <c r="D9" s="41">
        <v>16.165700000000001</v>
      </c>
      <c r="E9" s="41">
        <v>14.7498</v>
      </c>
      <c r="F9" s="41">
        <v>1.4157999999999999</v>
      </c>
      <c r="G9" s="10">
        <v>33.867600000000003</v>
      </c>
      <c r="H9" s="41">
        <v>5.1181999999999999</v>
      </c>
      <c r="I9" s="41">
        <v>28.749500000000001</v>
      </c>
      <c r="J9" s="41">
        <v>27.655799999999999</v>
      </c>
      <c r="K9" s="41">
        <v>1.0936999999999999</v>
      </c>
    </row>
    <row r="10" spans="1:11">
      <c r="A10" s="49" t="s">
        <v>74</v>
      </c>
      <c r="B10" s="41">
        <v>14.824400000000001</v>
      </c>
      <c r="C10" s="41">
        <v>5.5690999999999997</v>
      </c>
      <c r="D10" s="41">
        <v>9.2552000000000003</v>
      </c>
      <c r="E10" s="41">
        <v>5.8113000000000001</v>
      </c>
      <c r="F10" s="41">
        <v>3.4439000000000002</v>
      </c>
      <c r="G10" s="16" t="s">
        <v>227</v>
      </c>
      <c r="H10" s="58" t="s">
        <v>227</v>
      </c>
      <c r="I10" s="58" t="s">
        <v>227</v>
      </c>
      <c r="J10" s="58" t="s">
        <v>227</v>
      </c>
      <c r="K10" s="58" t="s">
        <v>227</v>
      </c>
    </row>
    <row r="11" spans="1:11">
      <c r="A11" s="49" t="s">
        <v>75</v>
      </c>
      <c r="B11" s="41">
        <v>18.212299999999999</v>
      </c>
      <c r="C11" s="41">
        <v>10.1366</v>
      </c>
      <c r="D11" s="41">
        <v>8.0756999999999994</v>
      </c>
      <c r="E11" s="41">
        <v>4.7530000000000001</v>
      </c>
      <c r="F11" s="41">
        <v>3.3226</v>
      </c>
      <c r="G11" s="10">
        <v>16.236499999999999</v>
      </c>
      <c r="H11" s="41">
        <v>4.9161000000000001</v>
      </c>
      <c r="I11" s="41">
        <v>11.320399999999999</v>
      </c>
      <c r="J11" s="41">
        <v>5.1237000000000004</v>
      </c>
      <c r="K11" s="41">
        <v>6.1966999999999999</v>
      </c>
    </row>
    <row r="12" spans="1:11">
      <c r="A12" s="49" t="s">
        <v>76</v>
      </c>
      <c r="B12" s="41">
        <v>16.123799999999999</v>
      </c>
      <c r="C12" s="41">
        <v>1.3871</v>
      </c>
      <c r="D12" s="41">
        <v>14.736700000000001</v>
      </c>
      <c r="E12" s="41">
        <v>11.125</v>
      </c>
      <c r="F12" s="41">
        <v>3.6116999999999999</v>
      </c>
      <c r="G12" s="10">
        <v>16.829699999999999</v>
      </c>
      <c r="H12" s="41">
        <v>8.0172000000000008</v>
      </c>
      <c r="I12" s="41">
        <v>8.8125999999999998</v>
      </c>
      <c r="J12" s="41">
        <v>3.8917000000000002</v>
      </c>
      <c r="K12" s="41">
        <v>4.9208999999999996</v>
      </c>
    </row>
    <row r="13" spans="1:11">
      <c r="A13" s="49" t="s">
        <v>77</v>
      </c>
      <c r="B13" s="41">
        <v>18.206199999999999</v>
      </c>
      <c r="C13" s="41">
        <v>5.8239999999999998</v>
      </c>
      <c r="D13" s="41">
        <v>12.382199999999999</v>
      </c>
      <c r="E13" s="41">
        <v>7.6642000000000001</v>
      </c>
      <c r="F13" s="41">
        <v>4.7180999999999997</v>
      </c>
      <c r="G13" s="10">
        <v>24.738600000000002</v>
      </c>
      <c r="H13" s="41">
        <v>6.7609000000000004</v>
      </c>
      <c r="I13" s="41">
        <v>17.977699999999999</v>
      </c>
      <c r="J13" s="41">
        <v>9.6120000000000001</v>
      </c>
      <c r="K13" s="41">
        <v>8.3657000000000004</v>
      </c>
    </row>
    <row r="14" spans="1:11">
      <c r="A14" s="49" t="s">
        <v>78</v>
      </c>
      <c r="B14" s="41">
        <v>10.802300000000001</v>
      </c>
      <c r="C14" s="41">
        <v>4.78</v>
      </c>
      <c r="D14" s="41">
        <v>6.0223000000000004</v>
      </c>
      <c r="E14" s="41">
        <v>3.4201999999999999</v>
      </c>
      <c r="F14" s="41">
        <v>2.6021000000000001</v>
      </c>
      <c r="G14" s="10">
        <v>12.891299999999999</v>
      </c>
      <c r="H14" s="41">
        <v>3.85</v>
      </c>
      <c r="I14" s="41">
        <v>9.0412999999999997</v>
      </c>
      <c r="J14" s="41">
        <v>5.5694999999999997</v>
      </c>
      <c r="K14" s="41">
        <v>3.4718</v>
      </c>
    </row>
    <row r="15" spans="1:11">
      <c r="A15" s="49" t="s">
        <v>79</v>
      </c>
      <c r="B15" s="41">
        <v>14.914099999999999</v>
      </c>
      <c r="C15" s="41">
        <v>4.7638999999999996</v>
      </c>
      <c r="D15" s="41">
        <v>10.1502</v>
      </c>
      <c r="E15" s="41">
        <v>8.7035</v>
      </c>
      <c r="F15" s="41">
        <v>1.4466000000000001</v>
      </c>
      <c r="G15" s="10">
        <v>17.974299999999999</v>
      </c>
      <c r="H15" s="41">
        <v>5.5614999999999997</v>
      </c>
      <c r="I15" s="41">
        <v>12.412800000000001</v>
      </c>
      <c r="J15" s="41">
        <v>7.1215999999999999</v>
      </c>
      <c r="K15" s="41">
        <v>5.2911999999999999</v>
      </c>
    </row>
    <row r="16" spans="1:11">
      <c r="A16" s="49" t="s">
        <v>80</v>
      </c>
      <c r="B16" s="58" t="s">
        <v>227</v>
      </c>
      <c r="C16" s="58" t="s">
        <v>227</v>
      </c>
      <c r="D16" s="58" t="s">
        <v>227</v>
      </c>
      <c r="E16" s="58" t="s">
        <v>227</v>
      </c>
      <c r="F16" s="58" t="s">
        <v>227</v>
      </c>
      <c r="G16" s="10">
        <v>17.375299999999999</v>
      </c>
      <c r="H16" s="41">
        <v>4.4774000000000003</v>
      </c>
      <c r="I16" s="41">
        <v>12.8979</v>
      </c>
      <c r="J16" s="41">
        <v>10.6929</v>
      </c>
      <c r="K16" s="41">
        <v>2.2050000000000001</v>
      </c>
    </row>
    <row r="17" spans="1:11">
      <c r="A17" s="49" t="s">
        <v>81</v>
      </c>
      <c r="B17" s="41">
        <v>14.0778</v>
      </c>
      <c r="C17" s="41">
        <v>5.8775000000000004</v>
      </c>
      <c r="D17" s="41">
        <v>8.2003000000000004</v>
      </c>
      <c r="E17" s="41">
        <v>6.1159999999999997</v>
      </c>
      <c r="F17" s="41">
        <v>2.0842999999999998</v>
      </c>
      <c r="G17" s="10">
        <v>20.352399999999999</v>
      </c>
      <c r="H17" s="41">
        <v>6.8288000000000002</v>
      </c>
      <c r="I17" s="41">
        <v>13.5236</v>
      </c>
      <c r="J17" s="41">
        <v>7.8308999999999997</v>
      </c>
      <c r="K17" s="41">
        <v>5.6927000000000003</v>
      </c>
    </row>
    <row r="18" spans="1:11">
      <c r="A18" s="49" t="s">
        <v>82</v>
      </c>
      <c r="B18" s="58" t="s">
        <v>227</v>
      </c>
      <c r="C18" s="58" t="s">
        <v>227</v>
      </c>
      <c r="D18" s="58" t="s">
        <v>227</v>
      </c>
      <c r="E18" s="58" t="s">
        <v>227</v>
      </c>
      <c r="F18" s="58" t="s">
        <v>227</v>
      </c>
      <c r="G18" s="10">
        <v>13.1966</v>
      </c>
      <c r="H18" s="41">
        <v>4.6186999999999996</v>
      </c>
      <c r="I18" s="41">
        <v>8.5778999999999996</v>
      </c>
      <c r="J18" s="41">
        <v>6.6886000000000001</v>
      </c>
      <c r="K18" s="41">
        <v>1.8894</v>
      </c>
    </row>
    <row r="19" spans="1:11">
      <c r="A19" s="49" t="s">
        <v>83</v>
      </c>
      <c r="B19" s="41">
        <v>14.861499999999999</v>
      </c>
      <c r="C19" s="41">
        <v>5.2916999999999996</v>
      </c>
      <c r="D19" s="41">
        <v>9.5698000000000008</v>
      </c>
      <c r="E19" s="41">
        <v>6.7930000000000001</v>
      </c>
      <c r="F19" s="41">
        <v>2.7768999999999999</v>
      </c>
      <c r="G19" s="10">
        <v>16.239899999999999</v>
      </c>
      <c r="H19" s="41">
        <v>7.8232999999999997</v>
      </c>
      <c r="I19" s="41">
        <v>8.4164999999999992</v>
      </c>
      <c r="J19" s="41">
        <v>3.2172999999999998</v>
      </c>
      <c r="K19" s="41">
        <v>5.1992000000000003</v>
      </c>
    </row>
    <row r="20" spans="1:11">
      <c r="A20" s="49" t="s">
        <v>84</v>
      </c>
      <c r="B20" s="41">
        <v>12.0962</v>
      </c>
      <c r="C20" s="41">
        <v>3.9171999999999998</v>
      </c>
      <c r="D20" s="41">
        <v>8.1790000000000003</v>
      </c>
      <c r="E20" s="41">
        <v>4.6580000000000004</v>
      </c>
      <c r="F20" s="41">
        <v>3.5209999999999999</v>
      </c>
      <c r="G20" s="10">
        <v>19.432099999999998</v>
      </c>
      <c r="H20" s="41">
        <v>5.3971</v>
      </c>
      <c r="I20" s="41">
        <v>14.035</v>
      </c>
      <c r="J20" s="41">
        <v>7.3369999999999997</v>
      </c>
      <c r="K20" s="41">
        <v>6.6980000000000004</v>
      </c>
    </row>
    <row r="21" spans="1:11">
      <c r="A21" s="49" t="s">
        <v>85</v>
      </c>
      <c r="B21" s="41">
        <v>12.555999999999999</v>
      </c>
      <c r="C21" s="41">
        <v>7.3268000000000004</v>
      </c>
      <c r="D21" s="41">
        <v>5.2291999999999996</v>
      </c>
      <c r="E21" s="41">
        <v>2.7827999999999999</v>
      </c>
      <c r="F21" s="41">
        <v>2.4464000000000001</v>
      </c>
      <c r="G21" s="10">
        <v>11.8317</v>
      </c>
      <c r="H21" s="41">
        <v>7.9955999999999996</v>
      </c>
      <c r="I21" s="41">
        <v>3.8361000000000001</v>
      </c>
      <c r="J21" s="41">
        <v>2.6882000000000001</v>
      </c>
      <c r="K21" s="41">
        <v>1.1478999999999999</v>
      </c>
    </row>
    <row r="22" spans="1:11">
      <c r="A22" s="49" t="s">
        <v>86</v>
      </c>
      <c r="B22" s="41">
        <v>15.369199999999999</v>
      </c>
      <c r="C22" s="41">
        <v>7.1848000000000001</v>
      </c>
      <c r="D22" s="41">
        <v>8.1844000000000001</v>
      </c>
      <c r="E22" s="41">
        <v>3.2448000000000001</v>
      </c>
      <c r="F22" s="41">
        <v>4.9396000000000004</v>
      </c>
      <c r="G22" s="10">
        <v>19.130800000000001</v>
      </c>
      <c r="H22" s="41">
        <v>10.379099999999999</v>
      </c>
      <c r="I22" s="41">
        <v>8.7517999999999994</v>
      </c>
      <c r="J22" s="41">
        <v>3.2237</v>
      </c>
      <c r="K22" s="41">
        <v>5.5281000000000002</v>
      </c>
    </row>
    <row r="23" spans="1:11">
      <c r="A23" s="49" t="s">
        <v>87</v>
      </c>
      <c r="B23" s="41">
        <v>14.863899999999999</v>
      </c>
      <c r="C23" s="41">
        <v>7.3789999999999996</v>
      </c>
      <c r="D23" s="41">
        <v>7.4848999999999997</v>
      </c>
      <c r="E23" s="41">
        <v>4.3754</v>
      </c>
      <c r="F23" s="41">
        <v>3.1093999999999999</v>
      </c>
      <c r="G23" s="10">
        <v>16.7516</v>
      </c>
      <c r="H23" s="41">
        <v>6.0678999999999998</v>
      </c>
      <c r="I23" s="41">
        <v>10.6838</v>
      </c>
      <c r="J23" s="41">
        <v>4.7236000000000002</v>
      </c>
      <c r="K23" s="41">
        <v>5.9602000000000004</v>
      </c>
    </row>
    <row r="24" spans="1:11">
      <c r="A24" s="49" t="s">
        <v>88</v>
      </c>
      <c r="B24" s="41">
        <v>13.4194</v>
      </c>
      <c r="C24" s="41">
        <v>5.7161</v>
      </c>
      <c r="D24" s="41">
        <v>7.7034000000000002</v>
      </c>
      <c r="E24" s="41">
        <v>3.5657000000000001</v>
      </c>
      <c r="F24" s="41">
        <v>4.1376999999999997</v>
      </c>
      <c r="G24" s="10">
        <v>13.8538</v>
      </c>
      <c r="H24" s="41">
        <v>6.9455999999999998</v>
      </c>
      <c r="I24" s="41">
        <v>6.9081999999999999</v>
      </c>
      <c r="J24" s="41">
        <v>5.3708</v>
      </c>
      <c r="K24" s="41">
        <v>1.5374000000000001</v>
      </c>
    </row>
    <row r="25" spans="1:11">
      <c r="A25" s="49" t="s">
        <v>89</v>
      </c>
      <c r="B25" s="41">
        <v>19.183199999999999</v>
      </c>
      <c r="C25" s="41">
        <v>5.0965999999999996</v>
      </c>
      <c r="D25" s="41">
        <v>14.086600000000001</v>
      </c>
      <c r="E25" s="41">
        <v>8.8118999999999996</v>
      </c>
      <c r="F25" s="41">
        <v>5.2747000000000002</v>
      </c>
      <c r="G25" s="10">
        <v>19.0258</v>
      </c>
      <c r="H25" s="41">
        <v>5.9370000000000003</v>
      </c>
      <c r="I25" s="41">
        <v>13.088900000000001</v>
      </c>
      <c r="J25" s="41">
        <v>3.9007999999999998</v>
      </c>
      <c r="K25" s="41">
        <v>9.1881000000000004</v>
      </c>
    </row>
    <row r="26" spans="1:11">
      <c r="A26" s="49" t="s">
        <v>90</v>
      </c>
      <c r="B26" s="41">
        <v>10.0487</v>
      </c>
      <c r="C26" s="41">
        <v>5.9865000000000004</v>
      </c>
      <c r="D26" s="41">
        <v>4.0621999999999998</v>
      </c>
      <c r="E26" s="41">
        <v>2.6636000000000002</v>
      </c>
      <c r="F26" s="41">
        <v>1.3986000000000001</v>
      </c>
      <c r="G26" s="10">
        <v>13.582100000000001</v>
      </c>
      <c r="H26" s="41">
        <v>7.3905000000000003</v>
      </c>
      <c r="I26" s="41">
        <v>6.1916000000000002</v>
      </c>
      <c r="J26" s="41">
        <v>5.1327999999999996</v>
      </c>
      <c r="K26" s="41">
        <v>1.0588</v>
      </c>
    </row>
    <row r="27" spans="1:11">
      <c r="A27" s="49" t="s">
        <v>91</v>
      </c>
      <c r="B27" s="41">
        <v>14.832000000000001</v>
      </c>
      <c r="C27" s="41">
        <v>3.1661000000000001</v>
      </c>
      <c r="D27" s="41">
        <v>11.665900000000001</v>
      </c>
      <c r="E27" s="41">
        <v>8.5030999999999999</v>
      </c>
      <c r="F27" s="41">
        <v>3.1627999999999998</v>
      </c>
      <c r="G27" s="10">
        <v>18.689599999999999</v>
      </c>
      <c r="H27" s="41">
        <v>5.3818999999999999</v>
      </c>
      <c r="I27" s="41">
        <v>13.307700000000001</v>
      </c>
      <c r="J27" s="41">
        <v>9.5188000000000006</v>
      </c>
      <c r="K27" s="41">
        <v>3.7888000000000002</v>
      </c>
    </row>
    <row r="28" spans="1:11">
      <c r="A28" s="49" t="s">
        <v>92</v>
      </c>
      <c r="B28" s="41">
        <v>6.9733000000000001</v>
      </c>
      <c r="C28" s="41">
        <v>4.1231999999999998</v>
      </c>
      <c r="D28" s="41">
        <v>2.8500999999999999</v>
      </c>
      <c r="E28" s="41">
        <v>2.4049999999999998</v>
      </c>
      <c r="F28" s="58" t="s">
        <v>179</v>
      </c>
      <c r="G28" s="10">
        <v>6.9703999999999997</v>
      </c>
      <c r="H28" s="41">
        <v>4.2196999999999996</v>
      </c>
      <c r="I28" s="41">
        <v>2.7505999999999999</v>
      </c>
      <c r="J28" s="41">
        <v>1.9215</v>
      </c>
      <c r="K28" s="41">
        <v>0.82909999999999995</v>
      </c>
    </row>
    <row r="29" spans="1:11">
      <c r="A29" s="49" t="s">
        <v>93</v>
      </c>
      <c r="B29" s="41">
        <v>14.2217</v>
      </c>
      <c r="C29" s="41">
        <v>6.4577</v>
      </c>
      <c r="D29" s="41">
        <v>7.7640000000000002</v>
      </c>
      <c r="E29" s="41">
        <v>3.4702999999999999</v>
      </c>
      <c r="F29" s="41">
        <v>4.2937000000000003</v>
      </c>
      <c r="G29" s="10">
        <v>16.2895</v>
      </c>
      <c r="H29" s="41">
        <v>8.6556999999999995</v>
      </c>
      <c r="I29" s="41">
        <v>7.6337999999999999</v>
      </c>
      <c r="J29" s="41">
        <v>4.3490000000000002</v>
      </c>
      <c r="K29" s="41">
        <v>3.2848000000000002</v>
      </c>
    </row>
    <row r="30" spans="1:11">
      <c r="A30" s="49" t="s">
        <v>94</v>
      </c>
      <c r="B30" s="41">
        <v>9.9496000000000002</v>
      </c>
      <c r="C30" s="41">
        <v>2.4866000000000001</v>
      </c>
      <c r="D30" s="41">
        <v>7.4629000000000003</v>
      </c>
      <c r="E30" s="41">
        <v>5.4954000000000001</v>
      </c>
      <c r="F30" s="41">
        <v>1.9675</v>
      </c>
      <c r="G30" s="10">
        <v>14.831799999999999</v>
      </c>
      <c r="H30" s="41">
        <v>6.3742000000000001</v>
      </c>
      <c r="I30" s="41">
        <v>8.4574999999999996</v>
      </c>
      <c r="J30" s="41">
        <v>4.0042</v>
      </c>
      <c r="K30" s="41">
        <v>4.4532999999999996</v>
      </c>
    </row>
    <row r="31" spans="1:11">
      <c r="A31" s="49" t="s">
        <v>95</v>
      </c>
      <c r="B31" s="58" t="s">
        <v>227</v>
      </c>
      <c r="C31" s="58" t="s">
        <v>227</v>
      </c>
      <c r="D31" s="58" t="s">
        <v>227</v>
      </c>
      <c r="E31" s="58" t="s">
        <v>227</v>
      </c>
      <c r="F31" s="58" t="s">
        <v>227</v>
      </c>
      <c r="G31" s="10">
        <v>20.551500000000001</v>
      </c>
      <c r="H31" s="41">
        <v>5.4272999999999998</v>
      </c>
      <c r="I31" s="41">
        <v>15.1241</v>
      </c>
      <c r="J31" s="41">
        <v>8.8217999999999996</v>
      </c>
      <c r="K31" s="41">
        <v>6.3023999999999996</v>
      </c>
    </row>
    <row r="32" spans="1:11">
      <c r="A32" s="49" t="s">
        <v>96</v>
      </c>
      <c r="B32" s="41">
        <v>19.628799999999998</v>
      </c>
      <c r="C32" s="41">
        <v>11.006</v>
      </c>
      <c r="D32" s="41">
        <v>8.6227</v>
      </c>
      <c r="E32" s="41">
        <v>7.5111999999999997</v>
      </c>
      <c r="F32" s="41">
        <v>1.1114999999999999</v>
      </c>
      <c r="G32" s="10">
        <v>26.9282</v>
      </c>
      <c r="H32" s="41">
        <v>10.2501</v>
      </c>
      <c r="I32" s="41">
        <v>16.678000000000001</v>
      </c>
      <c r="J32" s="41">
        <v>13.6629</v>
      </c>
      <c r="K32" s="41">
        <v>3.0150999999999999</v>
      </c>
    </row>
    <row r="33" spans="1:11">
      <c r="A33" s="49" t="s">
        <v>97</v>
      </c>
      <c r="B33" s="41">
        <v>14.1874</v>
      </c>
      <c r="C33" s="41">
        <v>3.2755000000000001</v>
      </c>
      <c r="D33" s="41">
        <v>10.911799999999999</v>
      </c>
      <c r="E33" s="41">
        <v>5.9092000000000002</v>
      </c>
      <c r="F33" s="41">
        <v>5.0026000000000002</v>
      </c>
      <c r="G33" s="16" t="s">
        <v>227</v>
      </c>
      <c r="H33" s="58" t="s">
        <v>227</v>
      </c>
      <c r="I33" s="58" t="s">
        <v>227</v>
      </c>
      <c r="J33" s="58" t="s">
        <v>227</v>
      </c>
      <c r="K33" s="58" t="s">
        <v>227</v>
      </c>
    </row>
    <row r="34" spans="1:11">
      <c r="A34" s="49" t="s">
        <v>98</v>
      </c>
      <c r="B34" s="58" t="s">
        <v>227</v>
      </c>
      <c r="C34" s="58" t="s">
        <v>227</v>
      </c>
      <c r="D34" s="58" t="s">
        <v>227</v>
      </c>
      <c r="E34" s="58" t="s">
        <v>227</v>
      </c>
      <c r="F34" s="58" t="s">
        <v>227</v>
      </c>
      <c r="G34" s="16" t="s">
        <v>227</v>
      </c>
      <c r="H34" s="58" t="s">
        <v>227</v>
      </c>
      <c r="I34" s="58" t="s">
        <v>227</v>
      </c>
      <c r="J34" s="58" t="s">
        <v>227</v>
      </c>
      <c r="K34" s="58" t="s">
        <v>227</v>
      </c>
    </row>
    <row r="35" spans="1:11">
      <c r="A35" s="49" t="s">
        <v>99</v>
      </c>
      <c r="B35" s="41">
        <v>27.8413</v>
      </c>
      <c r="C35" s="41">
        <v>9.4497</v>
      </c>
      <c r="D35" s="41">
        <v>18.391500000000001</v>
      </c>
      <c r="E35" s="41">
        <v>16.092500000000001</v>
      </c>
      <c r="F35" s="41">
        <v>2.2989999999999999</v>
      </c>
      <c r="G35" s="10">
        <v>37.183199999999999</v>
      </c>
      <c r="H35" s="41">
        <v>10.0596</v>
      </c>
      <c r="I35" s="41">
        <v>27.123699999999999</v>
      </c>
      <c r="J35" s="41">
        <v>22.678000000000001</v>
      </c>
      <c r="K35" s="41">
        <v>4.4457000000000004</v>
      </c>
    </row>
    <row r="36" spans="1:11">
      <c r="A36" s="49" t="s">
        <v>100</v>
      </c>
      <c r="B36" s="41">
        <v>14.2615</v>
      </c>
      <c r="C36" s="41">
        <v>7.4335000000000004</v>
      </c>
      <c r="D36" s="41">
        <v>6.8278999999999996</v>
      </c>
      <c r="E36" s="41">
        <v>2.4823</v>
      </c>
      <c r="F36" s="41">
        <v>4.3456999999999999</v>
      </c>
      <c r="G36" s="10">
        <v>17.6462</v>
      </c>
      <c r="H36" s="41">
        <v>8.2043999999999997</v>
      </c>
      <c r="I36" s="41">
        <v>9.4418000000000006</v>
      </c>
      <c r="J36" s="41">
        <v>3.3449</v>
      </c>
      <c r="K36" s="41">
        <v>6.0968999999999998</v>
      </c>
    </row>
    <row r="37" spans="1:11">
      <c r="A37" s="49" t="s">
        <v>101</v>
      </c>
      <c r="B37" s="41">
        <v>15.363799999999999</v>
      </c>
      <c r="C37" s="41">
        <v>6.7535999999999996</v>
      </c>
      <c r="D37" s="41">
        <v>8.6102000000000007</v>
      </c>
      <c r="E37" s="41">
        <v>2.968</v>
      </c>
      <c r="F37" s="41">
        <v>5.6421999999999999</v>
      </c>
      <c r="G37" s="10">
        <v>19.355599999999999</v>
      </c>
      <c r="H37" s="41">
        <v>11.883599999999999</v>
      </c>
      <c r="I37" s="41">
        <v>7.4718999999999998</v>
      </c>
      <c r="J37" s="41">
        <v>3.3355000000000001</v>
      </c>
      <c r="K37" s="41">
        <v>4.1364000000000001</v>
      </c>
    </row>
    <row r="38" spans="1:11">
      <c r="A38" s="49" t="s">
        <v>102</v>
      </c>
      <c r="B38" s="58" t="s">
        <v>227</v>
      </c>
      <c r="C38" s="58" t="s">
        <v>227</v>
      </c>
      <c r="D38" s="58" t="s">
        <v>227</v>
      </c>
      <c r="E38" s="58" t="s">
        <v>227</v>
      </c>
      <c r="F38" s="58" t="s">
        <v>227</v>
      </c>
      <c r="G38" s="10">
        <v>18.159600000000001</v>
      </c>
      <c r="H38" s="41">
        <v>5.4405999999999999</v>
      </c>
      <c r="I38" s="41">
        <v>12.718999999999999</v>
      </c>
      <c r="J38" s="41">
        <v>9.3895</v>
      </c>
      <c r="K38" s="41">
        <v>3.3294999999999999</v>
      </c>
    </row>
    <row r="39" spans="1:11">
      <c r="A39" s="49" t="s">
        <v>103</v>
      </c>
      <c r="B39" s="58" t="s">
        <v>227</v>
      </c>
      <c r="C39" s="58" t="s">
        <v>227</v>
      </c>
      <c r="D39" s="58" t="s">
        <v>227</v>
      </c>
      <c r="E39" s="58" t="s">
        <v>227</v>
      </c>
      <c r="F39" s="58" t="s">
        <v>227</v>
      </c>
      <c r="G39" s="10">
        <v>13.9411</v>
      </c>
      <c r="H39" s="41">
        <v>8.4466000000000001</v>
      </c>
      <c r="I39" s="41">
        <v>5.4945000000000004</v>
      </c>
      <c r="J39" s="41">
        <v>3.9577</v>
      </c>
      <c r="K39" s="41">
        <v>1.5367999999999999</v>
      </c>
    </row>
    <row r="40" spans="1:11">
      <c r="A40" s="49" t="s">
        <v>104</v>
      </c>
      <c r="B40" s="41">
        <v>15.2059</v>
      </c>
      <c r="C40" s="41">
        <v>9.1835000000000004</v>
      </c>
      <c r="D40" s="41">
        <v>6.0224000000000002</v>
      </c>
      <c r="E40" s="41">
        <v>4.7710999999999997</v>
      </c>
      <c r="F40" s="41">
        <v>1.2513000000000001</v>
      </c>
      <c r="G40" s="10">
        <v>20.8322</v>
      </c>
      <c r="H40" s="41">
        <v>5.4587000000000003</v>
      </c>
      <c r="I40" s="41">
        <v>15.3735</v>
      </c>
      <c r="J40" s="41">
        <v>10.251300000000001</v>
      </c>
      <c r="K40" s="41">
        <v>5.1223000000000001</v>
      </c>
    </row>
    <row r="41" spans="1:11">
      <c r="A41" s="49" t="s">
        <v>105</v>
      </c>
      <c r="B41" s="41">
        <v>19.724399999999999</v>
      </c>
      <c r="C41" s="41">
        <v>5.6128999999999998</v>
      </c>
      <c r="D41" s="41">
        <v>14.111499999999999</v>
      </c>
      <c r="E41" s="41">
        <v>9.6426999999999996</v>
      </c>
      <c r="F41" s="41">
        <v>4.4687999999999999</v>
      </c>
      <c r="G41" s="10">
        <v>24.5488</v>
      </c>
      <c r="H41" s="41">
        <v>7.7794999999999996</v>
      </c>
      <c r="I41" s="41">
        <v>16.769300000000001</v>
      </c>
      <c r="J41" s="41">
        <v>12.685700000000001</v>
      </c>
      <c r="K41" s="41">
        <v>4.0835999999999997</v>
      </c>
    </row>
    <row r="42" spans="1:11">
      <c r="A42" s="49" t="s">
        <v>106</v>
      </c>
      <c r="B42" s="58" t="s">
        <v>227</v>
      </c>
      <c r="C42" s="58" t="s">
        <v>227</v>
      </c>
      <c r="D42" s="58" t="s">
        <v>227</v>
      </c>
      <c r="E42" s="58" t="s">
        <v>227</v>
      </c>
      <c r="F42" s="58" t="s">
        <v>227</v>
      </c>
      <c r="G42" s="10">
        <v>14.2441</v>
      </c>
      <c r="H42" s="41">
        <v>4.6382000000000003</v>
      </c>
      <c r="I42" s="41">
        <v>9.6059000000000001</v>
      </c>
      <c r="J42" s="41">
        <v>4.4583000000000004</v>
      </c>
      <c r="K42" s="41">
        <v>5.1475</v>
      </c>
    </row>
    <row r="43" spans="1:11">
      <c r="A43" s="49" t="s">
        <v>107</v>
      </c>
      <c r="B43" s="41">
        <v>19.9253</v>
      </c>
      <c r="C43" s="41">
        <v>6.5564</v>
      </c>
      <c r="D43" s="41">
        <v>13.3689</v>
      </c>
      <c r="E43" s="41">
        <v>9.3340999999999994</v>
      </c>
      <c r="F43" s="41">
        <v>4.0347999999999997</v>
      </c>
      <c r="G43" s="10">
        <v>24.805499999999999</v>
      </c>
      <c r="H43" s="41">
        <v>5.5016999999999996</v>
      </c>
      <c r="I43" s="41">
        <v>19.303799999999999</v>
      </c>
      <c r="J43" s="41">
        <v>8.3938000000000006</v>
      </c>
      <c r="K43" s="41">
        <v>10.9101</v>
      </c>
    </row>
    <row r="44" spans="1:11">
      <c r="A44" s="49" t="s">
        <v>108</v>
      </c>
      <c r="B44" s="41">
        <v>16.1248</v>
      </c>
      <c r="C44" s="41">
        <v>7.5807000000000002</v>
      </c>
      <c r="D44" s="41">
        <v>8.5442</v>
      </c>
      <c r="E44" s="41">
        <v>5.8699000000000003</v>
      </c>
      <c r="F44" s="41">
        <v>2.6743000000000001</v>
      </c>
      <c r="G44" s="10">
        <v>16.414200000000001</v>
      </c>
      <c r="H44" s="41">
        <v>4.6676000000000002</v>
      </c>
      <c r="I44" s="41">
        <v>11.746600000000001</v>
      </c>
      <c r="J44" s="41">
        <v>8.6989999999999998</v>
      </c>
      <c r="K44" s="41">
        <v>3.0476000000000001</v>
      </c>
    </row>
    <row r="45" spans="1:11">
      <c r="A45" s="49" t="s">
        <v>109</v>
      </c>
      <c r="B45" s="58" t="s">
        <v>227</v>
      </c>
      <c r="C45" s="58" t="s">
        <v>227</v>
      </c>
      <c r="D45" s="58" t="s">
        <v>227</v>
      </c>
      <c r="E45" s="58" t="s">
        <v>227</v>
      </c>
      <c r="F45" s="58" t="s">
        <v>227</v>
      </c>
      <c r="G45" s="16" t="s">
        <v>227</v>
      </c>
      <c r="H45" s="58" t="s">
        <v>227</v>
      </c>
      <c r="I45" s="58" t="s">
        <v>227</v>
      </c>
      <c r="J45" s="58" t="s">
        <v>227</v>
      </c>
      <c r="K45" s="58" t="s">
        <v>227</v>
      </c>
    </row>
    <row r="46" spans="1:11">
      <c r="A46" s="49" t="s">
        <v>110</v>
      </c>
      <c r="B46" s="41">
        <v>12.922000000000001</v>
      </c>
      <c r="C46" s="41">
        <v>3.5739000000000001</v>
      </c>
      <c r="D46" s="41">
        <v>9.3480000000000008</v>
      </c>
      <c r="E46" s="41">
        <v>7.8369</v>
      </c>
      <c r="F46" s="41">
        <v>1.5111000000000001</v>
      </c>
      <c r="G46" s="10">
        <v>13.646100000000001</v>
      </c>
      <c r="H46" s="41">
        <v>3.4641000000000002</v>
      </c>
      <c r="I46" s="41">
        <v>10.182</v>
      </c>
      <c r="J46" s="41">
        <v>8.7169000000000008</v>
      </c>
      <c r="K46" s="41">
        <v>1.4650000000000001</v>
      </c>
    </row>
    <row r="47" spans="1:11">
      <c r="A47" s="49" t="s">
        <v>111</v>
      </c>
      <c r="B47" s="41">
        <v>26.266100000000002</v>
      </c>
      <c r="C47" s="41">
        <v>12.663399999999999</v>
      </c>
      <c r="D47" s="41">
        <v>13.6028</v>
      </c>
      <c r="E47" s="41">
        <v>10.845499999999999</v>
      </c>
      <c r="F47" s="41">
        <v>2.7572999999999999</v>
      </c>
      <c r="G47" s="10">
        <v>26.861499999999999</v>
      </c>
      <c r="H47" s="41">
        <v>11.2438</v>
      </c>
      <c r="I47" s="41">
        <v>15.617699999999999</v>
      </c>
      <c r="J47" s="41">
        <v>13.592499999999999</v>
      </c>
      <c r="K47" s="41">
        <v>2.0251000000000001</v>
      </c>
    </row>
    <row r="48" spans="1:11">
      <c r="A48" s="49" t="s">
        <v>112</v>
      </c>
      <c r="B48" s="41">
        <v>13.892899999999999</v>
      </c>
      <c r="C48" s="41">
        <v>6.2220000000000004</v>
      </c>
      <c r="D48" s="41">
        <v>7.6710000000000003</v>
      </c>
      <c r="E48" s="41">
        <v>5.8209999999999997</v>
      </c>
      <c r="F48" s="41">
        <v>1.85</v>
      </c>
      <c r="G48" s="10">
        <v>18.6629</v>
      </c>
      <c r="H48" s="41">
        <v>5.8342000000000001</v>
      </c>
      <c r="I48" s="41">
        <v>12.8287</v>
      </c>
      <c r="J48" s="41">
        <v>9.2948000000000004</v>
      </c>
      <c r="K48" s="41">
        <v>3.5339</v>
      </c>
    </row>
    <row r="49" spans="1:11">
      <c r="A49" s="49" t="s">
        <v>113</v>
      </c>
      <c r="B49" s="58" t="s">
        <v>227</v>
      </c>
      <c r="C49" s="58" t="s">
        <v>227</v>
      </c>
      <c r="D49" s="58" t="s">
        <v>227</v>
      </c>
      <c r="E49" s="58" t="s">
        <v>227</v>
      </c>
      <c r="F49" s="58" t="s">
        <v>227</v>
      </c>
      <c r="G49" s="10">
        <v>14.585000000000001</v>
      </c>
      <c r="H49" s="41">
        <v>4.8467000000000002</v>
      </c>
      <c r="I49" s="41">
        <v>9.7383000000000006</v>
      </c>
      <c r="J49" s="41">
        <v>3.8294000000000001</v>
      </c>
      <c r="K49" s="41">
        <v>5.9089</v>
      </c>
    </row>
    <row r="50" spans="1:11">
      <c r="A50" s="49" t="s">
        <v>114</v>
      </c>
      <c r="B50" s="41">
        <v>15.0931</v>
      </c>
      <c r="C50" s="41">
        <v>6.2366999999999999</v>
      </c>
      <c r="D50" s="41">
        <v>8.8564000000000007</v>
      </c>
      <c r="E50" s="41">
        <v>4.2393000000000001</v>
      </c>
      <c r="F50" s="41">
        <v>4.6170999999999998</v>
      </c>
      <c r="G50" s="10">
        <v>18.347000000000001</v>
      </c>
      <c r="H50" s="41">
        <v>9.9842999999999993</v>
      </c>
      <c r="I50" s="41">
        <v>8.3627000000000002</v>
      </c>
      <c r="J50" s="41">
        <v>5.1265000000000001</v>
      </c>
      <c r="K50" s="41">
        <v>3.2362000000000002</v>
      </c>
    </row>
    <row r="51" spans="1:11">
      <c r="A51" s="49" t="s">
        <v>115</v>
      </c>
      <c r="B51" s="41">
        <v>15.308400000000001</v>
      </c>
      <c r="C51" s="41">
        <v>4.9871999999999996</v>
      </c>
      <c r="D51" s="41">
        <v>10.321199999999999</v>
      </c>
      <c r="E51" s="41">
        <v>6.9372999999999996</v>
      </c>
      <c r="F51" s="41">
        <v>3.3839000000000001</v>
      </c>
      <c r="G51" s="10">
        <v>15.199</v>
      </c>
      <c r="H51" s="41">
        <v>4.5491000000000001</v>
      </c>
      <c r="I51" s="41">
        <v>10.649900000000001</v>
      </c>
      <c r="J51" s="41">
        <v>7.0330000000000004</v>
      </c>
      <c r="K51" s="41">
        <v>3.6168999999999998</v>
      </c>
    </row>
    <row r="52" spans="1:11">
      <c r="A52" s="49" t="s">
        <v>116</v>
      </c>
      <c r="B52" s="41">
        <v>12.019500000000001</v>
      </c>
      <c r="C52" s="41">
        <v>8.3670000000000009</v>
      </c>
      <c r="D52" s="41">
        <v>3.6524000000000001</v>
      </c>
      <c r="E52" s="41">
        <v>2.2197</v>
      </c>
      <c r="F52" s="41">
        <v>1.4327000000000001</v>
      </c>
      <c r="G52" s="10">
        <v>15.567500000000001</v>
      </c>
      <c r="H52" s="41">
        <v>10.154299999999999</v>
      </c>
      <c r="I52" s="41">
        <v>5.4131999999999998</v>
      </c>
      <c r="J52" s="41">
        <v>3.0575999999999999</v>
      </c>
      <c r="K52" s="41">
        <v>2.3555999999999999</v>
      </c>
    </row>
    <row r="53" spans="1:11">
      <c r="A53" s="49" t="s">
        <v>117</v>
      </c>
      <c r="B53" s="41">
        <v>15.826499999999999</v>
      </c>
      <c r="C53" s="41">
        <v>8.0433000000000003</v>
      </c>
      <c r="D53" s="41">
        <v>7.7831999999999999</v>
      </c>
      <c r="E53" s="41">
        <v>5.2004000000000001</v>
      </c>
      <c r="F53" s="41">
        <v>2.5827</v>
      </c>
      <c r="G53" s="10">
        <v>18.611699999999999</v>
      </c>
      <c r="H53" s="41">
        <v>8.2121999999999993</v>
      </c>
      <c r="I53" s="41">
        <v>10.3995</v>
      </c>
      <c r="J53" s="41">
        <v>5.1256000000000004</v>
      </c>
      <c r="K53" s="41">
        <v>5.2739000000000003</v>
      </c>
    </row>
    <row r="54" spans="1:11">
      <c r="A54" s="49" t="s">
        <v>118</v>
      </c>
      <c r="B54" s="41">
        <v>13.637700000000001</v>
      </c>
      <c r="C54" s="41">
        <v>3.1993</v>
      </c>
      <c r="D54" s="41">
        <v>10.4384</v>
      </c>
      <c r="E54" s="41">
        <v>6.4279999999999999</v>
      </c>
      <c r="F54" s="41">
        <v>4.0103</v>
      </c>
      <c r="G54" s="10">
        <v>17.305</v>
      </c>
      <c r="H54" s="41">
        <v>2.5855000000000001</v>
      </c>
      <c r="I54" s="41">
        <v>14.7195</v>
      </c>
      <c r="J54" s="41">
        <v>7.2473999999999998</v>
      </c>
      <c r="K54" s="41">
        <v>7.4721000000000002</v>
      </c>
    </row>
    <row r="55" spans="1:11">
      <c r="A55" s="42" t="s">
        <v>119</v>
      </c>
      <c r="B55" s="43"/>
      <c r="C55" s="43"/>
      <c r="D55" s="43"/>
      <c r="E55" s="43"/>
      <c r="F55" s="43"/>
      <c r="G55" s="43"/>
      <c r="H55" s="43"/>
      <c r="I55" s="43"/>
      <c r="J55" s="43"/>
      <c r="K55" s="43"/>
    </row>
    <row r="56" spans="1:11">
      <c r="A56" s="50" t="s">
        <v>121</v>
      </c>
      <c r="B56" s="41">
        <v>16.215299999999999</v>
      </c>
      <c r="C56" s="41">
        <v>8.7017000000000007</v>
      </c>
      <c r="D56" s="41">
        <v>7.5136000000000003</v>
      </c>
      <c r="E56" s="41">
        <v>4.7709000000000001</v>
      </c>
      <c r="F56" s="41">
        <v>2.7427000000000001</v>
      </c>
      <c r="G56" s="10">
        <v>18.788</v>
      </c>
      <c r="H56" s="41">
        <v>8.2765000000000004</v>
      </c>
      <c r="I56" s="41">
        <v>10.5115</v>
      </c>
      <c r="J56" s="41">
        <v>5.1970000000000001</v>
      </c>
      <c r="K56" s="41">
        <v>5.3144999999999998</v>
      </c>
    </row>
    <row r="57" spans="1:11">
      <c r="A57" s="11" t="s">
        <v>168</v>
      </c>
      <c r="B57" s="6">
        <v>7.6711999999999998</v>
      </c>
      <c r="C57" s="6">
        <v>3.3001999999999998</v>
      </c>
      <c r="D57" s="6">
        <v>4.3710000000000004</v>
      </c>
      <c r="E57" s="6">
        <v>2.9965000000000002</v>
      </c>
      <c r="F57" s="6">
        <v>1.3745000000000001</v>
      </c>
      <c r="G57" s="15">
        <v>15.5182</v>
      </c>
      <c r="H57" s="6">
        <v>3.4013</v>
      </c>
      <c r="I57" s="6">
        <v>12.116899999999999</v>
      </c>
      <c r="J57" s="6">
        <v>8.1882999999999999</v>
      </c>
      <c r="K57" s="6">
        <v>3.9285000000000001</v>
      </c>
    </row>
    <row r="58" spans="1:11">
      <c r="A58" s="7" t="s">
        <v>234</v>
      </c>
    </row>
  </sheetData>
  <mergeCells count="4">
    <mergeCell ref="A55:K55"/>
    <mergeCell ref="B2:F2"/>
    <mergeCell ref="A2:A3"/>
    <mergeCell ref="G2:K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
  <sheetViews>
    <sheetView workbookViewId="0"/>
  </sheetViews>
  <sheetFormatPr defaultRowHeight="15"/>
  <cols>
    <col min="1" max="1" width="93" customWidth="1"/>
    <col min="2" max="3" width="28" customWidth="1"/>
  </cols>
  <sheetData>
    <row r="1" spans="1:3">
      <c r="A1" s="2" t="s">
        <v>0</v>
      </c>
    </row>
    <row r="2" spans="1:3">
      <c r="A2" s="30" t="s">
        <v>48</v>
      </c>
      <c r="B2" s="35" t="s">
        <v>49</v>
      </c>
      <c r="C2" s="36"/>
    </row>
    <row r="3" spans="1:3">
      <c r="A3" s="37"/>
      <c r="B3" s="4" t="s">
        <v>50</v>
      </c>
      <c r="C3" s="4" t="s">
        <v>51</v>
      </c>
    </row>
    <row r="4" spans="1:3">
      <c r="A4" s="38" t="s">
        <v>52</v>
      </c>
      <c r="B4" s="39"/>
      <c r="C4" s="39"/>
    </row>
    <row r="5" spans="1:3">
      <c r="A5" s="40" t="s">
        <v>53</v>
      </c>
      <c r="B5" s="41">
        <v>50</v>
      </c>
      <c r="C5" s="41">
        <v>50</v>
      </c>
    </row>
    <row r="6" spans="1:3">
      <c r="A6" s="40" t="s">
        <v>54</v>
      </c>
      <c r="B6" s="41">
        <v>49</v>
      </c>
      <c r="C6" s="41">
        <v>51</v>
      </c>
    </row>
    <row r="7" spans="1:3">
      <c r="A7" s="42" t="s">
        <v>55</v>
      </c>
      <c r="B7" s="43"/>
      <c r="C7" s="43"/>
    </row>
    <row r="8" spans="1:3">
      <c r="A8" s="40" t="s">
        <v>53</v>
      </c>
      <c r="B8" s="41">
        <v>45</v>
      </c>
      <c r="C8" s="41">
        <v>55</v>
      </c>
    </row>
    <row r="9" spans="1:3">
      <c r="A9" s="5" t="s">
        <v>54</v>
      </c>
      <c r="B9" s="6">
        <v>48</v>
      </c>
      <c r="C9" s="6">
        <v>52</v>
      </c>
    </row>
    <row r="10" spans="1:3">
      <c r="A10" s="7" t="s">
        <v>56</v>
      </c>
    </row>
    <row r="11" spans="1:3">
      <c r="A11" s="7" t="s">
        <v>57</v>
      </c>
    </row>
  </sheetData>
  <mergeCells count="4">
    <mergeCell ref="B2:C2"/>
    <mergeCell ref="A4:C4"/>
    <mergeCell ref="A2:A3"/>
    <mergeCell ref="A7:C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58"/>
  <sheetViews>
    <sheetView workbookViewId="0"/>
  </sheetViews>
  <sheetFormatPr defaultRowHeight="15"/>
  <cols>
    <col min="1" max="1" width="26" customWidth="1"/>
    <col min="2" max="11" width="16" customWidth="1"/>
  </cols>
  <sheetData>
    <row r="1" spans="1:11">
      <c r="A1" s="2" t="s">
        <v>18</v>
      </c>
    </row>
    <row r="2" spans="1:11">
      <c r="A2" s="31" t="s">
        <v>63</v>
      </c>
      <c r="B2" s="64">
        <v>2003</v>
      </c>
      <c r="C2" s="45"/>
      <c r="D2" s="45"/>
      <c r="E2" s="45"/>
      <c r="F2" s="45"/>
      <c r="G2" s="64">
        <v>2005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21.91</v>
      </c>
      <c r="C4" s="41">
        <v>6.3071000000000002</v>
      </c>
      <c r="D4" s="41">
        <v>15.6029</v>
      </c>
      <c r="E4" s="41">
        <v>10.196999999999999</v>
      </c>
      <c r="F4" s="41">
        <v>5.4058999999999999</v>
      </c>
      <c r="G4" s="10">
        <v>22.984200000000001</v>
      </c>
      <c r="H4" s="41">
        <v>6.5073999999999996</v>
      </c>
      <c r="I4" s="41">
        <v>16.476800000000001</v>
      </c>
      <c r="J4" s="41">
        <v>9.8994999999999997</v>
      </c>
      <c r="K4" s="41">
        <v>6.5781999999999998</v>
      </c>
    </row>
    <row r="5" spans="1:11">
      <c r="A5" s="49" t="s">
        <v>69</v>
      </c>
      <c r="B5" s="41">
        <v>12.250500000000001</v>
      </c>
      <c r="C5" s="41">
        <v>2.1208999999999998</v>
      </c>
      <c r="D5" s="41">
        <v>10.1296</v>
      </c>
      <c r="E5" s="41">
        <v>7.4457000000000004</v>
      </c>
      <c r="F5" s="41">
        <v>2.6839</v>
      </c>
      <c r="G5" s="10">
        <v>13.071999999999999</v>
      </c>
      <c r="H5" s="41">
        <v>1.8468</v>
      </c>
      <c r="I5" s="41">
        <v>11.225199999999999</v>
      </c>
      <c r="J5" s="41">
        <v>8.0905000000000005</v>
      </c>
      <c r="K5" s="41">
        <v>3.1347</v>
      </c>
    </row>
    <row r="6" spans="1:11">
      <c r="A6" s="49" t="s">
        <v>70</v>
      </c>
      <c r="B6" s="41">
        <v>29.248799999999999</v>
      </c>
      <c r="C6" s="41">
        <v>2.5918000000000001</v>
      </c>
      <c r="D6" s="41">
        <v>26.657</v>
      </c>
      <c r="E6" s="41">
        <v>19.707000000000001</v>
      </c>
      <c r="F6" s="41">
        <v>6.9500999999999999</v>
      </c>
      <c r="G6" s="10">
        <v>31.7316</v>
      </c>
      <c r="H6" s="41">
        <v>3.2728000000000002</v>
      </c>
      <c r="I6" s="41">
        <v>28.4588</v>
      </c>
      <c r="J6" s="41">
        <v>16.8248</v>
      </c>
      <c r="K6" s="41">
        <v>11.634</v>
      </c>
    </row>
    <row r="7" spans="1:11">
      <c r="A7" s="49" t="s">
        <v>71</v>
      </c>
      <c r="B7" s="41">
        <v>27.9682</v>
      </c>
      <c r="C7" s="41">
        <v>7.4532999999999996</v>
      </c>
      <c r="D7" s="41">
        <v>20.515000000000001</v>
      </c>
      <c r="E7" s="41">
        <v>18.327400000000001</v>
      </c>
      <c r="F7" s="41">
        <v>2.1875</v>
      </c>
      <c r="G7" s="10">
        <v>29.0776</v>
      </c>
      <c r="H7" s="41">
        <v>6.3949999999999996</v>
      </c>
      <c r="I7" s="41">
        <v>22.682600000000001</v>
      </c>
      <c r="J7" s="41">
        <v>16.111599999999999</v>
      </c>
      <c r="K7" s="41">
        <v>6.5709999999999997</v>
      </c>
    </row>
    <row r="8" spans="1:11">
      <c r="A8" s="49" t="s">
        <v>72</v>
      </c>
      <c r="B8" s="41">
        <v>15.771000000000001</v>
      </c>
      <c r="C8" s="41">
        <v>5.6486000000000001</v>
      </c>
      <c r="D8" s="41">
        <v>10.122400000000001</v>
      </c>
      <c r="E8" s="41">
        <v>7.1864999999999997</v>
      </c>
      <c r="F8" s="41">
        <v>2.9359000000000002</v>
      </c>
      <c r="G8" s="10">
        <v>16.709399999999999</v>
      </c>
      <c r="H8" s="41">
        <v>7.9176000000000002</v>
      </c>
      <c r="I8" s="41">
        <v>8.7917000000000005</v>
      </c>
      <c r="J8" s="41">
        <v>5.3895</v>
      </c>
      <c r="K8" s="41">
        <v>3.4022000000000001</v>
      </c>
    </row>
    <row r="9" spans="1:11">
      <c r="A9" s="49" t="s">
        <v>73</v>
      </c>
      <c r="B9" s="41">
        <v>37.646099999999997</v>
      </c>
      <c r="C9" s="41">
        <v>5.3597999999999999</v>
      </c>
      <c r="D9" s="41">
        <v>32.2864</v>
      </c>
      <c r="E9" s="41">
        <v>30.007200000000001</v>
      </c>
      <c r="F9" s="41">
        <v>2.2791000000000001</v>
      </c>
      <c r="G9" s="10">
        <v>39.286499999999997</v>
      </c>
      <c r="H9" s="41">
        <v>5.0304000000000002</v>
      </c>
      <c r="I9" s="41">
        <v>34.256100000000004</v>
      </c>
      <c r="J9" s="41">
        <v>31.082599999999999</v>
      </c>
      <c r="K9" s="41">
        <v>3.1850000000000001</v>
      </c>
    </row>
    <row r="10" spans="1:11">
      <c r="A10" s="49" t="s">
        <v>74</v>
      </c>
      <c r="B10" s="41">
        <v>18.404299999999999</v>
      </c>
      <c r="C10" s="41">
        <v>3.4241999999999999</v>
      </c>
      <c r="D10" s="41">
        <v>14.9801</v>
      </c>
      <c r="E10" s="41">
        <v>6.7995000000000001</v>
      </c>
      <c r="F10" s="41">
        <v>8.1806000000000001</v>
      </c>
      <c r="G10" s="10">
        <v>22.392199999999999</v>
      </c>
      <c r="H10" s="41">
        <v>4.4061000000000003</v>
      </c>
      <c r="I10" s="41">
        <v>17.9861</v>
      </c>
      <c r="J10" s="41">
        <v>5.3323</v>
      </c>
      <c r="K10" s="41">
        <v>12.6599</v>
      </c>
    </row>
    <row r="11" spans="1:11">
      <c r="A11" s="49" t="s">
        <v>75</v>
      </c>
      <c r="B11" s="41">
        <v>14.7248</v>
      </c>
      <c r="C11" s="41">
        <v>4.5225</v>
      </c>
      <c r="D11" s="41">
        <v>10.202299999999999</v>
      </c>
      <c r="E11" s="41">
        <v>3.8544999999999998</v>
      </c>
      <c r="F11" s="41">
        <v>6.3478000000000003</v>
      </c>
      <c r="G11" s="10">
        <v>16.659600000000001</v>
      </c>
      <c r="H11" s="41">
        <v>3.3410000000000002</v>
      </c>
      <c r="I11" s="41">
        <v>13.3187</v>
      </c>
      <c r="J11" s="41">
        <v>4.1059999999999999</v>
      </c>
      <c r="K11" s="41">
        <v>9.2126999999999999</v>
      </c>
    </row>
    <row r="12" spans="1:11">
      <c r="A12" s="49" t="s">
        <v>76</v>
      </c>
      <c r="B12" s="41">
        <v>18.406300000000002</v>
      </c>
      <c r="C12" s="41">
        <v>11.125400000000001</v>
      </c>
      <c r="D12" s="41">
        <v>7.2808999999999999</v>
      </c>
      <c r="E12" s="41">
        <v>4.3094999999999999</v>
      </c>
      <c r="F12" s="41">
        <v>2.9714</v>
      </c>
      <c r="G12" s="10">
        <v>19.695900000000002</v>
      </c>
      <c r="H12" s="41">
        <v>12.8332</v>
      </c>
      <c r="I12" s="41">
        <v>6.8627000000000002</v>
      </c>
      <c r="J12" s="41">
        <v>4.1951000000000001</v>
      </c>
      <c r="K12" s="41">
        <v>2.6676000000000002</v>
      </c>
    </row>
    <row r="13" spans="1:11">
      <c r="A13" s="49" t="s">
        <v>77</v>
      </c>
      <c r="B13" s="41">
        <v>24.828099999999999</v>
      </c>
      <c r="C13" s="41">
        <v>4.7869000000000002</v>
      </c>
      <c r="D13" s="41">
        <v>20.0412</v>
      </c>
      <c r="E13" s="41">
        <v>8.9006000000000007</v>
      </c>
      <c r="F13" s="41">
        <v>11.140599999999999</v>
      </c>
      <c r="G13" s="10">
        <v>24.591799999999999</v>
      </c>
      <c r="H13" s="41">
        <v>6.3766999999999996</v>
      </c>
      <c r="I13" s="41">
        <v>18.2151</v>
      </c>
      <c r="J13" s="41">
        <v>4.6161000000000003</v>
      </c>
      <c r="K13" s="41">
        <v>13.599</v>
      </c>
    </row>
    <row r="14" spans="1:11">
      <c r="A14" s="49" t="s">
        <v>78</v>
      </c>
      <c r="B14" s="41">
        <v>15.632400000000001</v>
      </c>
      <c r="C14" s="41">
        <v>3.8704000000000001</v>
      </c>
      <c r="D14" s="41">
        <v>11.762</v>
      </c>
      <c r="E14" s="41">
        <v>6.3011999999999997</v>
      </c>
      <c r="F14" s="41">
        <v>5.4608999999999996</v>
      </c>
      <c r="G14" s="10">
        <v>15.4613</v>
      </c>
      <c r="H14" s="41">
        <v>5.9516</v>
      </c>
      <c r="I14" s="41">
        <v>9.5097000000000005</v>
      </c>
      <c r="J14" s="41">
        <v>5.8247999999999998</v>
      </c>
      <c r="K14" s="41">
        <v>3.6848999999999998</v>
      </c>
    </row>
    <row r="15" spans="1:11">
      <c r="A15" s="49" t="s">
        <v>79</v>
      </c>
      <c r="B15" s="41">
        <v>17.1355</v>
      </c>
      <c r="C15" s="41">
        <v>4.3841999999999999</v>
      </c>
      <c r="D15" s="41">
        <v>12.751300000000001</v>
      </c>
      <c r="E15" s="41">
        <v>5.7194000000000003</v>
      </c>
      <c r="F15" s="41">
        <v>7.0319000000000003</v>
      </c>
      <c r="G15" s="10">
        <v>18.2637</v>
      </c>
      <c r="H15" s="41">
        <v>2.9140999999999999</v>
      </c>
      <c r="I15" s="41">
        <v>15.349600000000001</v>
      </c>
      <c r="J15" s="41">
        <v>7.1391</v>
      </c>
      <c r="K15" s="41">
        <v>8.2104999999999997</v>
      </c>
    </row>
    <row r="16" spans="1:11">
      <c r="A16" s="49" t="s">
        <v>80</v>
      </c>
      <c r="B16" s="41">
        <v>18.015799999999999</v>
      </c>
      <c r="C16" s="41">
        <v>3.6286</v>
      </c>
      <c r="D16" s="41">
        <v>14.3873</v>
      </c>
      <c r="E16" s="41">
        <v>11.518700000000001</v>
      </c>
      <c r="F16" s="41">
        <v>2.8685999999999998</v>
      </c>
      <c r="G16" s="10">
        <v>17.180499999999999</v>
      </c>
      <c r="H16" s="41">
        <v>3.0876000000000001</v>
      </c>
      <c r="I16" s="41">
        <v>14.0928</v>
      </c>
      <c r="J16" s="41">
        <v>11.129200000000001</v>
      </c>
      <c r="K16" s="41">
        <v>2.9685000000000001</v>
      </c>
    </row>
    <row r="17" spans="1:11">
      <c r="A17" s="49" t="s">
        <v>81</v>
      </c>
      <c r="B17" s="41">
        <v>22.4621</v>
      </c>
      <c r="C17" s="41">
        <v>7.9687999999999999</v>
      </c>
      <c r="D17" s="41">
        <v>14.4932</v>
      </c>
      <c r="E17" s="41">
        <v>7.4466000000000001</v>
      </c>
      <c r="F17" s="41">
        <v>7.0467000000000004</v>
      </c>
      <c r="G17" s="10">
        <v>21.709</v>
      </c>
      <c r="H17" s="41">
        <v>7.2801</v>
      </c>
      <c r="I17" s="41">
        <v>14.428900000000001</v>
      </c>
      <c r="J17" s="41">
        <v>8.4757999999999996</v>
      </c>
      <c r="K17" s="41">
        <v>5.9531000000000001</v>
      </c>
    </row>
    <row r="18" spans="1:11">
      <c r="A18" s="49" t="s">
        <v>82</v>
      </c>
      <c r="B18" s="41">
        <v>14.9537</v>
      </c>
      <c r="C18" s="41">
        <v>3.8980000000000001</v>
      </c>
      <c r="D18" s="41">
        <v>11.0557</v>
      </c>
      <c r="E18" s="41">
        <v>6.3798000000000004</v>
      </c>
      <c r="F18" s="41">
        <v>4.6757999999999997</v>
      </c>
      <c r="G18" s="10">
        <v>19.0382</v>
      </c>
      <c r="H18" s="41">
        <v>4.9005000000000001</v>
      </c>
      <c r="I18" s="41">
        <v>14.137700000000001</v>
      </c>
      <c r="J18" s="41">
        <v>6.0488</v>
      </c>
      <c r="K18" s="41">
        <v>8.0889000000000006</v>
      </c>
    </row>
    <row r="19" spans="1:11">
      <c r="A19" s="49" t="s">
        <v>83</v>
      </c>
      <c r="B19" s="41">
        <v>17.3719</v>
      </c>
      <c r="C19" s="41">
        <v>6.8373999999999997</v>
      </c>
      <c r="D19" s="41">
        <v>10.5345</v>
      </c>
      <c r="E19" s="41">
        <v>4.1588000000000003</v>
      </c>
      <c r="F19" s="41">
        <v>6.3757000000000001</v>
      </c>
      <c r="G19" s="10">
        <v>18.540700000000001</v>
      </c>
      <c r="H19" s="41">
        <v>5.8635999999999999</v>
      </c>
      <c r="I19" s="41">
        <v>12.677099999999999</v>
      </c>
      <c r="J19" s="41">
        <v>3.8704000000000001</v>
      </c>
      <c r="K19" s="41">
        <v>8.8112999999999992</v>
      </c>
    </row>
    <row r="20" spans="1:11">
      <c r="A20" s="49" t="s">
        <v>84</v>
      </c>
      <c r="B20" s="41">
        <v>15.497199999999999</v>
      </c>
      <c r="C20" s="41">
        <v>3.1105</v>
      </c>
      <c r="D20" s="41">
        <v>12.386799999999999</v>
      </c>
      <c r="E20" s="41">
        <v>3.8195999999999999</v>
      </c>
      <c r="F20" s="41">
        <v>8.5670999999999999</v>
      </c>
      <c r="G20" s="10">
        <v>18.909500000000001</v>
      </c>
      <c r="H20" s="41">
        <v>4.2234999999999996</v>
      </c>
      <c r="I20" s="41">
        <v>14.6859</v>
      </c>
      <c r="J20" s="41">
        <v>6.4748999999999999</v>
      </c>
      <c r="K20" s="41">
        <v>8.2111000000000001</v>
      </c>
    </row>
    <row r="21" spans="1:11">
      <c r="A21" s="49" t="s">
        <v>85</v>
      </c>
      <c r="B21" s="41">
        <v>14.6753</v>
      </c>
      <c r="C21" s="41">
        <v>8.5469000000000008</v>
      </c>
      <c r="D21" s="41">
        <v>6.1284000000000001</v>
      </c>
      <c r="E21" s="41">
        <v>4.76</v>
      </c>
      <c r="F21" s="41">
        <v>1.3684000000000001</v>
      </c>
      <c r="G21" s="10">
        <v>15.2767</v>
      </c>
      <c r="H21" s="41">
        <v>8.7006999999999994</v>
      </c>
      <c r="I21" s="41">
        <v>6.5759999999999996</v>
      </c>
      <c r="J21" s="41">
        <v>3.298</v>
      </c>
      <c r="K21" s="41">
        <v>3.278</v>
      </c>
    </row>
    <row r="22" spans="1:11">
      <c r="A22" s="49" t="s">
        <v>86</v>
      </c>
      <c r="B22" s="41">
        <v>21.256</v>
      </c>
      <c r="C22" s="41">
        <v>6.2535999999999996</v>
      </c>
      <c r="D22" s="41">
        <v>15.0024</v>
      </c>
      <c r="E22" s="41">
        <v>3.0800999999999998</v>
      </c>
      <c r="F22" s="41">
        <v>11.9224</v>
      </c>
      <c r="G22" s="10">
        <v>24.1678</v>
      </c>
      <c r="H22" s="41">
        <v>13.939500000000001</v>
      </c>
      <c r="I22" s="41">
        <v>10.228300000000001</v>
      </c>
      <c r="J22" s="41">
        <v>3.1608000000000001</v>
      </c>
      <c r="K22" s="41">
        <v>7.0674999999999999</v>
      </c>
    </row>
    <row r="23" spans="1:11">
      <c r="A23" s="49" t="s">
        <v>87</v>
      </c>
      <c r="B23" s="41">
        <v>19.182500000000001</v>
      </c>
      <c r="C23" s="41">
        <v>6.9669999999999996</v>
      </c>
      <c r="D23" s="41">
        <v>12.2155</v>
      </c>
      <c r="E23" s="41">
        <v>5.1109999999999998</v>
      </c>
      <c r="F23" s="41">
        <v>7.1044</v>
      </c>
      <c r="G23" s="10">
        <v>18.357900000000001</v>
      </c>
      <c r="H23" s="41">
        <v>6.2809999999999997</v>
      </c>
      <c r="I23" s="41">
        <v>12.0769</v>
      </c>
      <c r="J23" s="41">
        <v>5.1032000000000002</v>
      </c>
      <c r="K23" s="41">
        <v>6.9737</v>
      </c>
    </row>
    <row r="24" spans="1:11">
      <c r="A24" s="49" t="s">
        <v>88</v>
      </c>
      <c r="B24" s="41">
        <v>16.222799999999999</v>
      </c>
      <c r="C24" s="41">
        <v>7.2507000000000001</v>
      </c>
      <c r="D24" s="41">
        <v>8.9720999999999993</v>
      </c>
      <c r="E24" s="41">
        <v>5.8094000000000001</v>
      </c>
      <c r="F24" s="41">
        <v>3.1627999999999998</v>
      </c>
      <c r="G24" s="10">
        <v>15.4481</v>
      </c>
      <c r="H24" s="41">
        <v>6.3078000000000003</v>
      </c>
      <c r="I24" s="41">
        <v>9.1402999999999999</v>
      </c>
      <c r="J24" s="41">
        <v>4.1153000000000004</v>
      </c>
      <c r="K24" s="41">
        <v>5.0250000000000004</v>
      </c>
    </row>
    <row r="25" spans="1:11">
      <c r="A25" s="49" t="s">
        <v>89</v>
      </c>
      <c r="B25" s="41">
        <v>21.732900000000001</v>
      </c>
      <c r="C25" s="41">
        <v>4.3939000000000004</v>
      </c>
      <c r="D25" s="41">
        <v>17.338999999999999</v>
      </c>
      <c r="E25" s="41">
        <v>4.1940999999999997</v>
      </c>
      <c r="F25" s="41">
        <v>13.145</v>
      </c>
      <c r="G25" s="10">
        <v>24.913499999999999</v>
      </c>
      <c r="H25" s="41">
        <v>8.0444999999999993</v>
      </c>
      <c r="I25" s="41">
        <v>16.8689</v>
      </c>
      <c r="J25" s="41">
        <v>5.9969999999999999</v>
      </c>
      <c r="K25" s="41">
        <v>10.872</v>
      </c>
    </row>
    <row r="26" spans="1:11">
      <c r="A26" s="49" t="s">
        <v>90</v>
      </c>
      <c r="B26" s="41">
        <v>15.0219</v>
      </c>
      <c r="C26" s="41">
        <v>7.1283000000000003</v>
      </c>
      <c r="D26" s="41">
        <v>7.8936000000000002</v>
      </c>
      <c r="E26" s="41">
        <v>4.9490999999999996</v>
      </c>
      <c r="F26" s="41">
        <v>2.9445000000000001</v>
      </c>
      <c r="G26" s="10">
        <v>16.342600000000001</v>
      </c>
      <c r="H26" s="41">
        <v>7.2206999999999999</v>
      </c>
      <c r="I26" s="41">
        <v>9.1219999999999999</v>
      </c>
      <c r="J26" s="41">
        <v>4.5602</v>
      </c>
      <c r="K26" s="41">
        <v>4.5617000000000001</v>
      </c>
    </row>
    <row r="27" spans="1:11">
      <c r="A27" s="49" t="s">
        <v>91</v>
      </c>
      <c r="B27" s="41">
        <v>19.3308</v>
      </c>
      <c r="C27" s="41">
        <v>3.4100999999999999</v>
      </c>
      <c r="D27" s="41">
        <v>15.9207</v>
      </c>
      <c r="E27" s="41">
        <v>9.9382000000000001</v>
      </c>
      <c r="F27" s="41">
        <v>5.9824999999999999</v>
      </c>
      <c r="G27" s="10">
        <v>19.587800000000001</v>
      </c>
      <c r="H27" s="41">
        <v>2.9001000000000001</v>
      </c>
      <c r="I27" s="41">
        <v>16.6877</v>
      </c>
      <c r="J27" s="41">
        <v>8.8475000000000001</v>
      </c>
      <c r="K27" s="41">
        <v>7.8402000000000003</v>
      </c>
    </row>
    <row r="28" spans="1:11">
      <c r="A28" s="49" t="s">
        <v>92</v>
      </c>
      <c r="B28" s="41">
        <v>10.169499999999999</v>
      </c>
      <c r="C28" s="41">
        <v>5.9968000000000004</v>
      </c>
      <c r="D28" s="41">
        <v>4.1727999999999996</v>
      </c>
      <c r="E28" s="41">
        <v>3.4731999999999998</v>
      </c>
      <c r="F28" s="41">
        <v>0.6996</v>
      </c>
      <c r="G28" s="10">
        <v>12.9703</v>
      </c>
      <c r="H28" s="41">
        <v>4.3178000000000001</v>
      </c>
      <c r="I28" s="41">
        <v>8.6524000000000001</v>
      </c>
      <c r="J28" s="41">
        <v>6.6651999999999996</v>
      </c>
      <c r="K28" s="41">
        <v>1.9873000000000001</v>
      </c>
    </row>
    <row r="29" spans="1:11">
      <c r="A29" s="49" t="s">
        <v>93</v>
      </c>
      <c r="B29" s="41">
        <v>17.843299999999999</v>
      </c>
      <c r="C29" s="41">
        <v>8.1774000000000004</v>
      </c>
      <c r="D29" s="41">
        <v>9.6659000000000006</v>
      </c>
      <c r="E29" s="41">
        <v>4.6106999999999996</v>
      </c>
      <c r="F29" s="41">
        <v>5.0552000000000001</v>
      </c>
      <c r="G29" s="10">
        <v>17.2821</v>
      </c>
      <c r="H29" s="41">
        <v>7.7392000000000003</v>
      </c>
      <c r="I29" s="41">
        <v>9.5428999999999995</v>
      </c>
      <c r="J29" s="41">
        <v>4.9107000000000003</v>
      </c>
      <c r="K29" s="41">
        <v>4.6322000000000001</v>
      </c>
    </row>
    <row r="30" spans="1:11">
      <c r="A30" s="49" t="s">
        <v>94</v>
      </c>
      <c r="B30" s="41">
        <v>16.3856</v>
      </c>
      <c r="C30" s="41">
        <v>4.7394999999999996</v>
      </c>
      <c r="D30" s="41">
        <v>11.646100000000001</v>
      </c>
      <c r="E30" s="41">
        <v>5.8238000000000003</v>
      </c>
      <c r="F30" s="41">
        <v>5.8223000000000003</v>
      </c>
      <c r="G30" s="10">
        <v>15.713800000000001</v>
      </c>
      <c r="H30" s="41">
        <v>5.0894000000000004</v>
      </c>
      <c r="I30" s="41">
        <v>10.6244</v>
      </c>
      <c r="J30" s="41">
        <v>4.4009999999999998</v>
      </c>
      <c r="K30" s="41">
        <v>6.2270000000000003</v>
      </c>
    </row>
    <row r="31" spans="1:11">
      <c r="A31" s="49" t="s">
        <v>95</v>
      </c>
      <c r="B31" s="41">
        <v>20.085999999999999</v>
      </c>
      <c r="C31" s="41">
        <v>4.9696999999999996</v>
      </c>
      <c r="D31" s="41">
        <v>15.116300000000001</v>
      </c>
      <c r="E31" s="41">
        <v>9.2746999999999993</v>
      </c>
      <c r="F31" s="41">
        <v>5.8415999999999997</v>
      </c>
      <c r="G31" s="10">
        <v>22.643599999999999</v>
      </c>
      <c r="H31" s="41">
        <v>5.2830000000000004</v>
      </c>
      <c r="I31" s="41">
        <v>17.360499999999998</v>
      </c>
      <c r="J31" s="41">
        <v>8.8642000000000003</v>
      </c>
      <c r="K31" s="41">
        <v>8.4962999999999997</v>
      </c>
    </row>
    <row r="32" spans="1:11">
      <c r="A32" s="49" t="s">
        <v>96</v>
      </c>
      <c r="B32" s="41">
        <v>25.671299999999999</v>
      </c>
      <c r="C32" s="41">
        <v>8.3414999999999999</v>
      </c>
      <c r="D32" s="41">
        <v>17.329699999999999</v>
      </c>
      <c r="E32" s="41">
        <v>12.723100000000001</v>
      </c>
      <c r="F32" s="41">
        <v>4.6066000000000003</v>
      </c>
      <c r="G32" s="10">
        <v>25.272200000000002</v>
      </c>
      <c r="H32" s="41">
        <v>6.8132999999999999</v>
      </c>
      <c r="I32" s="41">
        <v>18.4589</v>
      </c>
      <c r="J32" s="41">
        <v>13.3262</v>
      </c>
      <c r="K32" s="41">
        <v>5.1327999999999996</v>
      </c>
    </row>
    <row r="33" spans="1:11">
      <c r="A33" s="49" t="s">
        <v>97</v>
      </c>
      <c r="B33" s="41">
        <v>18.9773</v>
      </c>
      <c r="C33" s="41">
        <v>3.9062000000000001</v>
      </c>
      <c r="D33" s="41">
        <v>15.071</v>
      </c>
      <c r="E33" s="41">
        <v>4.7606999999999999</v>
      </c>
      <c r="F33" s="41">
        <v>10.3103</v>
      </c>
      <c r="G33" s="10">
        <v>21.016500000000001</v>
      </c>
      <c r="H33" s="41">
        <v>3.8809</v>
      </c>
      <c r="I33" s="41">
        <v>17.1355</v>
      </c>
      <c r="J33" s="41">
        <v>5.2190000000000003</v>
      </c>
      <c r="K33" s="41">
        <v>11.916499999999999</v>
      </c>
    </row>
    <row r="34" spans="1:11">
      <c r="A34" s="49" t="s">
        <v>98</v>
      </c>
      <c r="B34" s="41">
        <v>16.572800000000001</v>
      </c>
      <c r="C34" s="41">
        <v>4.9478999999999997</v>
      </c>
      <c r="D34" s="41">
        <v>11.6249</v>
      </c>
      <c r="E34" s="41">
        <v>1.9728000000000001</v>
      </c>
      <c r="F34" s="41">
        <v>9.6521000000000008</v>
      </c>
      <c r="G34" s="10">
        <v>17.53</v>
      </c>
      <c r="H34" s="41">
        <v>5.4284999999999997</v>
      </c>
      <c r="I34" s="41">
        <v>12.1015</v>
      </c>
      <c r="J34" s="41">
        <v>3.0156000000000001</v>
      </c>
      <c r="K34" s="41">
        <v>9.0859000000000005</v>
      </c>
    </row>
    <row r="35" spans="1:11">
      <c r="A35" s="49" t="s">
        <v>99</v>
      </c>
      <c r="B35" s="41">
        <v>40.767099999999999</v>
      </c>
      <c r="C35" s="41">
        <v>7.5801999999999996</v>
      </c>
      <c r="D35" s="41">
        <v>33.186900000000001</v>
      </c>
      <c r="E35" s="41">
        <v>23.119499999999999</v>
      </c>
      <c r="F35" s="41">
        <v>10.067399999999999</v>
      </c>
      <c r="G35" s="10">
        <v>34.4375</v>
      </c>
      <c r="H35" s="41">
        <v>10.433199999999999</v>
      </c>
      <c r="I35" s="41">
        <v>24.004200000000001</v>
      </c>
      <c r="J35" s="41">
        <v>15.5284</v>
      </c>
      <c r="K35" s="41">
        <v>8.4758999999999993</v>
      </c>
    </row>
    <row r="36" spans="1:11">
      <c r="A36" s="49" t="s">
        <v>100</v>
      </c>
      <c r="B36" s="41">
        <v>19.165400000000002</v>
      </c>
      <c r="C36" s="41">
        <v>7.9890999999999996</v>
      </c>
      <c r="D36" s="41">
        <v>11.176299999999999</v>
      </c>
      <c r="E36" s="41">
        <v>2.7793999999999999</v>
      </c>
      <c r="F36" s="41">
        <v>8.3969000000000005</v>
      </c>
      <c r="G36" s="10">
        <v>19.9589</v>
      </c>
      <c r="H36" s="41">
        <v>5.7088000000000001</v>
      </c>
      <c r="I36" s="41">
        <v>14.2501</v>
      </c>
      <c r="J36" s="41">
        <v>1.6636</v>
      </c>
      <c r="K36" s="41">
        <v>12.586600000000001</v>
      </c>
    </row>
    <row r="37" spans="1:11">
      <c r="A37" s="49" t="s">
        <v>101</v>
      </c>
      <c r="B37" s="41">
        <v>20.1356</v>
      </c>
      <c r="C37" s="41">
        <v>7.2539999999999996</v>
      </c>
      <c r="D37" s="41">
        <v>12.881600000000001</v>
      </c>
      <c r="E37" s="41">
        <v>4.6214000000000004</v>
      </c>
      <c r="F37" s="41">
        <v>8.2601999999999993</v>
      </c>
      <c r="G37" s="10">
        <v>22.324300000000001</v>
      </c>
      <c r="H37" s="41">
        <v>3.8954</v>
      </c>
      <c r="I37" s="41">
        <v>18.428899999999999</v>
      </c>
      <c r="J37" s="41">
        <v>4.9452999999999996</v>
      </c>
      <c r="K37" s="41">
        <v>13.483499999999999</v>
      </c>
    </row>
    <row r="38" spans="1:11">
      <c r="A38" s="49" t="s">
        <v>102</v>
      </c>
      <c r="B38" s="41">
        <v>16.861799999999999</v>
      </c>
      <c r="C38" s="41">
        <v>3.7465000000000002</v>
      </c>
      <c r="D38" s="41">
        <v>13.1152</v>
      </c>
      <c r="E38" s="41">
        <v>9.0776000000000003</v>
      </c>
      <c r="F38" s="41">
        <v>4.0377000000000001</v>
      </c>
      <c r="G38" s="10">
        <v>15.7715</v>
      </c>
      <c r="H38" s="41">
        <v>5.4280999999999997</v>
      </c>
      <c r="I38" s="41">
        <v>10.343299999999999</v>
      </c>
      <c r="J38" s="41">
        <v>6.1055000000000001</v>
      </c>
      <c r="K38" s="41">
        <v>4.2378</v>
      </c>
    </row>
    <row r="39" spans="1:11">
      <c r="A39" s="49" t="s">
        <v>103</v>
      </c>
      <c r="B39" s="41">
        <v>13.2178</v>
      </c>
      <c r="C39" s="41">
        <v>6.1557000000000004</v>
      </c>
      <c r="D39" s="41">
        <v>7.0621</v>
      </c>
      <c r="E39" s="41">
        <v>2.3908999999999998</v>
      </c>
      <c r="F39" s="41">
        <v>4.6712999999999996</v>
      </c>
      <c r="G39" s="10">
        <v>14.211</v>
      </c>
      <c r="H39" s="41">
        <v>8.3701000000000008</v>
      </c>
      <c r="I39" s="41">
        <v>5.8409000000000004</v>
      </c>
      <c r="J39" s="41">
        <v>1.7175</v>
      </c>
      <c r="K39" s="41">
        <v>4.1234000000000002</v>
      </c>
    </row>
    <row r="40" spans="1:11">
      <c r="A40" s="49" t="s">
        <v>104</v>
      </c>
      <c r="B40" s="41">
        <v>21.547699999999999</v>
      </c>
      <c r="C40" s="41">
        <v>5.6458000000000004</v>
      </c>
      <c r="D40" s="41">
        <v>15.901899999999999</v>
      </c>
      <c r="E40" s="41">
        <v>11.0771</v>
      </c>
      <c r="F40" s="41">
        <v>4.8249000000000004</v>
      </c>
      <c r="G40" s="10">
        <v>21.8385</v>
      </c>
      <c r="H40" s="41">
        <v>5.7874999999999996</v>
      </c>
      <c r="I40" s="41">
        <v>16.050999999999998</v>
      </c>
      <c r="J40" s="41">
        <v>7.4626999999999999</v>
      </c>
      <c r="K40" s="41">
        <v>8.5883000000000003</v>
      </c>
    </row>
    <row r="41" spans="1:11">
      <c r="A41" s="49" t="s">
        <v>105</v>
      </c>
      <c r="B41" s="41">
        <v>26.315100000000001</v>
      </c>
      <c r="C41" s="41">
        <v>8.8468999999999998</v>
      </c>
      <c r="D41" s="41">
        <v>17.4681</v>
      </c>
      <c r="E41" s="41">
        <v>12.277900000000001</v>
      </c>
      <c r="F41" s="41">
        <v>5.1902999999999997</v>
      </c>
      <c r="G41" s="10">
        <v>28.277999999999999</v>
      </c>
      <c r="H41" s="41">
        <v>6.8005000000000004</v>
      </c>
      <c r="I41" s="41">
        <v>21.477599999999999</v>
      </c>
      <c r="J41" s="41">
        <v>14.7644</v>
      </c>
      <c r="K41" s="41">
        <v>6.7131999999999996</v>
      </c>
    </row>
    <row r="42" spans="1:11">
      <c r="A42" s="49" t="s">
        <v>106</v>
      </c>
      <c r="B42" s="41">
        <v>15.1471</v>
      </c>
      <c r="C42" s="41">
        <v>3.5781999999999998</v>
      </c>
      <c r="D42" s="41">
        <v>11.569000000000001</v>
      </c>
      <c r="E42" s="41">
        <v>2.9077999999999999</v>
      </c>
      <c r="F42" s="41">
        <v>8.6610999999999994</v>
      </c>
      <c r="G42" s="10">
        <v>17.376999999999999</v>
      </c>
      <c r="H42" s="41">
        <v>4.7934999999999999</v>
      </c>
      <c r="I42" s="41">
        <v>12.583500000000001</v>
      </c>
      <c r="J42" s="41">
        <v>4.6853999999999996</v>
      </c>
      <c r="K42" s="41">
        <v>7.8982000000000001</v>
      </c>
    </row>
    <row r="43" spans="1:11">
      <c r="A43" s="49" t="s">
        <v>107</v>
      </c>
      <c r="B43" s="41">
        <v>25.952200000000001</v>
      </c>
      <c r="C43" s="41">
        <v>4.7914000000000003</v>
      </c>
      <c r="D43" s="41">
        <v>21.160799999999998</v>
      </c>
      <c r="E43" s="41">
        <v>8.0850000000000009</v>
      </c>
      <c r="F43" s="41">
        <v>13.075799999999999</v>
      </c>
      <c r="G43" s="10">
        <v>25.440100000000001</v>
      </c>
      <c r="H43" s="41">
        <v>3.5678999999999998</v>
      </c>
      <c r="I43" s="41">
        <v>21.872299999999999</v>
      </c>
      <c r="J43" s="41">
        <v>8.7265999999999995</v>
      </c>
      <c r="K43" s="41">
        <v>13.1456</v>
      </c>
    </row>
    <row r="44" spans="1:11">
      <c r="A44" s="49" t="s">
        <v>108</v>
      </c>
      <c r="B44" s="41">
        <v>17.687999999999999</v>
      </c>
      <c r="C44" s="41">
        <v>7.8676000000000004</v>
      </c>
      <c r="D44" s="41">
        <v>9.8203999999999994</v>
      </c>
      <c r="E44" s="41">
        <v>7.5815999999999999</v>
      </c>
      <c r="F44" s="41">
        <v>2.2389000000000001</v>
      </c>
      <c r="G44" s="10">
        <v>17.2972</v>
      </c>
      <c r="H44" s="41">
        <v>6.641</v>
      </c>
      <c r="I44" s="41">
        <v>10.6563</v>
      </c>
      <c r="J44" s="41">
        <v>7.6906999999999996</v>
      </c>
      <c r="K44" s="41">
        <v>2.9655999999999998</v>
      </c>
    </row>
    <row r="45" spans="1:11">
      <c r="A45" s="49" t="s">
        <v>109</v>
      </c>
      <c r="B45" s="41">
        <v>17.664999999999999</v>
      </c>
      <c r="C45" s="41">
        <v>4.1550000000000002</v>
      </c>
      <c r="D45" s="41">
        <v>13.51</v>
      </c>
      <c r="E45" s="41">
        <v>8.3369</v>
      </c>
      <c r="F45" s="41">
        <v>5.1730999999999998</v>
      </c>
      <c r="G45" s="10">
        <v>17.642099999999999</v>
      </c>
      <c r="H45" s="41">
        <v>4.9005999999999998</v>
      </c>
      <c r="I45" s="41">
        <v>12.7415</v>
      </c>
      <c r="J45" s="41">
        <v>8.0158000000000005</v>
      </c>
      <c r="K45" s="41">
        <v>4.7257999999999996</v>
      </c>
    </row>
    <row r="46" spans="1:11">
      <c r="A46" s="49" t="s">
        <v>110</v>
      </c>
      <c r="B46" s="41">
        <v>14.9518</v>
      </c>
      <c r="C46" s="41">
        <v>4.3792</v>
      </c>
      <c r="D46" s="41">
        <v>10.5725</v>
      </c>
      <c r="E46" s="41">
        <v>8.4920000000000009</v>
      </c>
      <c r="F46" s="41">
        <v>2.0804999999999998</v>
      </c>
      <c r="G46" s="10">
        <v>13.1411</v>
      </c>
      <c r="H46" s="41">
        <v>7.2599</v>
      </c>
      <c r="I46" s="41">
        <v>5.8811</v>
      </c>
      <c r="J46" s="41">
        <v>3.4839000000000002</v>
      </c>
      <c r="K46" s="41">
        <v>2.3972000000000002</v>
      </c>
    </row>
    <row r="47" spans="1:11">
      <c r="A47" s="49" t="s">
        <v>111</v>
      </c>
      <c r="B47" s="41">
        <v>26.084099999999999</v>
      </c>
      <c r="C47" s="41">
        <v>10.6104</v>
      </c>
      <c r="D47" s="41">
        <v>15.473699999999999</v>
      </c>
      <c r="E47" s="41">
        <v>14.352499999999999</v>
      </c>
      <c r="F47" s="41">
        <v>1.1212</v>
      </c>
      <c r="G47" s="10">
        <v>26.493500000000001</v>
      </c>
      <c r="H47" s="41">
        <v>10.7416</v>
      </c>
      <c r="I47" s="41">
        <v>15.751899999999999</v>
      </c>
      <c r="J47" s="41">
        <v>12.857200000000001</v>
      </c>
      <c r="K47" s="41">
        <v>2.8946999999999998</v>
      </c>
    </row>
    <row r="48" spans="1:11">
      <c r="A48" s="49" t="s">
        <v>112</v>
      </c>
      <c r="B48" s="41">
        <v>21.8111</v>
      </c>
      <c r="C48" s="41">
        <v>4.8083999999999998</v>
      </c>
      <c r="D48" s="41">
        <v>17.002800000000001</v>
      </c>
      <c r="E48" s="41">
        <v>10.9939</v>
      </c>
      <c r="F48" s="41">
        <v>6.0088999999999997</v>
      </c>
      <c r="G48" s="10">
        <v>21.4207</v>
      </c>
      <c r="H48" s="41">
        <v>4.4337</v>
      </c>
      <c r="I48" s="41">
        <v>16.986899999999999</v>
      </c>
      <c r="J48" s="41">
        <v>10.6966</v>
      </c>
      <c r="K48" s="41">
        <v>6.2903000000000002</v>
      </c>
    </row>
    <row r="49" spans="1:11">
      <c r="A49" s="49" t="s">
        <v>113</v>
      </c>
      <c r="B49" s="41">
        <v>17.988600000000002</v>
      </c>
      <c r="C49" s="41">
        <v>6.2347999999999999</v>
      </c>
      <c r="D49" s="41">
        <v>11.7538</v>
      </c>
      <c r="E49" s="41">
        <v>4.2651000000000003</v>
      </c>
      <c r="F49" s="41">
        <v>7.4886999999999997</v>
      </c>
      <c r="G49" s="10">
        <v>16.3249</v>
      </c>
      <c r="H49" s="41">
        <v>4.8486000000000002</v>
      </c>
      <c r="I49" s="41">
        <v>11.4763</v>
      </c>
      <c r="J49" s="41">
        <v>4.8601000000000001</v>
      </c>
      <c r="K49" s="41">
        <v>6.6216999999999997</v>
      </c>
    </row>
    <row r="50" spans="1:11">
      <c r="A50" s="49" t="s">
        <v>114</v>
      </c>
      <c r="B50" s="41">
        <v>19.2746</v>
      </c>
      <c r="C50" s="41">
        <v>10.2636</v>
      </c>
      <c r="D50" s="41">
        <v>9.0108999999999995</v>
      </c>
      <c r="E50" s="41">
        <v>5.3673999999999999</v>
      </c>
      <c r="F50" s="41">
        <v>3.6435</v>
      </c>
      <c r="G50" s="10">
        <v>22.790199999999999</v>
      </c>
      <c r="H50" s="41">
        <v>12.2377</v>
      </c>
      <c r="I50" s="41">
        <v>10.5525</v>
      </c>
      <c r="J50" s="41">
        <v>6.5282999999999998</v>
      </c>
      <c r="K50" s="41">
        <v>4.0242000000000004</v>
      </c>
    </row>
    <row r="51" spans="1:11">
      <c r="A51" s="49" t="s">
        <v>115</v>
      </c>
      <c r="B51" s="41">
        <v>20.0977</v>
      </c>
      <c r="C51" s="41">
        <v>5.4695999999999998</v>
      </c>
      <c r="D51" s="41">
        <v>14.6281</v>
      </c>
      <c r="E51" s="41">
        <v>9.6723999999999997</v>
      </c>
      <c r="F51" s="41">
        <v>4.9557000000000002</v>
      </c>
      <c r="G51" s="10">
        <v>20.363199999999999</v>
      </c>
      <c r="H51" s="41">
        <v>4.1989999999999998</v>
      </c>
      <c r="I51" s="41">
        <v>16.164200000000001</v>
      </c>
      <c r="J51" s="41">
        <v>8.2321000000000009</v>
      </c>
      <c r="K51" s="41">
        <v>7.9321000000000002</v>
      </c>
    </row>
    <row r="52" spans="1:11">
      <c r="A52" s="49" t="s">
        <v>116</v>
      </c>
      <c r="B52" s="41">
        <v>15.246499999999999</v>
      </c>
      <c r="C52" s="41">
        <v>9.1595999999999993</v>
      </c>
      <c r="D52" s="41">
        <v>6.0869</v>
      </c>
      <c r="E52" s="41">
        <v>3.6303000000000001</v>
      </c>
      <c r="F52" s="41">
        <v>2.4565999999999999</v>
      </c>
      <c r="G52" s="10">
        <v>17.552399999999999</v>
      </c>
      <c r="H52" s="41">
        <v>5.2953999999999999</v>
      </c>
      <c r="I52" s="41">
        <v>12.257</v>
      </c>
      <c r="J52" s="41">
        <v>8.6891999999999996</v>
      </c>
      <c r="K52" s="41">
        <v>3.5678999999999998</v>
      </c>
    </row>
    <row r="53" spans="1:11">
      <c r="A53" s="49" t="s">
        <v>117</v>
      </c>
      <c r="B53" s="41">
        <v>18.841999999999999</v>
      </c>
      <c r="C53" s="41">
        <v>5.9325999999999999</v>
      </c>
      <c r="D53" s="41">
        <v>12.9094</v>
      </c>
      <c r="E53" s="41">
        <v>3.8853</v>
      </c>
      <c r="F53" s="41">
        <v>9.0239999999999991</v>
      </c>
      <c r="G53" s="10">
        <v>19.549600000000002</v>
      </c>
      <c r="H53" s="41">
        <v>5.76</v>
      </c>
      <c r="I53" s="41">
        <v>13.7896</v>
      </c>
      <c r="J53" s="41">
        <v>4.6715</v>
      </c>
      <c r="K53" s="41">
        <v>9.1181999999999999</v>
      </c>
    </row>
    <row r="54" spans="1:11">
      <c r="A54" s="49" t="s">
        <v>118</v>
      </c>
      <c r="B54" s="41">
        <v>18.311599999999999</v>
      </c>
      <c r="C54" s="41">
        <v>1.9686999999999999</v>
      </c>
      <c r="D54" s="41">
        <v>16.343</v>
      </c>
      <c r="E54" s="41">
        <v>6.6769999999999996</v>
      </c>
      <c r="F54" s="41">
        <v>9.6660000000000004</v>
      </c>
      <c r="G54" s="10">
        <v>19.606100000000001</v>
      </c>
      <c r="H54" s="41">
        <v>1.9345000000000001</v>
      </c>
      <c r="I54" s="41">
        <v>17.671600000000002</v>
      </c>
      <c r="J54" s="41">
        <v>6.6150000000000002</v>
      </c>
      <c r="K54" s="41">
        <v>11.0566</v>
      </c>
    </row>
    <row r="55" spans="1:11">
      <c r="A55" s="42" t="s">
        <v>119</v>
      </c>
      <c r="B55" s="43"/>
      <c r="C55" s="43"/>
      <c r="D55" s="43"/>
      <c r="E55" s="43"/>
      <c r="F55" s="43"/>
      <c r="G55" s="43"/>
      <c r="H55" s="43"/>
      <c r="I55" s="43"/>
      <c r="J55" s="43"/>
      <c r="K55" s="43"/>
    </row>
    <row r="56" spans="1:11">
      <c r="A56" s="50" t="s">
        <v>121</v>
      </c>
      <c r="B56" s="41">
        <v>17.7852</v>
      </c>
      <c r="C56" s="41">
        <v>5.5548000000000002</v>
      </c>
      <c r="D56" s="41">
        <v>12.230399999999999</v>
      </c>
      <c r="E56" s="41">
        <v>3.3313000000000001</v>
      </c>
      <c r="F56" s="41">
        <v>8.8992000000000004</v>
      </c>
      <c r="G56" s="10">
        <v>19.903099999999998</v>
      </c>
      <c r="H56" s="41">
        <v>7.4810999999999996</v>
      </c>
      <c r="I56" s="41">
        <v>12.4221</v>
      </c>
      <c r="J56" s="41">
        <v>3.3128000000000002</v>
      </c>
      <c r="K56" s="41">
        <v>9.1092999999999993</v>
      </c>
    </row>
    <row r="57" spans="1:11">
      <c r="A57" s="11" t="s">
        <v>168</v>
      </c>
      <c r="B57" s="6">
        <v>14.9665</v>
      </c>
      <c r="C57" s="6">
        <v>2.7572999999999999</v>
      </c>
      <c r="D57" s="6">
        <v>12.209199999999999</v>
      </c>
      <c r="E57" s="6">
        <v>6.5846</v>
      </c>
      <c r="F57" s="6">
        <v>5.6246</v>
      </c>
      <c r="G57" s="15">
        <v>16.292000000000002</v>
      </c>
      <c r="H57" s="6">
        <v>3.9857</v>
      </c>
      <c r="I57" s="6">
        <v>12.3063</v>
      </c>
      <c r="J57" s="6">
        <v>6.7210000000000001</v>
      </c>
      <c r="K57" s="6">
        <v>5.5903</v>
      </c>
    </row>
    <row r="58" spans="1:11">
      <c r="A58" s="7" t="s">
        <v>234</v>
      </c>
    </row>
  </sheetData>
  <mergeCells count="4">
    <mergeCell ref="A55:K55"/>
    <mergeCell ref="B2:F2"/>
    <mergeCell ref="A2:A3"/>
    <mergeCell ref="G2:K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58"/>
  <sheetViews>
    <sheetView workbookViewId="0"/>
  </sheetViews>
  <sheetFormatPr defaultRowHeight="15"/>
  <cols>
    <col min="1" max="1" width="26" customWidth="1"/>
    <col min="2" max="11" width="16" customWidth="1"/>
  </cols>
  <sheetData>
    <row r="1" spans="1:11">
      <c r="A1" s="2" t="s">
        <v>18</v>
      </c>
    </row>
    <row r="2" spans="1:11">
      <c r="A2" s="31" t="s">
        <v>63</v>
      </c>
      <c r="B2" s="64">
        <v>2007</v>
      </c>
      <c r="C2" s="45"/>
      <c r="D2" s="45"/>
      <c r="E2" s="45"/>
      <c r="F2" s="45"/>
      <c r="G2" s="64">
        <v>2009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23.116199999999999</v>
      </c>
      <c r="C4" s="41">
        <v>6.1474000000000002</v>
      </c>
      <c r="D4" s="41">
        <v>16.968800000000002</v>
      </c>
      <c r="E4" s="41">
        <v>9.7112999999999996</v>
      </c>
      <c r="F4" s="41">
        <v>7.2575000000000003</v>
      </c>
      <c r="G4" s="10">
        <v>22.516100000000002</v>
      </c>
      <c r="H4" s="41">
        <v>4.9057000000000004</v>
      </c>
      <c r="I4" s="41">
        <v>17.610399999999998</v>
      </c>
      <c r="J4" s="41">
        <v>8.9977</v>
      </c>
      <c r="K4" s="41">
        <v>8.6127000000000002</v>
      </c>
    </row>
    <row r="5" spans="1:11">
      <c r="A5" s="49" t="s">
        <v>69</v>
      </c>
      <c r="B5" s="41">
        <v>14.2583</v>
      </c>
      <c r="C5" s="41">
        <v>2.9828000000000001</v>
      </c>
      <c r="D5" s="41">
        <v>11.275499999999999</v>
      </c>
      <c r="E5" s="41">
        <v>8.4250000000000007</v>
      </c>
      <c r="F5" s="41">
        <v>2.8504999999999998</v>
      </c>
      <c r="G5" s="10">
        <v>12.087300000000001</v>
      </c>
      <c r="H5" s="41">
        <v>1.6256999999999999</v>
      </c>
      <c r="I5" s="41">
        <v>10.461600000000001</v>
      </c>
      <c r="J5" s="41">
        <v>7.3728999999999996</v>
      </c>
      <c r="K5" s="41">
        <v>3.0886999999999998</v>
      </c>
    </row>
    <row r="6" spans="1:11">
      <c r="A6" s="49" t="s">
        <v>70</v>
      </c>
      <c r="B6" s="41">
        <v>27.805599999999998</v>
      </c>
      <c r="C6" s="41">
        <v>4.4156000000000004</v>
      </c>
      <c r="D6" s="41">
        <v>23.39</v>
      </c>
      <c r="E6" s="41">
        <v>12.0235</v>
      </c>
      <c r="F6" s="41">
        <v>11.3665</v>
      </c>
      <c r="G6" s="10">
        <v>24.957100000000001</v>
      </c>
      <c r="H6" s="41">
        <v>3.0678000000000001</v>
      </c>
      <c r="I6" s="41">
        <v>21.889199999999999</v>
      </c>
      <c r="J6" s="41">
        <v>5.8533999999999997</v>
      </c>
      <c r="K6" s="41">
        <v>16.035799999999998</v>
      </c>
    </row>
    <row r="7" spans="1:11">
      <c r="A7" s="49" t="s">
        <v>71</v>
      </c>
      <c r="B7" s="41">
        <v>24.930399999999999</v>
      </c>
      <c r="C7" s="41">
        <v>5.9924999999999997</v>
      </c>
      <c r="D7" s="41">
        <v>18.937799999999999</v>
      </c>
      <c r="E7" s="41">
        <v>13.208500000000001</v>
      </c>
      <c r="F7" s="41">
        <v>5.7293000000000003</v>
      </c>
      <c r="G7" s="10">
        <v>25.756399999999999</v>
      </c>
      <c r="H7" s="41">
        <v>4.1726999999999999</v>
      </c>
      <c r="I7" s="41">
        <v>21.5837</v>
      </c>
      <c r="J7" s="41">
        <v>13.350899999999999</v>
      </c>
      <c r="K7" s="41">
        <v>8.2327999999999992</v>
      </c>
    </row>
    <row r="8" spans="1:11">
      <c r="A8" s="49" t="s">
        <v>72</v>
      </c>
      <c r="B8" s="41">
        <v>19.5259</v>
      </c>
      <c r="C8" s="41">
        <v>7.3830999999999998</v>
      </c>
      <c r="D8" s="41">
        <v>12.1427</v>
      </c>
      <c r="E8" s="41">
        <v>5.3723999999999998</v>
      </c>
      <c r="F8" s="41">
        <v>6.7702999999999998</v>
      </c>
      <c r="G8" s="10">
        <v>17.4285</v>
      </c>
      <c r="H8" s="41">
        <v>1.2704</v>
      </c>
      <c r="I8" s="41">
        <v>16.158200000000001</v>
      </c>
      <c r="J8" s="41">
        <v>4.2857000000000003</v>
      </c>
      <c r="K8" s="41">
        <v>11.8725</v>
      </c>
    </row>
    <row r="9" spans="1:11">
      <c r="A9" s="49" t="s">
        <v>73</v>
      </c>
      <c r="B9" s="41">
        <v>39.853900000000003</v>
      </c>
      <c r="C9" s="41">
        <v>3.7012999999999998</v>
      </c>
      <c r="D9" s="41">
        <v>36.152500000000003</v>
      </c>
      <c r="E9" s="41">
        <v>32.149900000000002</v>
      </c>
      <c r="F9" s="41">
        <v>4.0026000000000002</v>
      </c>
      <c r="G9" s="10">
        <v>35.784599999999998</v>
      </c>
      <c r="H9" s="41">
        <v>2.9670000000000001</v>
      </c>
      <c r="I9" s="41">
        <v>32.817500000000003</v>
      </c>
      <c r="J9" s="41">
        <v>27.6751</v>
      </c>
      <c r="K9" s="41">
        <v>5.1424000000000003</v>
      </c>
    </row>
    <row r="10" spans="1:11">
      <c r="A10" s="49" t="s">
        <v>74</v>
      </c>
      <c r="B10" s="41">
        <v>24.439</v>
      </c>
      <c r="C10" s="41">
        <v>4.1848999999999998</v>
      </c>
      <c r="D10" s="41">
        <v>20.254100000000001</v>
      </c>
      <c r="E10" s="41">
        <v>9.6572999999999993</v>
      </c>
      <c r="F10" s="41">
        <v>10.5968</v>
      </c>
      <c r="G10" s="10">
        <v>21.078900000000001</v>
      </c>
      <c r="H10" s="41">
        <v>3.1821000000000002</v>
      </c>
      <c r="I10" s="41">
        <v>17.896799999999999</v>
      </c>
      <c r="J10" s="41">
        <v>6.2466999999999997</v>
      </c>
      <c r="K10" s="41">
        <v>11.6501</v>
      </c>
    </row>
    <row r="11" spans="1:11">
      <c r="A11" s="49" t="s">
        <v>75</v>
      </c>
      <c r="B11" s="41">
        <v>18.257999999999999</v>
      </c>
      <c r="C11" s="41">
        <v>3.7576999999999998</v>
      </c>
      <c r="D11" s="41">
        <v>14.500299999999999</v>
      </c>
      <c r="E11" s="41">
        <v>3.6648999999999998</v>
      </c>
      <c r="F11" s="41">
        <v>10.8354</v>
      </c>
      <c r="G11" s="10">
        <v>18.331199999999999</v>
      </c>
      <c r="H11" s="41">
        <v>4.4326999999999996</v>
      </c>
      <c r="I11" s="41">
        <v>13.8985</v>
      </c>
      <c r="J11" s="41">
        <v>2.3092999999999999</v>
      </c>
      <c r="K11" s="41">
        <v>11.5892</v>
      </c>
    </row>
    <row r="12" spans="1:11">
      <c r="A12" s="49" t="s">
        <v>76</v>
      </c>
      <c r="B12" s="41">
        <v>22.423100000000002</v>
      </c>
      <c r="C12" s="41">
        <v>11.5434</v>
      </c>
      <c r="D12" s="41">
        <v>10.8797</v>
      </c>
      <c r="E12" s="41">
        <v>4.2773000000000003</v>
      </c>
      <c r="F12" s="41">
        <v>6.6024000000000003</v>
      </c>
      <c r="G12" s="10">
        <v>18.39</v>
      </c>
      <c r="H12" s="41">
        <v>7.7042999999999999</v>
      </c>
      <c r="I12" s="41">
        <v>10.685700000000001</v>
      </c>
      <c r="J12" s="41">
        <v>3.0720000000000001</v>
      </c>
      <c r="K12" s="41">
        <v>7.6136999999999997</v>
      </c>
    </row>
    <row r="13" spans="1:11">
      <c r="A13" s="49" t="s">
        <v>77</v>
      </c>
      <c r="B13" s="41">
        <v>22.412500000000001</v>
      </c>
      <c r="C13" s="41">
        <v>6.6677999999999997</v>
      </c>
      <c r="D13" s="41">
        <v>15.7447</v>
      </c>
      <c r="E13" s="41">
        <v>2.0775999999999999</v>
      </c>
      <c r="F13" s="41">
        <v>13.6671</v>
      </c>
      <c r="G13" s="10">
        <v>23.388500000000001</v>
      </c>
      <c r="H13" s="41">
        <v>4.7439</v>
      </c>
      <c r="I13" s="41">
        <v>18.644600000000001</v>
      </c>
      <c r="J13" s="41">
        <v>3.8774999999999999</v>
      </c>
      <c r="K13" s="41">
        <v>14.767099999999999</v>
      </c>
    </row>
    <row r="14" spans="1:11">
      <c r="A14" s="49" t="s">
        <v>78</v>
      </c>
      <c r="B14" s="41">
        <v>15.415100000000001</v>
      </c>
      <c r="C14" s="41">
        <v>8.2055000000000007</v>
      </c>
      <c r="D14" s="41">
        <v>7.2096999999999998</v>
      </c>
      <c r="E14" s="41">
        <v>3.8614999999999999</v>
      </c>
      <c r="F14" s="41">
        <v>3.3481999999999998</v>
      </c>
      <c r="G14" s="10">
        <v>14.061299999999999</v>
      </c>
      <c r="H14" s="41">
        <v>4.6787000000000001</v>
      </c>
      <c r="I14" s="41">
        <v>9.3826000000000001</v>
      </c>
      <c r="J14" s="41">
        <v>4.0172999999999996</v>
      </c>
      <c r="K14" s="41">
        <v>5.3653000000000004</v>
      </c>
    </row>
    <row r="15" spans="1:11">
      <c r="A15" s="49" t="s">
        <v>79</v>
      </c>
      <c r="B15" s="41">
        <v>19.2285</v>
      </c>
      <c r="C15" s="41">
        <v>3.7942</v>
      </c>
      <c r="D15" s="41">
        <v>15.4343</v>
      </c>
      <c r="E15" s="41">
        <v>7.3705999999999996</v>
      </c>
      <c r="F15" s="41">
        <v>8.0637000000000008</v>
      </c>
      <c r="G15" s="10">
        <v>19.916899999999998</v>
      </c>
      <c r="H15" s="41">
        <v>2.0127000000000002</v>
      </c>
      <c r="I15" s="41">
        <v>17.9041</v>
      </c>
      <c r="J15" s="41">
        <v>5.3604000000000003</v>
      </c>
      <c r="K15" s="41">
        <v>12.543699999999999</v>
      </c>
    </row>
    <row r="16" spans="1:11">
      <c r="A16" s="49" t="s">
        <v>80</v>
      </c>
      <c r="B16" s="41">
        <v>17.943999999999999</v>
      </c>
      <c r="C16" s="41">
        <v>3.2841</v>
      </c>
      <c r="D16" s="41">
        <v>14.6599</v>
      </c>
      <c r="E16" s="41">
        <v>8.9797999999999991</v>
      </c>
      <c r="F16" s="41">
        <v>5.6801000000000004</v>
      </c>
      <c r="G16" s="10">
        <v>14.8635</v>
      </c>
      <c r="H16" s="41">
        <v>3.1886999999999999</v>
      </c>
      <c r="I16" s="41">
        <v>11.674799999999999</v>
      </c>
      <c r="J16" s="41">
        <v>5.9733999999999998</v>
      </c>
      <c r="K16" s="41">
        <v>5.7013999999999996</v>
      </c>
    </row>
    <row r="17" spans="1:11">
      <c r="A17" s="49" t="s">
        <v>81</v>
      </c>
      <c r="B17" s="41">
        <v>23.340699999999998</v>
      </c>
      <c r="C17" s="41">
        <v>7.1174999999999997</v>
      </c>
      <c r="D17" s="41">
        <v>16.223199999999999</v>
      </c>
      <c r="E17" s="41">
        <v>8.6126000000000005</v>
      </c>
      <c r="F17" s="41">
        <v>7.6105999999999998</v>
      </c>
      <c r="G17" s="10">
        <v>21.657900000000001</v>
      </c>
      <c r="H17" s="41">
        <v>3.9523999999999999</v>
      </c>
      <c r="I17" s="41">
        <v>17.705500000000001</v>
      </c>
      <c r="J17" s="41">
        <v>5.1132999999999997</v>
      </c>
      <c r="K17" s="41">
        <v>12.5922</v>
      </c>
    </row>
    <row r="18" spans="1:11">
      <c r="A18" s="49" t="s">
        <v>82</v>
      </c>
      <c r="B18" s="41">
        <v>19.795400000000001</v>
      </c>
      <c r="C18" s="41">
        <v>4.8803000000000001</v>
      </c>
      <c r="D18" s="41">
        <v>14.915100000000001</v>
      </c>
      <c r="E18" s="41">
        <v>7.2096</v>
      </c>
      <c r="F18" s="41">
        <v>7.7054999999999998</v>
      </c>
      <c r="G18" s="10">
        <v>19.469799999999999</v>
      </c>
      <c r="H18" s="41">
        <v>4.7553999999999998</v>
      </c>
      <c r="I18" s="41">
        <v>14.714399999999999</v>
      </c>
      <c r="J18" s="41">
        <v>5.6082999999999998</v>
      </c>
      <c r="K18" s="41">
        <v>9.1060999999999996</v>
      </c>
    </row>
    <row r="19" spans="1:11">
      <c r="A19" s="49" t="s">
        <v>83</v>
      </c>
      <c r="B19" s="41">
        <v>16.733799999999999</v>
      </c>
      <c r="C19" s="41">
        <v>4.7427999999999999</v>
      </c>
      <c r="D19" s="41">
        <v>11.991</v>
      </c>
      <c r="E19" s="41">
        <v>3.7887</v>
      </c>
      <c r="F19" s="41">
        <v>8.2024000000000008</v>
      </c>
      <c r="G19" s="10">
        <v>18.147400000000001</v>
      </c>
      <c r="H19" s="41">
        <v>4.5532000000000004</v>
      </c>
      <c r="I19" s="41">
        <v>13.594200000000001</v>
      </c>
      <c r="J19" s="41">
        <v>3.1299000000000001</v>
      </c>
      <c r="K19" s="41">
        <v>10.4643</v>
      </c>
    </row>
    <row r="20" spans="1:11">
      <c r="A20" s="49" t="s">
        <v>84</v>
      </c>
      <c r="B20" s="41">
        <v>19.2044</v>
      </c>
      <c r="C20" s="41">
        <v>5.6044999999999998</v>
      </c>
      <c r="D20" s="41">
        <v>13.5999</v>
      </c>
      <c r="E20" s="41">
        <v>7.7859999999999996</v>
      </c>
      <c r="F20" s="41">
        <v>5.8139000000000003</v>
      </c>
      <c r="G20" s="10">
        <v>22.375599999999999</v>
      </c>
      <c r="H20" s="41">
        <v>5.9099000000000004</v>
      </c>
      <c r="I20" s="41">
        <v>16.465699999999998</v>
      </c>
      <c r="J20" s="41">
        <v>7.6829000000000001</v>
      </c>
      <c r="K20" s="41">
        <v>8.7827000000000002</v>
      </c>
    </row>
    <row r="21" spans="1:11">
      <c r="A21" s="49" t="s">
        <v>85</v>
      </c>
      <c r="B21" s="41">
        <v>16.6144</v>
      </c>
      <c r="C21" s="41">
        <v>7.7531999999999996</v>
      </c>
      <c r="D21" s="41">
        <v>8.8612000000000002</v>
      </c>
      <c r="E21" s="41">
        <v>5.9946000000000002</v>
      </c>
      <c r="F21" s="41">
        <v>2.8666</v>
      </c>
      <c r="G21" s="10">
        <v>16.6861</v>
      </c>
      <c r="H21" s="41">
        <v>7.6970000000000001</v>
      </c>
      <c r="I21" s="41">
        <v>8.9891000000000005</v>
      </c>
      <c r="J21" s="41">
        <v>5.1210000000000004</v>
      </c>
      <c r="K21" s="41">
        <v>3.8681000000000001</v>
      </c>
    </row>
    <row r="22" spans="1:11">
      <c r="A22" s="49" t="s">
        <v>86</v>
      </c>
      <c r="B22" s="41">
        <v>19.354800000000001</v>
      </c>
      <c r="C22" s="41">
        <v>3.992</v>
      </c>
      <c r="D22" s="41">
        <v>15.3628</v>
      </c>
      <c r="E22" s="41">
        <v>3.7936999999999999</v>
      </c>
      <c r="F22" s="41">
        <v>11.569100000000001</v>
      </c>
      <c r="G22" s="10">
        <v>21.6023</v>
      </c>
      <c r="H22" s="41">
        <v>1.9365000000000001</v>
      </c>
      <c r="I22" s="41">
        <v>19.665800000000001</v>
      </c>
      <c r="J22" s="41">
        <v>4.0259</v>
      </c>
      <c r="K22" s="41">
        <v>15.639900000000001</v>
      </c>
    </row>
    <row r="23" spans="1:11">
      <c r="A23" s="49" t="s">
        <v>87</v>
      </c>
      <c r="B23" s="41">
        <v>19.933700000000002</v>
      </c>
      <c r="C23" s="41">
        <v>6.0808</v>
      </c>
      <c r="D23" s="41">
        <v>13.8529</v>
      </c>
      <c r="E23" s="41">
        <v>4.6851000000000003</v>
      </c>
      <c r="F23" s="41">
        <v>9.1677999999999997</v>
      </c>
      <c r="G23" s="10">
        <v>19.8309</v>
      </c>
      <c r="H23" s="41">
        <v>4.3808999999999996</v>
      </c>
      <c r="I23" s="41">
        <v>15.45</v>
      </c>
      <c r="J23" s="41">
        <v>3.2705000000000002</v>
      </c>
      <c r="K23" s="41">
        <v>12.179500000000001</v>
      </c>
    </row>
    <row r="24" spans="1:11">
      <c r="A24" s="49" t="s">
        <v>88</v>
      </c>
      <c r="B24" s="41">
        <v>17.424700000000001</v>
      </c>
      <c r="C24" s="41">
        <v>8.5805000000000007</v>
      </c>
      <c r="D24" s="41">
        <v>8.8440999999999992</v>
      </c>
      <c r="E24" s="41">
        <v>3.9878</v>
      </c>
      <c r="F24" s="41">
        <v>4.8563000000000001</v>
      </c>
      <c r="G24" s="10">
        <v>18.950199999999999</v>
      </c>
      <c r="H24" s="41">
        <v>10.830500000000001</v>
      </c>
      <c r="I24" s="41">
        <v>8.1196999999999999</v>
      </c>
      <c r="J24" s="41">
        <v>2.2349000000000001</v>
      </c>
      <c r="K24" s="41">
        <v>5.8848000000000003</v>
      </c>
    </row>
    <row r="25" spans="1:11">
      <c r="A25" s="49" t="s">
        <v>89</v>
      </c>
      <c r="B25" s="41">
        <v>22.578299999999999</v>
      </c>
      <c r="C25" s="41">
        <v>6.4287000000000001</v>
      </c>
      <c r="D25" s="41">
        <v>16.149699999999999</v>
      </c>
      <c r="E25" s="41">
        <v>6.0724</v>
      </c>
      <c r="F25" s="41">
        <v>10.077199999999999</v>
      </c>
      <c r="G25" s="10">
        <v>24.089700000000001</v>
      </c>
      <c r="H25" s="41">
        <v>5.1433999999999997</v>
      </c>
      <c r="I25" s="41">
        <v>18.946300000000001</v>
      </c>
      <c r="J25" s="41">
        <v>7.3063000000000002</v>
      </c>
      <c r="K25" s="41">
        <v>11.64</v>
      </c>
    </row>
    <row r="26" spans="1:11">
      <c r="A26" s="49" t="s">
        <v>90</v>
      </c>
      <c r="B26" s="41">
        <v>15.785</v>
      </c>
      <c r="C26" s="41">
        <v>4.6158000000000001</v>
      </c>
      <c r="D26" s="41">
        <v>11.1692</v>
      </c>
      <c r="E26" s="41">
        <v>5.2070999999999996</v>
      </c>
      <c r="F26" s="41">
        <v>5.9621000000000004</v>
      </c>
      <c r="G26" s="10">
        <v>16.662199999999999</v>
      </c>
      <c r="H26" s="41">
        <v>4.1954000000000002</v>
      </c>
      <c r="I26" s="41">
        <v>12.466799999999999</v>
      </c>
      <c r="J26" s="41">
        <v>5.6901000000000002</v>
      </c>
      <c r="K26" s="41">
        <v>6.7767999999999997</v>
      </c>
    </row>
    <row r="27" spans="1:11">
      <c r="A27" s="49" t="s">
        <v>91</v>
      </c>
      <c r="B27" s="41">
        <v>21.027699999999999</v>
      </c>
      <c r="C27" s="41">
        <v>4.1003999999999996</v>
      </c>
      <c r="D27" s="41">
        <v>16.927299999999999</v>
      </c>
      <c r="E27" s="41">
        <v>8.6968999999999994</v>
      </c>
      <c r="F27" s="41">
        <v>8.2303999999999995</v>
      </c>
      <c r="G27" s="10">
        <v>21.287400000000002</v>
      </c>
      <c r="H27" s="41">
        <v>2.5989</v>
      </c>
      <c r="I27" s="41">
        <v>18.688600000000001</v>
      </c>
      <c r="J27" s="41">
        <v>9.4335000000000004</v>
      </c>
      <c r="K27" s="41">
        <v>9.2551000000000005</v>
      </c>
    </row>
    <row r="28" spans="1:11">
      <c r="A28" s="49" t="s">
        <v>92</v>
      </c>
      <c r="B28" s="41">
        <v>11.612299999999999</v>
      </c>
      <c r="C28" s="41">
        <v>2.4470999999999998</v>
      </c>
      <c r="D28" s="41">
        <v>9.1652000000000005</v>
      </c>
      <c r="E28" s="41">
        <v>5.5091000000000001</v>
      </c>
      <c r="F28" s="41">
        <v>3.6560999999999999</v>
      </c>
      <c r="G28" s="10">
        <v>10.2767</v>
      </c>
      <c r="H28" s="41">
        <v>1.4017999999999999</v>
      </c>
      <c r="I28" s="41">
        <v>8.8749000000000002</v>
      </c>
      <c r="J28" s="41">
        <v>3.9742000000000002</v>
      </c>
      <c r="K28" s="41">
        <v>4.9006999999999996</v>
      </c>
    </row>
    <row r="29" spans="1:11">
      <c r="A29" s="49" t="s">
        <v>93</v>
      </c>
      <c r="B29" s="41">
        <v>17.2044</v>
      </c>
      <c r="C29" s="41">
        <v>3.6204999999999998</v>
      </c>
      <c r="D29" s="41">
        <v>13.584</v>
      </c>
      <c r="E29" s="41">
        <v>5.2619999999999996</v>
      </c>
      <c r="F29" s="41">
        <v>8.3218999999999994</v>
      </c>
      <c r="G29" s="10">
        <v>16.084399999999999</v>
      </c>
      <c r="H29" s="41">
        <v>3.6596000000000002</v>
      </c>
      <c r="I29" s="41">
        <v>12.424899999999999</v>
      </c>
      <c r="J29" s="41">
        <v>4.2713999999999999</v>
      </c>
      <c r="K29" s="41">
        <v>8.1534999999999993</v>
      </c>
    </row>
    <row r="30" spans="1:11">
      <c r="A30" s="49" t="s">
        <v>94</v>
      </c>
      <c r="B30" s="41">
        <v>16.229299999999999</v>
      </c>
      <c r="C30" s="41">
        <v>4.3148999999999997</v>
      </c>
      <c r="D30" s="41">
        <v>11.914400000000001</v>
      </c>
      <c r="E30" s="41">
        <v>4.7625000000000002</v>
      </c>
      <c r="F30" s="41">
        <v>7.1519000000000004</v>
      </c>
      <c r="G30" s="10">
        <v>14.214600000000001</v>
      </c>
      <c r="H30" s="41">
        <v>3.6640999999999999</v>
      </c>
      <c r="I30" s="41">
        <v>10.5505</v>
      </c>
      <c r="J30" s="41">
        <v>4.0640999999999998</v>
      </c>
      <c r="K30" s="41">
        <v>6.4863999999999997</v>
      </c>
    </row>
    <row r="31" spans="1:11">
      <c r="A31" s="49" t="s">
        <v>95</v>
      </c>
      <c r="B31" s="41">
        <v>22.3246</v>
      </c>
      <c r="C31" s="41">
        <v>5.4038000000000004</v>
      </c>
      <c r="D31" s="41">
        <v>16.9208</v>
      </c>
      <c r="E31" s="41">
        <v>9.0991</v>
      </c>
      <c r="F31" s="41">
        <v>7.8216999999999999</v>
      </c>
      <c r="G31" s="10">
        <v>23.503499999999999</v>
      </c>
      <c r="H31" s="41">
        <v>4.7518000000000002</v>
      </c>
      <c r="I31" s="41">
        <v>18.7517</v>
      </c>
      <c r="J31" s="41">
        <v>9.8088999999999995</v>
      </c>
      <c r="K31" s="41">
        <v>8.9428000000000001</v>
      </c>
    </row>
    <row r="32" spans="1:11">
      <c r="A32" s="49" t="s">
        <v>96</v>
      </c>
      <c r="B32" s="41">
        <v>32.494999999999997</v>
      </c>
      <c r="C32" s="41">
        <v>8.4679000000000002</v>
      </c>
      <c r="D32" s="41">
        <v>24.027100000000001</v>
      </c>
      <c r="E32" s="41">
        <v>15.554399999999999</v>
      </c>
      <c r="F32" s="41">
        <v>8.4725999999999999</v>
      </c>
      <c r="G32" s="10">
        <v>30.013300000000001</v>
      </c>
      <c r="H32" s="41">
        <v>4.0842999999999998</v>
      </c>
      <c r="I32" s="41">
        <v>25.928999999999998</v>
      </c>
      <c r="J32" s="41">
        <v>12.927099999999999</v>
      </c>
      <c r="K32" s="41">
        <v>13.001899999999999</v>
      </c>
    </row>
    <row r="33" spans="1:11">
      <c r="A33" s="49" t="s">
        <v>97</v>
      </c>
      <c r="B33" s="41">
        <v>20.7883</v>
      </c>
      <c r="C33" s="41">
        <v>4.1346999999999996</v>
      </c>
      <c r="D33" s="41">
        <v>16.653700000000001</v>
      </c>
      <c r="E33" s="41">
        <v>4.1361999999999997</v>
      </c>
      <c r="F33" s="41">
        <v>12.5175</v>
      </c>
      <c r="G33" s="10">
        <v>20.679400000000001</v>
      </c>
      <c r="H33" s="41">
        <v>3.4447000000000001</v>
      </c>
      <c r="I33" s="41">
        <v>17.2347</v>
      </c>
      <c r="J33" s="41">
        <v>3.4921000000000002</v>
      </c>
      <c r="K33" s="41">
        <v>13.742599999999999</v>
      </c>
    </row>
    <row r="34" spans="1:11">
      <c r="A34" s="49" t="s">
        <v>98</v>
      </c>
      <c r="B34" s="41">
        <v>17.3582</v>
      </c>
      <c r="C34" s="41">
        <v>7.2839</v>
      </c>
      <c r="D34" s="41">
        <v>10.074299999999999</v>
      </c>
      <c r="E34" s="41">
        <v>1.4879</v>
      </c>
      <c r="F34" s="41">
        <v>8.5863999999999994</v>
      </c>
      <c r="G34" s="10">
        <v>18.7028</v>
      </c>
      <c r="H34" s="41">
        <v>9.0535999999999994</v>
      </c>
      <c r="I34" s="41">
        <v>9.6492000000000004</v>
      </c>
      <c r="J34" s="41">
        <v>1.9079999999999999</v>
      </c>
      <c r="K34" s="41">
        <v>7.7412000000000001</v>
      </c>
    </row>
    <row r="35" spans="1:11">
      <c r="A35" s="49" t="s">
        <v>99</v>
      </c>
      <c r="B35" s="41">
        <v>33.177300000000002</v>
      </c>
      <c r="C35" s="41">
        <v>12.346</v>
      </c>
      <c r="D35" s="41">
        <v>20.831299999999999</v>
      </c>
      <c r="E35" s="41">
        <v>14.874499999999999</v>
      </c>
      <c r="F35" s="41">
        <v>5.9568000000000003</v>
      </c>
      <c r="G35" s="10">
        <v>26.070599999999999</v>
      </c>
      <c r="H35" s="41">
        <v>7.4965999999999999</v>
      </c>
      <c r="I35" s="41">
        <v>18.574000000000002</v>
      </c>
      <c r="J35" s="41">
        <v>9.7430000000000003</v>
      </c>
      <c r="K35" s="41">
        <v>8.8309999999999995</v>
      </c>
    </row>
    <row r="36" spans="1:11">
      <c r="A36" s="49" t="s">
        <v>100</v>
      </c>
      <c r="B36" s="41">
        <v>22.6328</v>
      </c>
      <c r="C36" s="41">
        <v>6.1388999999999996</v>
      </c>
      <c r="D36" s="41">
        <v>16.4939</v>
      </c>
      <c r="E36" s="41">
        <v>1.9255</v>
      </c>
      <c r="F36" s="41">
        <v>14.5684</v>
      </c>
      <c r="G36" s="10">
        <v>22.361599999999999</v>
      </c>
      <c r="H36" s="41">
        <v>4.5990000000000002</v>
      </c>
      <c r="I36" s="41">
        <v>17.762599999999999</v>
      </c>
      <c r="J36" s="41">
        <v>1.3548</v>
      </c>
      <c r="K36" s="41">
        <v>16.407800000000002</v>
      </c>
    </row>
    <row r="37" spans="1:11">
      <c r="A37" s="49" t="s">
        <v>101</v>
      </c>
      <c r="B37" s="41">
        <v>21.7334</v>
      </c>
      <c r="C37" s="41">
        <v>2.9306999999999999</v>
      </c>
      <c r="D37" s="41">
        <v>18.802700000000002</v>
      </c>
      <c r="E37" s="41">
        <v>6.0693000000000001</v>
      </c>
      <c r="F37" s="41">
        <v>12.7334</v>
      </c>
      <c r="G37" s="10">
        <v>19.477499999999999</v>
      </c>
      <c r="H37" s="41">
        <v>2.6271</v>
      </c>
      <c r="I37" s="41">
        <v>16.8504</v>
      </c>
      <c r="J37" s="41">
        <v>4.7384000000000004</v>
      </c>
      <c r="K37" s="41">
        <v>12.1119</v>
      </c>
    </row>
    <row r="38" spans="1:11">
      <c r="A38" s="49" t="s">
        <v>102</v>
      </c>
      <c r="B38" s="41">
        <v>16.7255</v>
      </c>
      <c r="C38" s="41">
        <v>8.9222000000000001</v>
      </c>
      <c r="D38" s="41">
        <v>7.8033000000000001</v>
      </c>
      <c r="E38" s="41">
        <v>4.7241</v>
      </c>
      <c r="F38" s="41">
        <v>3.0792000000000002</v>
      </c>
      <c r="G38" s="10">
        <v>17.343599999999999</v>
      </c>
      <c r="H38" s="41">
        <v>7.5895999999999999</v>
      </c>
      <c r="I38" s="41">
        <v>9.7539999999999996</v>
      </c>
      <c r="J38" s="41">
        <v>4.9386999999999999</v>
      </c>
      <c r="K38" s="41">
        <v>4.8151999999999999</v>
      </c>
    </row>
    <row r="39" spans="1:11">
      <c r="A39" s="49" t="s">
        <v>103</v>
      </c>
      <c r="B39" s="41">
        <v>16.810500000000001</v>
      </c>
      <c r="C39" s="41">
        <v>7.8720999999999997</v>
      </c>
      <c r="D39" s="41">
        <v>8.9383999999999997</v>
      </c>
      <c r="E39" s="41">
        <v>2.5977000000000001</v>
      </c>
      <c r="F39" s="41">
        <v>6.3407</v>
      </c>
      <c r="G39" s="10">
        <v>15.672800000000001</v>
      </c>
      <c r="H39" s="41">
        <v>6.2621000000000002</v>
      </c>
      <c r="I39" s="41">
        <v>9.4107000000000003</v>
      </c>
      <c r="J39" s="41">
        <v>1.7876000000000001</v>
      </c>
      <c r="K39" s="41">
        <v>7.6231</v>
      </c>
    </row>
    <row r="40" spans="1:11">
      <c r="A40" s="49" t="s">
        <v>104</v>
      </c>
      <c r="B40" s="41">
        <v>19.770099999999999</v>
      </c>
      <c r="C40" s="41">
        <v>7.3254000000000001</v>
      </c>
      <c r="D40" s="41">
        <v>12.444800000000001</v>
      </c>
      <c r="E40" s="41">
        <v>6.6368</v>
      </c>
      <c r="F40" s="41">
        <v>5.8079000000000001</v>
      </c>
      <c r="G40" s="10">
        <v>18.5627</v>
      </c>
      <c r="H40" s="41">
        <v>7.1924000000000001</v>
      </c>
      <c r="I40" s="41">
        <v>11.3704</v>
      </c>
      <c r="J40" s="41">
        <v>4.7986000000000004</v>
      </c>
      <c r="K40" s="41">
        <v>6.5717999999999996</v>
      </c>
    </row>
    <row r="41" spans="1:11">
      <c r="A41" s="49" t="s">
        <v>105</v>
      </c>
      <c r="B41" s="41">
        <v>27.578700000000001</v>
      </c>
      <c r="C41" s="41">
        <v>5.4477000000000002</v>
      </c>
      <c r="D41" s="41">
        <v>22.131</v>
      </c>
      <c r="E41" s="41">
        <v>13.181900000000001</v>
      </c>
      <c r="F41" s="41">
        <v>8.9490999999999996</v>
      </c>
      <c r="G41" s="10">
        <v>25.746700000000001</v>
      </c>
      <c r="H41" s="41">
        <v>3.7330999999999999</v>
      </c>
      <c r="I41" s="41">
        <v>22.0136</v>
      </c>
      <c r="J41" s="41">
        <v>9.8590999999999998</v>
      </c>
      <c r="K41" s="41">
        <v>12.154400000000001</v>
      </c>
    </row>
    <row r="42" spans="1:11">
      <c r="A42" s="49" t="s">
        <v>106</v>
      </c>
      <c r="B42" s="41">
        <v>18.0214</v>
      </c>
      <c r="C42" s="41">
        <v>5.0511999999999997</v>
      </c>
      <c r="D42" s="41">
        <v>12.9702</v>
      </c>
      <c r="E42" s="41">
        <v>4.5717999999999996</v>
      </c>
      <c r="F42" s="41">
        <v>8.3984000000000005</v>
      </c>
      <c r="G42" s="10">
        <v>17.9556</v>
      </c>
      <c r="H42" s="41">
        <v>3.3256999999999999</v>
      </c>
      <c r="I42" s="41">
        <v>14.629899999999999</v>
      </c>
      <c r="J42" s="41">
        <v>3.7166999999999999</v>
      </c>
      <c r="K42" s="41">
        <v>10.9132</v>
      </c>
    </row>
    <row r="43" spans="1:11">
      <c r="A43" s="49" t="s">
        <v>107</v>
      </c>
      <c r="B43" s="41">
        <v>25.103400000000001</v>
      </c>
      <c r="C43" s="41">
        <v>4.5960999999999999</v>
      </c>
      <c r="D43" s="41">
        <v>20.507300000000001</v>
      </c>
      <c r="E43" s="41">
        <v>7.2016999999999998</v>
      </c>
      <c r="F43" s="41">
        <v>13.3055</v>
      </c>
      <c r="G43" s="10">
        <v>22.480899999999998</v>
      </c>
      <c r="H43" s="41">
        <v>3.9304000000000001</v>
      </c>
      <c r="I43" s="41">
        <v>18.5505</v>
      </c>
      <c r="J43" s="41">
        <v>5.2061000000000002</v>
      </c>
      <c r="K43" s="41">
        <v>13.3444</v>
      </c>
    </row>
    <row r="44" spans="1:11">
      <c r="A44" s="49" t="s">
        <v>108</v>
      </c>
      <c r="B44" s="41">
        <v>17.884599999999999</v>
      </c>
      <c r="C44" s="41">
        <v>4.3346</v>
      </c>
      <c r="D44" s="41">
        <v>13.55</v>
      </c>
      <c r="E44" s="41">
        <v>7.9973999999999998</v>
      </c>
      <c r="F44" s="41">
        <v>5.5526</v>
      </c>
      <c r="G44" s="10">
        <v>19.0428</v>
      </c>
      <c r="H44" s="41">
        <v>5.2858000000000001</v>
      </c>
      <c r="I44" s="41">
        <v>13.757</v>
      </c>
      <c r="J44" s="41">
        <v>8.2890999999999995</v>
      </c>
      <c r="K44" s="41">
        <v>5.4679000000000002</v>
      </c>
    </row>
    <row r="45" spans="1:11">
      <c r="A45" s="49" t="s">
        <v>109</v>
      </c>
      <c r="B45" s="41">
        <v>18.270199999999999</v>
      </c>
      <c r="C45" s="41">
        <v>5.6414999999999997</v>
      </c>
      <c r="D45" s="41">
        <v>12.6287</v>
      </c>
      <c r="E45" s="41">
        <v>8.7593999999999994</v>
      </c>
      <c r="F45" s="41">
        <v>3.8693</v>
      </c>
      <c r="G45" s="10">
        <v>16.0688</v>
      </c>
      <c r="H45" s="41">
        <v>6.2241999999999997</v>
      </c>
      <c r="I45" s="41">
        <v>9.8445999999999998</v>
      </c>
      <c r="J45" s="41">
        <v>6.7610999999999999</v>
      </c>
      <c r="K45" s="41">
        <v>3.0834999999999999</v>
      </c>
    </row>
    <row r="46" spans="1:11">
      <c r="A46" s="49" t="s">
        <v>110</v>
      </c>
      <c r="B46" s="41">
        <v>17.174700000000001</v>
      </c>
      <c r="C46" s="41">
        <v>10.5114</v>
      </c>
      <c r="D46" s="41">
        <v>6.6632999999999996</v>
      </c>
      <c r="E46" s="41">
        <v>4.5670999999999999</v>
      </c>
      <c r="F46" s="41">
        <v>2.0960999999999999</v>
      </c>
      <c r="G46" s="10">
        <v>15.6379</v>
      </c>
      <c r="H46" s="41">
        <v>8.6047999999999991</v>
      </c>
      <c r="I46" s="41">
        <v>7.0331000000000001</v>
      </c>
      <c r="J46" s="41">
        <v>3.4308000000000001</v>
      </c>
      <c r="K46" s="41">
        <v>3.6023000000000001</v>
      </c>
    </row>
    <row r="47" spans="1:11">
      <c r="A47" s="49" t="s">
        <v>111</v>
      </c>
      <c r="B47" s="41">
        <v>26.181799999999999</v>
      </c>
      <c r="C47" s="41">
        <v>10.3704</v>
      </c>
      <c r="D47" s="41">
        <v>15.811299999999999</v>
      </c>
      <c r="E47" s="41">
        <v>11.5786</v>
      </c>
      <c r="F47" s="41">
        <v>4.2328000000000001</v>
      </c>
      <c r="G47" s="10">
        <v>28.986000000000001</v>
      </c>
      <c r="H47" s="41">
        <v>9.3691999999999993</v>
      </c>
      <c r="I47" s="41">
        <v>19.616800000000001</v>
      </c>
      <c r="J47" s="41">
        <v>16.254799999999999</v>
      </c>
      <c r="K47" s="41">
        <v>3.3620000000000001</v>
      </c>
    </row>
    <row r="48" spans="1:11">
      <c r="A48" s="49" t="s">
        <v>112</v>
      </c>
      <c r="B48" s="41">
        <v>22.133900000000001</v>
      </c>
      <c r="C48" s="41">
        <v>6.0454999999999997</v>
      </c>
      <c r="D48" s="41">
        <v>16.0884</v>
      </c>
      <c r="E48" s="41">
        <v>10.463200000000001</v>
      </c>
      <c r="F48" s="41">
        <v>5.6252000000000004</v>
      </c>
      <c r="G48" s="10">
        <v>19.3918</v>
      </c>
      <c r="H48" s="41">
        <v>6.1656000000000004</v>
      </c>
      <c r="I48" s="41">
        <v>13.2262</v>
      </c>
      <c r="J48" s="41">
        <v>6.6163999999999996</v>
      </c>
      <c r="K48" s="41">
        <v>6.6097999999999999</v>
      </c>
    </row>
    <row r="49" spans="1:11">
      <c r="A49" s="49" t="s">
        <v>113</v>
      </c>
      <c r="B49" s="41">
        <v>20.893899999999999</v>
      </c>
      <c r="C49" s="41">
        <v>6.7948000000000004</v>
      </c>
      <c r="D49" s="41">
        <v>14.0991</v>
      </c>
      <c r="E49" s="41">
        <v>5.5511999999999997</v>
      </c>
      <c r="F49" s="41">
        <v>8.5479000000000003</v>
      </c>
      <c r="G49" s="10">
        <v>20.518799999999999</v>
      </c>
      <c r="H49" s="41">
        <v>3.5158999999999998</v>
      </c>
      <c r="I49" s="41">
        <v>17.0029</v>
      </c>
      <c r="J49" s="41">
        <v>4.0959000000000003</v>
      </c>
      <c r="K49" s="41">
        <v>12.9069</v>
      </c>
    </row>
    <row r="50" spans="1:11">
      <c r="A50" s="49" t="s">
        <v>114</v>
      </c>
      <c r="B50" s="41">
        <v>21.118500000000001</v>
      </c>
      <c r="C50" s="41">
        <v>8.3628999999999998</v>
      </c>
      <c r="D50" s="41">
        <v>12.755599999999999</v>
      </c>
      <c r="E50" s="41">
        <v>6.6539999999999999</v>
      </c>
      <c r="F50" s="41">
        <v>6.1016000000000004</v>
      </c>
      <c r="G50" s="10">
        <v>19.633500000000002</v>
      </c>
      <c r="H50" s="41">
        <v>4.3635999999999999</v>
      </c>
      <c r="I50" s="41">
        <v>15.2699</v>
      </c>
      <c r="J50" s="41">
        <v>5.9466000000000001</v>
      </c>
      <c r="K50" s="41">
        <v>9.3232999999999997</v>
      </c>
    </row>
    <row r="51" spans="1:11">
      <c r="A51" s="49" t="s">
        <v>115</v>
      </c>
      <c r="B51" s="41">
        <v>21.4758</v>
      </c>
      <c r="C51" s="41">
        <v>5.1825999999999999</v>
      </c>
      <c r="D51" s="41">
        <v>16.293199999999999</v>
      </c>
      <c r="E51" s="41">
        <v>10.1236</v>
      </c>
      <c r="F51" s="41">
        <v>6.1696</v>
      </c>
      <c r="G51" s="10">
        <v>20.9405</v>
      </c>
      <c r="H51" s="41">
        <v>3.7353000000000001</v>
      </c>
      <c r="I51" s="41">
        <v>17.205200000000001</v>
      </c>
      <c r="J51" s="41">
        <v>9.7506000000000004</v>
      </c>
      <c r="K51" s="41">
        <v>7.4545000000000003</v>
      </c>
    </row>
    <row r="52" spans="1:11">
      <c r="A52" s="49" t="s">
        <v>116</v>
      </c>
      <c r="B52" s="41">
        <v>18.131799999999998</v>
      </c>
      <c r="C52" s="41">
        <v>1.7354000000000001</v>
      </c>
      <c r="D52" s="41">
        <v>16.3964</v>
      </c>
      <c r="E52" s="41">
        <v>9.6739999999999995</v>
      </c>
      <c r="F52" s="41">
        <v>6.7224000000000004</v>
      </c>
      <c r="G52" s="10">
        <v>17.4635</v>
      </c>
      <c r="H52" s="41">
        <v>2.1545000000000001</v>
      </c>
      <c r="I52" s="41">
        <v>15.309100000000001</v>
      </c>
      <c r="J52" s="41">
        <v>8.5267999999999997</v>
      </c>
      <c r="K52" s="41">
        <v>6.7823000000000002</v>
      </c>
    </row>
    <row r="53" spans="1:11">
      <c r="A53" s="49" t="s">
        <v>117</v>
      </c>
      <c r="B53" s="41">
        <v>19.639199999999999</v>
      </c>
      <c r="C53" s="41">
        <v>5.3196000000000003</v>
      </c>
      <c r="D53" s="41">
        <v>14.319599999999999</v>
      </c>
      <c r="E53" s="41">
        <v>5.9634</v>
      </c>
      <c r="F53" s="41">
        <v>8.3561999999999994</v>
      </c>
      <c r="G53" s="10">
        <v>20.4072</v>
      </c>
      <c r="H53" s="41">
        <v>4.2122000000000002</v>
      </c>
      <c r="I53" s="41">
        <v>16.195</v>
      </c>
      <c r="J53" s="41">
        <v>4.0228000000000002</v>
      </c>
      <c r="K53" s="41">
        <v>12.1721</v>
      </c>
    </row>
    <row r="54" spans="1:11">
      <c r="A54" s="49" t="s">
        <v>118</v>
      </c>
      <c r="B54" s="41">
        <v>18.895199999999999</v>
      </c>
      <c r="C54" s="41">
        <v>4.0080999999999998</v>
      </c>
      <c r="D54" s="41">
        <v>14.8872</v>
      </c>
      <c r="E54" s="41">
        <v>6.7294999999999998</v>
      </c>
      <c r="F54" s="41">
        <v>8.1576000000000004</v>
      </c>
      <c r="G54" s="10">
        <v>18.1157</v>
      </c>
      <c r="H54" s="41">
        <v>2.0251000000000001</v>
      </c>
      <c r="I54" s="41">
        <v>16.090599999999998</v>
      </c>
      <c r="J54" s="41">
        <v>4.5208000000000004</v>
      </c>
      <c r="K54" s="41">
        <v>11.569800000000001</v>
      </c>
    </row>
    <row r="55" spans="1:11">
      <c r="A55" s="42" t="s">
        <v>119</v>
      </c>
      <c r="B55" s="43"/>
      <c r="C55" s="43"/>
      <c r="D55" s="43"/>
      <c r="E55" s="43"/>
      <c r="F55" s="43"/>
      <c r="G55" s="43"/>
      <c r="H55" s="43"/>
      <c r="I55" s="43"/>
      <c r="J55" s="43"/>
      <c r="K55" s="43"/>
    </row>
    <row r="56" spans="1:11">
      <c r="A56" s="50" t="s">
        <v>121</v>
      </c>
      <c r="B56" s="41">
        <v>22.150400000000001</v>
      </c>
      <c r="C56" s="41">
        <v>13.651899999999999</v>
      </c>
      <c r="D56" s="41">
        <v>8.4985999999999997</v>
      </c>
      <c r="E56" s="41">
        <v>1.7230000000000001</v>
      </c>
      <c r="F56" s="41">
        <v>6.7755999999999998</v>
      </c>
      <c r="G56" s="10">
        <v>20.1907</v>
      </c>
      <c r="H56" s="41">
        <v>10.614699999999999</v>
      </c>
      <c r="I56" s="41">
        <v>9.5760000000000005</v>
      </c>
      <c r="J56" s="41">
        <v>2.4512999999999998</v>
      </c>
      <c r="K56" s="41">
        <v>7.1247999999999996</v>
      </c>
    </row>
    <row r="57" spans="1:11">
      <c r="A57" s="11" t="s">
        <v>168</v>
      </c>
      <c r="B57" s="6">
        <v>15.644399999999999</v>
      </c>
      <c r="C57" s="6">
        <v>4.6451000000000002</v>
      </c>
      <c r="D57" s="6">
        <v>10.9993</v>
      </c>
      <c r="E57" s="6">
        <v>6.0281000000000002</v>
      </c>
      <c r="F57" s="6">
        <v>4.9711999999999996</v>
      </c>
      <c r="G57" s="15">
        <v>18.0442</v>
      </c>
      <c r="H57" s="6">
        <v>5.8685999999999998</v>
      </c>
      <c r="I57" s="6">
        <v>12.175700000000001</v>
      </c>
      <c r="J57" s="6">
        <v>5.8002000000000002</v>
      </c>
      <c r="K57" s="6">
        <v>6.3754999999999997</v>
      </c>
    </row>
    <row r="58" spans="1:11">
      <c r="A58" s="7" t="s">
        <v>234</v>
      </c>
    </row>
  </sheetData>
  <mergeCells count="4">
    <mergeCell ref="A55:K55"/>
    <mergeCell ref="B2:F2"/>
    <mergeCell ref="A2:A3"/>
    <mergeCell ref="G2:K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58"/>
  <sheetViews>
    <sheetView workbookViewId="0"/>
  </sheetViews>
  <sheetFormatPr defaultRowHeight="15"/>
  <cols>
    <col min="1" max="1" width="26" customWidth="1"/>
    <col min="2" max="11" width="16" customWidth="1"/>
  </cols>
  <sheetData>
    <row r="1" spans="1:11">
      <c r="A1" s="2" t="s">
        <v>18</v>
      </c>
    </row>
    <row r="2" spans="1:11">
      <c r="A2" s="31" t="s">
        <v>63</v>
      </c>
      <c r="B2" s="64">
        <v>2011</v>
      </c>
      <c r="C2" s="45"/>
      <c r="D2" s="45"/>
      <c r="E2" s="45"/>
      <c r="F2" s="45"/>
      <c r="G2" s="64">
        <v>2013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23.3386</v>
      </c>
      <c r="C4" s="41">
        <v>3.9165999999999999</v>
      </c>
      <c r="D4" s="41">
        <v>19.4221</v>
      </c>
      <c r="E4" s="41">
        <v>9.3019999999999996</v>
      </c>
      <c r="F4" s="41">
        <v>10.119999999999999</v>
      </c>
      <c r="G4" s="10">
        <v>23.011900000000001</v>
      </c>
      <c r="H4" s="41">
        <v>2.6901999999999999</v>
      </c>
      <c r="I4" s="41">
        <v>20.3217</v>
      </c>
      <c r="J4" s="41">
        <v>7.452</v>
      </c>
      <c r="K4" s="41">
        <v>12.8697</v>
      </c>
    </row>
    <row r="5" spans="1:11">
      <c r="A5" s="49" t="s">
        <v>69</v>
      </c>
      <c r="B5" s="41">
        <v>11.825200000000001</v>
      </c>
      <c r="C5" s="41">
        <v>2.2738</v>
      </c>
      <c r="D5" s="41">
        <v>9.5513999999999992</v>
      </c>
      <c r="E5" s="41">
        <v>6.0312000000000001</v>
      </c>
      <c r="F5" s="41">
        <v>3.5200999999999998</v>
      </c>
      <c r="G5" s="10">
        <v>12.3233</v>
      </c>
      <c r="H5" s="41">
        <v>1.1354</v>
      </c>
      <c r="I5" s="41">
        <v>11.187799999999999</v>
      </c>
      <c r="J5" s="41">
        <v>5.7968000000000002</v>
      </c>
      <c r="K5" s="41">
        <v>5.391</v>
      </c>
    </row>
    <row r="6" spans="1:11">
      <c r="A6" s="49" t="s">
        <v>70</v>
      </c>
      <c r="B6" s="41">
        <v>27.4299</v>
      </c>
      <c r="C6" s="41">
        <v>2.0345</v>
      </c>
      <c r="D6" s="41">
        <v>25.395399999999999</v>
      </c>
      <c r="E6" s="41">
        <v>5.7160000000000002</v>
      </c>
      <c r="F6" s="41">
        <v>19.679400000000001</v>
      </c>
      <c r="G6" s="10">
        <v>27.339300000000001</v>
      </c>
      <c r="H6" s="41">
        <v>1.4548000000000001</v>
      </c>
      <c r="I6" s="41">
        <v>25.884499999999999</v>
      </c>
      <c r="J6" s="41">
        <v>5.2332000000000001</v>
      </c>
      <c r="K6" s="41">
        <v>20.651199999999999</v>
      </c>
    </row>
    <row r="7" spans="1:11">
      <c r="A7" s="49" t="s">
        <v>71</v>
      </c>
      <c r="B7" s="41">
        <v>21.592400000000001</v>
      </c>
      <c r="C7" s="41">
        <v>1.42</v>
      </c>
      <c r="D7" s="41">
        <v>20.1724</v>
      </c>
      <c r="E7" s="41">
        <v>7.3307000000000002</v>
      </c>
      <c r="F7" s="41">
        <v>12.841699999999999</v>
      </c>
      <c r="G7" s="10">
        <v>16.501999999999999</v>
      </c>
      <c r="H7" s="41">
        <v>1.0807</v>
      </c>
      <c r="I7" s="41">
        <v>15.4213</v>
      </c>
      <c r="J7" s="41">
        <v>2.1825000000000001</v>
      </c>
      <c r="K7" s="41">
        <v>13.238799999999999</v>
      </c>
    </row>
    <row r="8" spans="1:11">
      <c r="A8" s="49" t="s">
        <v>72</v>
      </c>
      <c r="B8" s="41">
        <v>19.6736</v>
      </c>
      <c r="C8" s="41">
        <v>1.2605</v>
      </c>
      <c r="D8" s="41">
        <v>18.4131</v>
      </c>
      <c r="E8" s="41">
        <v>4.9641999999999999</v>
      </c>
      <c r="F8" s="41">
        <v>13.4489</v>
      </c>
      <c r="G8" s="10">
        <v>21.049199999999999</v>
      </c>
      <c r="H8" s="41">
        <v>1.1079000000000001</v>
      </c>
      <c r="I8" s="41">
        <v>19.941400000000002</v>
      </c>
      <c r="J8" s="41">
        <v>4.6032000000000002</v>
      </c>
      <c r="K8" s="41">
        <v>15.338200000000001</v>
      </c>
    </row>
    <row r="9" spans="1:11">
      <c r="A9" s="49" t="s">
        <v>73</v>
      </c>
      <c r="B9" s="41">
        <v>37.550400000000003</v>
      </c>
      <c r="C9" s="41">
        <v>2.2092000000000001</v>
      </c>
      <c r="D9" s="41">
        <v>35.341200000000001</v>
      </c>
      <c r="E9" s="41">
        <v>29.238</v>
      </c>
      <c r="F9" s="41">
        <v>6.1032999999999999</v>
      </c>
      <c r="G9" s="10">
        <v>32.291899999999998</v>
      </c>
      <c r="H9" s="41">
        <v>2.5038999999999998</v>
      </c>
      <c r="I9" s="41">
        <v>29.788</v>
      </c>
      <c r="J9" s="41">
        <v>22.061399999999999</v>
      </c>
      <c r="K9" s="41">
        <v>7.7266000000000004</v>
      </c>
    </row>
    <row r="10" spans="1:11">
      <c r="A10" s="49" t="s">
        <v>74</v>
      </c>
      <c r="B10" s="41">
        <v>24.832699999999999</v>
      </c>
      <c r="C10" s="41">
        <v>1.425</v>
      </c>
      <c r="D10" s="41">
        <v>23.407699999999998</v>
      </c>
      <c r="E10" s="41">
        <v>9.9635999999999996</v>
      </c>
      <c r="F10" s="41">
        <v>13.444100000000001</v>
      </c>
      <c r="G10" s="10">
        <v>22.5627</v>
      </c>
      <c r="H10" s="41">
        <v>1.5162</v>
      </c>
      <c r="I10" s="41">
        <v>21.046500000000002</v>
      </c>
      <c r="J10" s="41">
        <v>8.4413999999999998</v>
      </c>
      <c r="K10" s="41">
        <v>12.6051</v>
      </c>
    </row>
    <row r="11" spans="1:11">
      <c r="A11" s="49" t="s">
        <v>75</v>
      </c>
      <c r="B11" s="41">
        <v>18.755700000000001</v>
      </c>
      <c r="C11" s="41">
        <v>2.2008999999999999</v>
      </c>
      <c r="D11" s="41">
        <v>16.5547</v>
      </c>
      <c r="E11" s="41">
        <v>1.7504</v>
      </c>
      <c r="F11" s="41">
        <v>14.8043</v>
      </c>
      <c r="G11" s="10">
        <v>18.5716</v>
      </c>
      <c r="H11" s="41">
        <v>1.5758000000000001</v>
      </c>
      <c r="I11" s="41">
        <v>16.995799999999999</v>
      </c>
      <c r="J11" s="41">
        <v>1.6614</v>
      </c>
      <c r="K11" s="41">
        <v>15.3344</v>
      </c>
    </row>
    <row r="12" spans="1:11">
      <c r="A12" s="49" t="s">
        <v>76</v>
      </c>
      <c r="B12" s="41">
        <v>18.907800000000002</v>
      </c>
      <c r="C12" s="41">
        <v>6.9824000000000002</v>
      </c>
      <c r="D12" s="41">
        <v>11.9254</v>
      </c>
      <c r="E12" s="41">
        <v>4.3094999999999999</v>
      </c>
      <c r="F12" s="41">
        <v>7.6158999999999999</v>
      </c>
      <c r="G12" s="10">
        <v>18.0123</v>
      </c>
      <c r="H12" s="41">
        <v>4.7007000000000003</v>
      </c>
      <c r="I12" s="41">
        <v>13.311500000000001</v>
      </c>
      <c r="J12" s="41">
        <v>2.9264000000000001</v>
      </c>
      <c r="K12" s="41">
        <v>10.3851</v>
      </c>
    </row>
    <row r="13" spans="1:11">
      <c r="A13" s="49" t="s">
        <v>77</v>
      </c>
      <c r="B13" s="41">
        <v>23.270299999999999</v>
      </c>
      <c r="C13" s="41">
        <v>2.1724000000000001</v>
      </c>
      <c r="D13" s="41">
        <v>21.097899999999999</v>
      </c>
      <c r="E13" s="41">
        <v>3.0731000000000002</v>
      </c>
      <c r="F13" s="41">
        <v>18.024799999999999</v>
      </c>
      <c r="G13" s="10">
        <v>24.53</v>
      </c>
      <c r="H13" s="41">
        <v>2.9586999999999999</v>
      </c>
      <c r="I13" s="41">
        <v>21.571300000000001</v>
      </c>
      <c r="J13" s="41">
        <v>2.5550000000000002</v>
      </c>
      <c r="K13" s="41">
        <v>19.016300000000001</v>
      </c>
    </row>
    <row r="14" spans="1:11">
      <c r="A14" s="49" t="s">
        <v>78</v>
      </c>
      <c r="B14" s="41">
        <v>16.1815</v>
      </c>
      <c r="C14" s="41">
        <v>6.3160999999999996</v>
      </c>
      <c r="D14" s="41">
        <v>9.8655000000000008</v>
      </c>
      <c r="E14" s="41">
        <v>4.2279999999999998</v>
      </c>
      <c r="F14" s="41">
        <v>5.6375000000000002</v>
      </c>
      <c r="G14" s="10">
        <v>16.048300000000001</v>
      </c>
      <c r="H14" s="41">
        <v>4.9042000000000003</v>
      </c>
      <c r="I14" s="41">
        <v>11.1441</v>
      </c>
      <c r="J14" s="41">
        <v>3.0185</v>
      </c>
      <c r="K14" s="41">
        <v>8.1257000000000001</v>
      </c>
    </row>
    <row r="15" spans="1:11">
      <c r="A15" s="49" t="s">
        <v>79</v>
      </c>
      <c r="B15" s="41">
        <v>19.8355</v>
      </c>
      <c r="C15" s="41">
        <v>2.2673999999999999</v>
      </c>
      <c r="D15" s="41">
        <v>17.568100000000001</v>
      </c>
      <c r="E15" s="41">
        <v>6.1733000000000002</v>
      </c>
      <c r="F15" s="41">
        <v>11.3948</v>
      </c>
      <c r="G15" s="10">
        <v>16.872399999999999</v>
      </c>
      <c r="H15" s="41">
        <v>1.8042</v>
      </c>
      <c r="I15" s="41">
        <v>15.068199999999999</v>
      </c>
      <c r="J15" s="41">
        <v>4.5857999999999999</v>
      </c>
      <c r="K15" s="41">
        <v>10.4823</v>
      </c>
    </row>
    <row r="16" spans="1:11">
      <c r="A16" s="49" t="s">
        <v>80</v>
      </c>
      <c r="B16" s="41">
        <v>14.513999999999999</v>
      </c>
      <c r="C16" s="41">
        <v>1.8062</v>
      </c>
      <c r="D16" s="41">
        <v>12.707800000000001</v>
      </c>
      <c r="E16" s="41">
        <v>5.3095999999999997</v>
      </c>
      <c r="F16" s="41">
        <v>7.3982999999999999</v>
      </c>
      <c r="G16" s="10">
        <v>14.685499999999999</v>
      </c>
      <c r="H16" s="41">
        <v>1.4928999999999999</v>
      </c>
      <c r="I16" s="41">
        <v>13.192600000000001</v>
      </c>
      <c r="J16" s="41">
        <v>3.8677000000000001</v>
      </c>
      <c r="K16" s="41">
        <v>9.3248999999999995</v>
      </c>
    </row>
    <row r="17" spans="1:11">
      <c r="A17" s="49" t="s">
        <v>81</v>
      </c>
      <c r="B17" s="41">
        <v>20.633700000000001</v>
      </c>
      <c r="C17" s="41">
        <v>1.6277999999999999</v>
      </c>
      <c r="D17" s="41">
        <v>19.0059</v>
      </c>
      <c r="E17" s="41">
        <v>5.7069999999999999</v>
      </c>
      <c r="F17" s="41">
        <v>13.2988</v>
      </c>
      <c r="G17" s="10">
        <v>20.165299999999998</v>
      </c>
      <c r="H17" s="41">
        <v>1.2379</v>
      </c>
      <c r="I17" s="41">
        <v>18.927399999999999</v>
      </c>
      <c r="J17" s="41">
        <v>4.1656000000000004</v>
      </c>
      <c r="K17" s="41">
        <v>14.761799999999999</v>
      </c>
    </row>
    <row r="18" spans="1:11">
      <c r="A18" s="49" t="s">
        <v>82</v>
      </c>
      <c r="B18" s="41">
        <v>22.305700000000002</v>
      </c>
      <c r="C18" s="41">
        <v>1.2035</v>
      </c>
      <c r="D18" s="41">
        <v>21.1022</v>
      </c>
      <c r="E18" s="41">
        <v>6.6158000000000001</v>
      </c>
      <c r="F18" s="41">
        <v>14.4864</v>
      </c>
      <c r="G18" s="10">
        <v>21.895600000000002</v>
      </c>
      <c r="H18" s="41">
        <v>2.4327000000000001</v>
      </c>
      <c r="I18" s="41">
        <v>19.462800000000001</v>
      </c>
      <c r="J18" s="41">
        <v>3.1537999999999999</v>
      </c>
      <c r="K18" s="41">
        <v>16.309100000000001</v>
      </c>
    </row>
    <row r="19" spans="1:11">
      <c r="A19" s="49" t="s">
        <v>83</v>
      </c>
      <c r="B19" s="41">
        <v>19.336600000000001</v>
      </c>
      <c r="C19" s="41">
        <v>1.008</v>
      </c>
      <c r="D19" s="41">
        <v>18.328600000000002</v>
      </c>
      <c r="E19" s="41">
        <v>3.3391999999999999</v>
      </c>
      <c r="F19" s="41">
        <v>14.9894</v>
      </c>
      <c r="G19" s="10">
        <v>17.911300000000001</v>
      </c>
      <c r="H19" s="41">
        <v>1.0799000000000001</v>
      </c>
      <c r="I19" s="41">
        <v>16.831399999999999</v>
      </c>
      <c r="J19" s="41">
        <v>2.4079999999999999</v>
      </c>
      <c r="K19" s="41">
        <v>14.423400000000001</v>
      </c>
    </row>
    <row r="20" spans="1:11">
      <c r="A20" s="49" t="s">
        <v>84</v>
      </c>
      <c r="B20" s="41">
        <v>24.322399999999998</v>
      </c>
      <c r="C20" s="41">
        <v>2.2119</v>
      </c>
      <c r="D20" s="41">
        <v>22.110499999999998</v>
      </c>
      <c r="E20" s="41">
        <v>10.4764</v>
      </c>
      <c r="F20" s="41">
        <v>11.6341</v>
      </c>
      <c r="G20" s="10">
        <v>26.3066</v>
      </c>
      <c r="H20" s="41">
        <v>1.8162</v>
      </c>
      <c r="I20" s="41">
        <v>24.490300000000001</v>
      </c>
      <c r="J20" s="41">
        <v>11.0816</v>
      </c>
      <c r="K20" s="41">
        <v>13.408799999999999</v>
      </c>
    </row>
    <row r="21" spans="1:11">
      <c r="A21" s="49" t="s">
        <v>85</v>
      </c>
      <c r="B21" s="41">
        <v>16.2623</v>
      </c>
      <c r="C21" s="41">
        <v>8.7254000000000005</v>
      </c>
      <c r="D21" s="41">
        <v>7.5369000000000002</v>
      </c>
      <c r="E21" s="41">
        <v>3.7603</v>
      </c>
      <c r="F21" s="41">
        <v>3.7766000000000002</v>
      </c>
      <c r="G21" s="10">
        <v>15.420199999999999</v>
      </c>
      <c r="H21" s="41">
        <v>2.9910999999999999</v>
      </c>
      <c r="I21" s="41">
        <v>12.4291</v>
      </c>
      <c r="J21" s="41">
        <v>2.6873999999999998</v>
      </c>
      <c r="K21" s="41">
        <v>9.7416999999999998</v>
      </c>
    </row>
    <row r="22" spans="1:11">
      <c r="A22" s="49" t="s">
        <v>86</v>
      </c>
      <c r="B22" s="41">
        <v>22.154199999999999</v>
      </c>
      <c r="C22" s="41">
        <v>1.3331</v>
      </c>
      <c r="D22" s="41">
        <v>20.821000000000002</v>
      </c>
      <c r="E22" s="41">
        <v>3.5615999999999999</v>
      </c>
      <c r="F22" s="41">
        <v>17.259399999999999</v>
      </c>
      <c r="G22" s="10">
        <v>21.989599999999999</v>
      </c>
      <c r="H22" s="41">
        <v>1.1600999999999999</v>
      </c>
      <c r="I22" s="41">
        <v>20.829499999999999</v>
      </c>
      <c r="J22" s="41">
        <v>2.218</v>
      </c>
      <c r="K22" s="41">
        <v>18.6114</v>
      </c>
    </row>
    <row r="23" spans="1:11">
      <c r="A23" s="49" t="s">
        <v>87</v>
      </c>
      <c r="B23" s="41">
        <v>20.3033</v>
      </c>
      <c r="C23" s="41">
        <v>1.5575000000000001</v>
      </c>
      <c r="D23" s="41">
        <v>18.745799999999999</v>
      </c>
      <c r="E23" s="41">
        <v>4.0011999999999999</v>
      </c>
      <c r="F23" s="41">
        <v>14.7446</v>
      </c>
      <c r="G23" s="10">
        <v>21.696000000000002</v>
      </c>
      <c r="H23" s="41">
        <v>1.6932</v>
      </c>
      <c r="I23" s="41">
        <v>20.0029</v>
      </c>
      <c r="J23" s="41">
        <v>2.1356999999999999</v>
      </c>
      <c r="K23" s="41">
        <v>17.8672</v>
      </c>
    </row>
    <row r="24" spans="1:11">
      <c r="A24" s="49" t="s">
        <v>88</v>
      </c>
      <c r="B24" s="41">
        <v>18.963799999999999</v>
      </c>
      <c r="C24" s="41">
        <v>10.329700000000001</v>
      </c>
      <c r="D24" s="41">
        <v>8.6341999999999999</v>
      </c>
      <c r="E24" s="41">
        <v>1.9106000000000001</v>
      </c>
      <c r="F24" s="41">
        <v>6.7236000000000002</v>
      </c>
      <c r="G24" s="10">
        <v>20.757100000000001</v>
      </c>
      <c r="H24" s="41">
        <v>12.8552</v>
      </c>
      <c r="I24" s="41">
        <v>7.9019000000000004</v>
      </c>
      <c r="J24" s="41">
        <v>2.2044999999999999</v>
      </c>
      <c r="K24" s="41">
        <v>5.6974</v>
      </c>
    </row>
    <row r="25" spans="1:11">
      <c r="A25" s="49" t="s">
        <v>89</v>
      </c>
      <c r="B25" s="41">
        <v>24.5139</v>
      </c>
      <c r="C25" s="41">
        <v>5.6859000000000002</v>
      </c>
      <c r="D25" s="41">
        <v>18.827999999999999</v>
      </c>
      <c r="E25" s="41">
        <v>6.5156000000000001</v>
      </c>
      <c r="F25" s="41">
        <v>12.3125</v>
      </c>
      <c r="G25" s="10">
        <v>27.382400000000001</v>
      </c>
      <c r="H25" s="41">
        <v>2.6636000000000002</v>
      </c>
      <c r="I25" s="41">
        <v>24.718699999999998</v>
      </c>
      <c r="J25" s="41">
        <v>9.1874000000000002</v>
      </c>
      <c r="K25" s="41">
        <v>15.5313</v>
      </c>
    </row>
    <row r="26" spans="1:11">
      <c r="A26" s="49" t="s">
        <v>90</v>
      </c>
      <c r="B26" s="41">
        <v>16.448899999999998</v>
      </c>
      <c r="C26" s="41">
        <v>3.5245000000000002</v>
      </c>
      <c r="D26" s="41">
        <v>12.9244</v>
      </c>
      <c r="E26" s="41">
        <v>5.8201999999999998</v>
      </c>
      <c r="F26" s="41">
        <v>7.1041999999999996</v>
      </c>
      <c r="G26" s="10">
        <v>20.2517</v>
      </c>
      <c r="H26" s="41">
        <v>3.8129</v>
      </c>
      <c r="I26" s="41">
        <v>16.438800000000001</v>
      </c>
      <c r="J26" s="41">
        <v>6.7815000000000003</v>
      </c>
      <c r="K26" s="41">
        <v>9.6572999999999993</v>
      </c>
    </row>
    <row r="27" spans="1:11">
      <c r="A27" s="49" t="s">
        <v>91</v>
      </c>
      <c r="B27" s="41">
        <v>23.168500000000002</v>
      </c>
      <c r="C27" s="41">
        <v>1.5561</v>
      </c>
      <c r="D27" s="41">
        <v>21.612400000000001</v>
      </c>
      <c r="E27" s="41">
        <v>11.1455</v>
      </c>
      <c r="F27" s="41">
        <v>10.466900000000001</v>
      </c>
      <c r="G27" s="10">
        <v>21.593599999999999</v>
      </c>
      <c r="H27" s="41">
        <v>2.7130999999999998</v>
      </c>
      <c r="I27" s="41">
        <v>18.880500000000001</v>
      </c>
      <c r="J27" s="41">
        <v>9.2705000000000002</v>
      </c>
      <c r="K27" s="41">
        <v>9.61</v>
      </c>
    </row>
    <row r="28" spans="1:11">
      <c r="A28" s="49" t="s">
        <v>92</v>
      </c>
      <c r="B28" s="41">
        <v>11.278</v>
      </c>
      <c r="C28" s="41">
        <v>1.0550999999999999</v>
      </c>
      <c r="D28" s="41">
        <v>10.222899999999999</v>
      </c>
      <c r="E28" s="41">
        <v>4.6219000000000001</v>
      </c>
      <c r="F28" s="41">
        <v>5.601</v>
      </c>
      <c r="G28" s="10">
        <v>11.5052</v>
      </c>
      <c r="H28" s="41">
        <v>0.52510000000000001</v>
      </c>
      <c r="I28" s="41">
        <v>10.9801</v>
      </c>
      <c r="J28" s="41">
        <v>4.1272000000000002</v>
      </c>
      <c r="K28" s="41">
        <v>6.8529</v>
      </c>
    </row>
    <row r="29" spans="1:11">
      <c r="A29" s="49" t="s">
        <v>93</v>
      </c>
      <c r="B29" s="41">
        <v>16.343399999999999</v>
      </c>
      <c r="C29" s="41">
        <v>1.6503000000000001</v>
      </c>
      <c r="D29" s="41">
        <v>14.693199999999999</v>
      </c>
      <c r="E29" s="41">
        <v>5.4005000000000001</v>
      </c>
      <c r="F29" s="41">
        <v>9.2926000000000002</v>
      </c>
      <c r="G29" s="10">
        <v>15.8497</v>
      </c>
      <c r="H29" s="41">
        <v>1.2319</v>
      </c>
      <c r="I29" s="41">
        <v>14.617900000000001</v>
      </c>
      <c r="J29" s="41">
        <v>3.4552999999999998</v>
      </c>
      <c r="K29" s="41">
        <v>11.162599999999999</v>
      </c>
    </row>
    <row r="30" spans="1:11">
      <c r="A30" s="49" t="s">
        <v>94</v>
      </c>
      <c r="B30" s="41">
        <v>13.6668</v>
      </c>
      <c r="C30" s="41">
        <v>4.2545000000000002</v>
      </c>
      <c r="D30" s="41">
        <v>9.4123000000000001</v>
      </c>
      <c r="E30" s="41">
        <v>4.2846000000000002</v>
      </c>
      <c r="F30" s="41">
        <v>5.1276999999999999</v>
      </c>
      <c r="G30" s="10">
        <v>15.097899999999999</v>
      </c>
      <c r="H30" s="41">
        <v>2.8649</v>
      </c>
      <c r="I30" s="41">
        <v>12.2331</v>
      </c>
      <c r="J30" s="41">
        <v>4.9048999999999996</v>
      </c>
      <c r="K30" s="41">
        <v>7.3281999999999998</v>
      </c>
    </row>
    <row r="31" spans="1:11">
      <c r="A31" s="49" t="s">
        <v>95</v>
      </c>
      <c r="B31" s="41">
        <v>23.370699999999999</v>
      </c>
      <c r="C31" s="41">
        <v>4.3343999999999996</v>
      </c>
      <c r="D31" s="41">
        <v>19.036300000000001</v>
      </c>
      <c r="E31" s="41">
        <v>8.0684000000000005</v>
      </c>
      <c r="F31" s="41">
        <v>10.9679</v>
      </c>
      <c r="G31" s="10">
        <v>22.350899999999999</v>
      </c>
      <c r="H31" s="41">
        <v>3.5709</v>
      </c>
      <c r="I31" s="41">
        <v>18.78</v>
      </c>
      <c r="J31" s="41">
        <v>4.5247999999999999</v>
      </c>
      <c r="K31" s="41">
        <v>14.2552</v>
      </c>
    </row>
    <row r="32" spans="1:11">
      <c r="A32" s="49" t="s">
        <v>96</v>
      </c>
      <c r="B32" s="41">
        <v>35.271299999999997</v>
      </c>
      <c r="C32" s="41">
        <v>1.1234999999999999</v>
      </c>
      <c r="D32" s="41">
        <v>34.147799999999997</v>
      </c>
      <c r="E32" s="41">
        <v>16.388300000000001</v>
      </c>
      <c r="F32" s="41">
        <v>17.759499999999999</v>
      </c>
      <c r="G32" s="10">
        <v>31.3659</v>
      </c>
      <c r="H32" s="41">
        <v>1.5022</v>
      </c>
      <c r="I32" s="41">
        <v>29.863700000000001</v>
      </c>
      <c r="J32" s="41">
        <v>7.1329000000000002</v>
      </c>
      <c r="K32" s="41">
        <v>22.730799999999999</v>
      </c>
    </row>
    <row r="33" spans="1:11">
      <c r="A33" s="49" t="s">
        <v>97</v>
      </c>
      <c r="B33" s="41">
        <v>19.137</v>
      </c>
      <c r="C33" s="41">
        <v>2.7822</v>
      </c>
      <c r="D33" s="41">
        <v>16.354900000000001</v>
      </c>
      <c r="E33" s="41">
        <v>2.5030000000000001</v>
      </c>
      <c r="F33" s="41">
        <v>13.851900000000001</v>
      </c>
      <c r="G33" s="10">
        <v>17.9803</v>
      </c>
      <c r="H33" s="41">
        <v>2.5575000000000001</v>
      </c>
      <c r="I33" s="41">
        <v>15.422800000000001</v>
      </c>
      <c r="J33" s="41">
        <v>1.9404999999999999</v>
      </c>
      <c r="K33" s="41">
        <v>13.4823</v>
      </c>
    </row>
    <row r="34" spans="1:11">
      <c r="A34" s="49" t="s">
        <v>98</v>
      </c>
      <c r="B34" s="41">
        <v>19.57</v>
      </c>
      <c r="C34" s="41">
        <v>9.0876000000000001</v>
      </c>
      <c r="D34" s="41">
        <v>10.4824</v>
      </c>
      <c r="E34" s="41">
        <v>1.6359999999999999</v>
      </c>
      <c r="F34" s="41">
        <v>8.8463999999999992</v>
      </c>
      <c r="G34" s="10">
        <v>18.977799999999998</v>
      </c>
      <c r="H34" s="41">
        <v>1.7196</v>
      </c>
      <c r="I34" s="41">
        <v>17.258299999999998</v>
      </c>
      <c r="J34" s="41">
        <v>1.9903999999999999</v>
      </c>
      <c r="K34" s="41">
        <v>15.267799999999999</v>
      </c>
    </row>
    <row r="35" spans="1:11">
      <c r="A35" s="49" t="s">
        <v>99</v>
      </c>
      <c r="B35" s="41">
        <v>26.967199999999998</v>
      </c>
      <c r="C35" s="41">
        <v>5.7065000000000001</v>
      </c>
      <c r="D35" s="41">
        <v>21.2607</v>
      </c>
      <c r="E35" s="41">
        <v>11.201599999999999</v>
      </c>
      <c r="F35" s="41">
        <v>10.059100000000001</v>
      </c>
      <c r="G35" s="10">
        <v>27.887599999999999</v>
      </c>
      <c r="H35" s="41">
        <v>1.0232000000000001</v>
      </c>
      <c r="I35" s="41">
        <v>26.8644</v>
      </c>
      <c r="J35" s="41">
        <v>11.8264</v>
      </c>
      <c r="K35" s="41">
        <v>15.0381</v>
      </c>
    </row>
    <row r="36" spans="1:11">
      <c r="A36" s="49" t="s">
        <v>100</v>
      </c>
      <c r="B36" s="41">
        <v>22.9313</v>
      </c>
      <c r="C36" s="41">
        <v>2.5602</v>
      </c>
      <c r="D36" s="41">
        <v>20.371099999999998</v>
      </c>
      <c r="E36" s="41">
        <v>0.9819</v>
      </c>
      <c r="F36" s="41">
        <v>19.389199999999999</v>
      </c>
      <c r="G36" s="10">
        <v>22.176500000000001</v>
      </c>
      <c r="H36" s="41">
        <v>1.3460000000000001</v>
      </c>
      <c r="I36" s="41">
        <v>20.8306</v>
      </c>
      <c r="J36" s="41">
        <v>0.68110000000000004</v>
      </c>
      <c r="K36" s="41">
        <v>20.1494</v>
      </c>
    </row>
    <row r="37" spans="1:11">
      <c r="A37" s="49" t="s">
        <v>101</v>
      </c>
      <c r="B37" s="41">
        <v>21.152200000000001</v>
      </c>
      <c r="C37" s="41">
        <v>2.2078000000000002</v>
      </c>
      <c r="D37" s="41">
        <v>18.944400000000002</v>
      </c>
      <c r="E37" s="41">
        <v>6.8288000000000002</v>
      </c>
      <c r="F37" s="41">
        <v>12.1157</v>
      </c>
      <c r="G37" s="10">
        <v>20.144500000000001</v>
      </c>
      <c r="H37" s="41">
        <v>1.8047</v>
      </c>
      <c r="I37" s="41">
        <v>18.3398</v>
      </c>
      <c r="J37" s="41">
        <v>5.2759999999999998</v>
      </c>
      <c r="K37" s="41">
        <v>13.063800000000001</v>
      </c>
    </row>
    <row r="38" spans="1:11">
      <c r="A38" s="49" t="s">
        <v>102</v>
      </c>
      <c r="B38" s="41">
        <v>16.974799999999998</v>
      </c>
      <c r="C38" s="41">
        <v>6.4856999999999996</v>
      </c>
      <c r="D38" s="41">
        <v>10.489100000000001</v>
      </c>
      <c r="E38" s="41">
        <v>4.1440999999999999</v>
      </c>
      <c r="F38" s="41">
        <v>6.3449999999999998</v>
      </c>
      <c r="G38" s="10">
        <v>15.651899999999999</v>
      </c>
      <c r="H38" s="41">
        <v>4.0605000000000002</v>
      </c>
      <c r="I38" s="41">
        <v>11.5914</v>
      </c>
      <c r="J38" s="41">
        <v>2.8582999999999998</v>
      </c>
      <c r="K38" s="41">
        <v>8.7331000000000003</v>
      </c>
    </row>
    <row r="39" spans="1:11">
      <c r="A39" s="49" t="s">
        <v>103</v>
      </c>
      <c r="B39" s="41">
        <v>17.250699999999998</v>
      </c>
      <c r="C39" s="41">
        <v>5.7667000000000002</v>
      </c>
      <c r="D39" s="41">
        <v>11.484</v>
      </c>
      <c r="E39" s="41">
        <v>2.0548000000000002</v>
      </c>
      <c r="F39" s="41">
        <v>9.4292999999999996</v>
      </c>
      <c r="G39" s="10">
        <v>17.382300000000001</v>
      </c>
      <c r="H39" s="41">
        <v>2.6055000000000001</v>
      </c>
      <c r="I39" s="41">
        <v>14.7768</v>
      </c>
      <c r="J39" s="41">
        <v>1.9726999999999999</v>
      </c>
      <c r="K39" s="41">
        <v>12.8041</v>
      </c>
    </row>
    <row r="40" spans="1:11">
      <c r="A40" s="49" t="s">
        <v>104</v>
      </c>
      <c r="B40" s="41">
        <v>20.672799999999999</v>
      </c>
      <c r="C40" s="41">
        <v>4.9675000000000002</v>
      </c>
      <c r="D40" s="41">
        <v>15.705299999999999</v>
      </c>
      <c r="E40" s="41">
        <v>6.4016999999999999</v>
      </c>
      <c r="F40" s="41">
        <v>9.3035999999999994</v>
      </c>
      <c r="G40" s="10">
        <v>22.1387</v>
      </c>
      <c r="H40" s="41">
        <v>1.7155</v>
      </c>
      <c r="I40" s="41">
        <v>20.423100000000002</v>
      </c>
      <c r="J40" s="41">
        <v>6.0731000000000002</v>
      </c>
      <c r="K40" s="41">
        <v>14.35</v>
      </c>
    </row>
    <row r="41" spans="1:11">
      <c r="A41" s="49" t="s">
        <v>105</v>
      </c>
      <c r="B41" s="41">
        <v>27.599900000000002</v>
      </c>
      <c r="C41" s="41">
        <v>2.6156999999999999</v>
      </c>
      <c r="D41" s="41">
        <v>24.984200000000001</v>
      </c>
      <c r="E41" s="41">
        <v>12.286799999999999</v>
      </c>
      <c r="F41" s="41">
        <v>12.6974</v>
      </c>
      <c r="G41" s="10">
        <v>26.5273</v>
      </c>
      <c r="H41" s="41">
        <v>2.4876999999999998</v>
      </c>
      <c r="I41" s="41">
        <v>24.0396</v>
      </c>
      <c r="J41" s="41">
        <v>11.837400000000001</v>
      </c>
      <c r="K41" s="41">
        <v>12.202199999999999</v>
      </c>
    </row>
    <row r="42" spans="1:11">
      <c r="A42" s="49" t="s">
        <v>106</v>
      </c>
      <c r="B42" s="41">
        <v>17.828399999999998</v>
      </c>
      <c r="C42" s="41">
        <v>2.9091999999999998</v>
      </c>
      <c r="D42" s="41">
        <v>14.9192</v>
      </c>
      <c r="E42" s="41">
        <v>3.7517999999999998</v>
      </c>
      <c r="F42" s="41">
        <v>11.167400000000001</v>
      </c>
      <c r="G42" s="10">
        <v>18.253699999999998</v>
      </c>
      <c r="H42" s="41">
        <v>2.2911000000000001</v>
      </c>
      <c r="I42" s="41">
        <v>15.9627</v>
      </c>
      <c r="J42" s="41">
        <v>3.4344000000000001</v>
      </c>
      <c r="K42" s="41">
        <v>12.5283</v>
      </c>
    </row>
    <row r="43" spans="1:11">
      <c r="A43" s="49" t="s">
        <v>107</v>
      </c>
      <c r="B43" s="41">
        <v>19.111699999999999</v>
      </c>
      <c r="C43" s="41">
        <v>2.0590000000000002</v>
      </c>
      <c r="D43" s="41">
        <v>17.052700000000002</v>
      </c>
      <c r="E43" s="41">
        <v>4.6670999999999996</v>
      </c>
      <c r="F43" s="41">
        <v>12.3856</v>
      </c>
      <c r="G43" s="10">
        <v>19.1492</v>
      </c>
      <c r="H43" s="41">
        <v>1.3414999999999999</v>
      </c>
      <c r="I43" s="41">
        <v>17.807700000000001</v>
      </c>
      <c r="J43" s="41">
        <v>3.3769</v>
      </c>
      <c r="K43" s="41">
        <v>14.4307</v>
      </c>
    </row>
    <row r="44" spans="1:11">
      <c r="A44" s="49" t="s">
        <v>108</v>
      </c>
      <c r="B44" s="41">
        <v>18.4925</v>
      </c>
      <c r="C44" s="41">
        <v>2.7351999999999999</v>
      </c>
      <c r="D44" s="41">
        <v>15.757300000000001</v>
      </c>
      <c r="E44" s="41">
        <v>8.4974000000000007</v>
      </c>
      <c r="F44" s="41">
        <v>7.26</v>
      </c>
      <c r="G44" s="10">
        <v>20.003</v>
      </c>
      <c r="H44" s="41">
        <v>1.7343</v>
      </c>
      <c r="I44" s="41">
        <v>18.268599999999999</v>
      </c>
      <c r="J44" s="41">
        <v>8.5297999999999998</v>
      </c>
      <c r="K44" s="41">
        <v>9.7388999999999992</v>
      </c>
    </row>
    <row r="45" spans="1:11">
      <c r="A45" s="49" t="s">
        <v>109</v>
      </c>
      <c r="B45" s="41">
        <v>19.363099999999999</v>
      </c>
      <c r="C45" s="41">
        <v>3.1756000000000002</v>
      </c>
      <c r="D45" s="41">
        <v>16.1874</v>
      </c>
      <c r="E45" s="41">
        <v>8.5739000000000001</v>
      </c>
      <c r="F45" s="41">
        <v>7.6135999999999999</v>
      </c>
      <c r="G45" s="10">
        <v>18.753799999999998</v>
      </c>
      <c r="H45" s="41">
        <v>2.2176999999999998</v>
      </c>
      <c r="I45" s="41">
        <v>16.536100000000001</v>
      </c>
      <c r="J45" s="41">
        <v>7.2782</v>
      </c>
      <c r="K45" s="41">
        <v>9.2578999999999994</v>
      </c>
    </row>
    <row r="46" spans="1:11">
      <c r="A46" s="49" t="s">
        <v>110</v>
      </c>
      <c r="B46" s="41">
        <v>16.786000000000001</v>
      </c>
      <c r="C46" s="41">
        <v>7.0502000000000002</v>
      </c>
      <c r="D46" s="41">
        <v>9.7356999999999996</v>
      </c>
      <c r="E46" s="41">
        <v>2.9184999999999999</v>
      </c>
      <c r="F46" s="41">
        <v>6.8171999999999997</v>
      </c>
      <c r="G46" s="10">
        <v>17.5916</v>
      </c>
      <c r="H46" s="41">
        <v>3.1009000000000002</v>
      </c>
      <c r="I46" s="41">
        <v>14.4907</v>
      </c>
      <c r="J46" s="41">
        <v>2.2014999999999998</v>
      </c>
      <c r="K46" s="41">
        <v>12.289300000000001</v>
      </c>
    </row>
    <row r="47" spans="1:11">
      <c r="A47" s="49" t="s">
        <v>111</v>
      </c>
      <c r="B47" s="41">
        <v>30.352599999999999</v>
      </c>
      <c r="C47" s="41">
        <v>9.9282000000000004</v>
      </c>
      <c r="D47" s="41">
        <v>20.424399999999999</v>
      </c>
      <c r="E47" s="41">
        <v>17.286200000000001</v>
      </c>
      <c r="F47" s="41">
        <v>3.1381999999999999</v>
      </c>
      <c r="G47" s="10">
        <v>32.609200000000001</v>
      </c>
      <c r="H47" s="41">
        <v>4.9006999999999996</v>
      </c>
      <c r="I47" s="41">
        <v>27.708500000000001</v>
      </c>
      <c r="J47" s="41">
        <v>13.312900000000001</v>
      </c>
      <c r="K47" s="41">
        <v>14.3956</v>
      </c>
    </row>
    <row r="48" spans="1:11">
      <c r="A48" s="49" t="s">
        <v>112</v>
      </c>
      <c r="B48" s="41">
        <v>18.578199999999999</v>
      </c>
      <c r="C48" s="41">
        <v>4.1376999999999997</v>
      </c>
      <c r="D48" s="41">
        <v>14.4405</v>
      </c>
      <c r="E48" s="41">
        <v>6.7758000000000003</v>
      </c>
      <c r="F48" s="41">
        <v>7.6646999999999998</v>
      </c>
      <c r="G48" s="10">
        <v>17.6951</v>
      </c>
      <c r="H48" s="41">
        <v>3.048</v>
      </c>
      <c r="I48" s="41">
        <v>14.6472</v>
      </c>
      <c r="J48" s="41">
        <v>4.3582000000000001</v>
      </c>
      <c r="K48" s="41">
        <v>10.289</v>
      </c>
    </row>
    <row r="49" spans="1:11">
      <c r="A49" s="49" t="s">
        <v>113</v>
      </c>
      <c r="B49" s="41">
        <v>19.2178</v>
      </c>
      <c r="C49" s="41">
        <v>2.3845999999999998</v>
      </c>
      <c r="D49" s="41">
        <v>16.833200000000001</v>
      </c>
      <c r="E49" s="41">
        <v>3.1953999999999998</v>
      </c>
      <c r="F49" s="41">
        <v>13.6378</v>
      </c>
      <c r="G49" s="10">
        <v>18.9679</v>
      </c>
      <c r="H49" s="41">
        <v>1.1704000000000001</v>
      </c>
      <c r="I49" s="41">
        <v>17.797599999999999</v>
      </c>
      <c r="J49" s="41">
        <v>2.1463999999999999</v>
      </c>
      <c r="K49" s="41">
        <v>15.651199999999999</v>
      </c>
    </row>
    <row r="50" spans="1:11">
      <c r="A50" s="49" t="s">
        <v>114</v>
      </c>
      <c r="B50" s="41">
        <v>19.223800000000001</v>
      </c>
      <c r="C50" s="41">
        <v>2.7905000000000002</v>
      </c>
      <c r="D50" s="41">
        <v>16.433299999999999</v>
      </c>
      <c r="E50" s="41">
        <v>6.6649000000000003</v>
      </c>
      <c r="F50" s="41">
        <v>9.7683999999999997</v>
      </c>
      <c r="G50" s="10">
        <v>19.2895</v>
      </c>
      <c r="H50" s="41">
        <v>1.5448999999999999</v>
      </c>
      <c r="I50" s="41">
        <v>17.744599999999998</v>
      </c>
      <c r="J50" s="41">
        <v>5.5373999999999999</v>
      </c>
      <c r="K50" s="41">
        <v>12.2073</v>
      </c>
    </row>
    <row r="51" spans="1:11">
      <c r="A51" s="49" t="s">
        <v>115</v>
      </c>
      <c r="B51" s="41">
        <v>22.395800000000001</v>
      </c>
      <c r="C51" s="41">
        <v>2.8407</v>
      </c>
      <c r="D51" s="41">
        <v>19.555099999999999</v>
      </c>
      <c r="E51" s="41">
        <v>7.8845000000000001</v>
      </c>
      <c r="F51" s="41">
        <v>11.6706</v>
      </c>
      <c r="G51" s="10">
        <v>21.875800000000002</v>
      </c>
      <c r="H51" s="41">
        <v>2.8132999999999999</v>
      </c>
      <c r="I51" s="41">
        <v>19.0625</v>
      </c>
      <c r="J51" s="41">
        <v>6.6158000000000001</v>
      </c>
      <c r="K51" s="41">
        <v>12.4467</v>
      </c>
    </row>
    <row r="52" spans="1:11">
      <c r="A52" s="49" t="s">
        <v>116</v>
      </c>
      <c r="B52" s="41">
        <v>17.978000000000002</v>
      </c>
      <c r="C52" s="41">
        <v>1.7004999999999999</v>
      </c>
      <c r="D52" s="41">
        <v>16.2776</v>
      </c>
      <c r="E52" s="41">
        <v>8.3415999999999997</v>
      </c>
      <c r="F52" s="41">
        <v>7.9359999999999999</v>
      </c>
      <c r="G52" s="10">
        <v>18.9331</v>
      </c>
      <c r="H52" s="41">
        <v>1.7811999999999999</v>
      </c>
      <c r="I52" s="41">
        <v>17.152000000000001</v>
      </c>
      <c r="J52" s="41">
        <v>8.2603000000000009</v>
      </c>
      <c r="K52" s="41">
        <v>8.8917000000000002</v>
      </c>
    </row>
    <row r="53" spans="1:11">
      <c r="A53" s="49" t="s">
        <v>117</v>
      </c>
      <c r="B53" s="41">
        <v>20.925899999999999</v>
      </c>
      <c r="C53" s="41">
        <v>1.8647</v>
      </c>
      <c r="D53" s="41">
        <v>19.061199999999999</v>
      </c>
      <c r="E53" s="41">
        <v>3.1143000000000001</v>
      </c>
      <c r="F53" s="41">
        <v>15.946999999999999</v>
      </c>
      <c r="G53" s="10">
        <v>21.459800000000001</v>
      </c>
      <c r="H53" s="41">
        <v>1.6073999999999999</v>
      </c>
      <c r="I53" s="41">
        <v>19.852399999999999</v>
      </c>
      <c r="J53" s="41">
        <v>3.2204999999999999</v>
      </c>
      <c r="K53" s="41">
        <v>16.632000000000001</v>
      </c>
    </row>
    <row r="54" spans="1:11">
      <c r="A54" s="49" t="s">
        <v>118</v>
      </c>
      <c r="B54" s="41">
        <v>18.873899999999999</v>
      </c>
      <c r="C54" s="41">
        <v>1.9802999999999999</v>
      </c>
      <c r="D54" s="41">
        <v>16.893599999999999</v>
      </c>
      <c r="E54" s="41">
        <v>4.4132999999999996</v>
      </c>
      <c r="F54" s="41">
        <v>12.4803</v>
      </c>
      <c r="G54" s="10">
        <v>17.624600000000001</v>
      </c>
      <c r="H54" s="41">
        <v>1.2491000000000001</v>
      </c>
      <c r="I54" s="41">
        <v>16.375499999999999</v>
      </c>
      <c r="J54" s="41">
        <v>3.3761999999999999</v>
      </c>
      <c r="K54" s="41">
        <v>12.9993</v>
      </c>
    </row>
    <row r="55" spans="1:11">
      <c r="A55" s="42" t="s">
        <v>119</v>
      </c>
      <c r="B55" s="43"/>
      <c r="C55" s="43"/>
      <c r="D55" s="43"/>
      <c r="E55" s="43"/>
      <c r="F55" s="43"/>
      <c r="G55" s="43"/>
      <c r="H55" s="43"/>
      <c r="I55" s="43"/>
      <c r="J55" s="43"/>
      <c r="K55" s="43"/>
    </row>
    <row r="56" spans="1:11">
      <c r="A56" s="50" t="s">
        <v>121</v>
      </c>
      <c r="B56" s="41">
        <v>21.1767</v>
      </c>
      <c r="C56" s="41">
        <v>3.2641</v>
      </c>
      <c r="D56" s="41">
        <v>17.912600000000001</v>
      </c>
      <c r="E56" s="41">
        <v>1.6679999999999999</v>
      </c>
      <c r="F56" s="41">
        <v>16.244599999999998</v>
      </c>
      <c r="G56" s="10">
        <v>20.302</v>
      </c>
      <c r="H56" s="41">
        <v>1.6508</v>
      </c>
      <c r="I56" s="41">
        <v>18.651199999999999</v>
      </c>
      <c r="J56" s="41">
        <v>1.2454000000000001</v>
      </c>
      <c r="K56" s="41">
        <v>17.405899999999999</v>
      </c>
    </row>
    <row r="57" spans="1:11">
      <c r="A57" s="11" t="s">
        <v>168</v>
      </c>
      <c r="B57" s="6">
        <v>18.596299999999999</v>
      </c>
      <c r="C57" s="6">
        <v>6.7419000000000002</v>
      </c>
      <c r="D57" s="6">
        <v>11.8544</v>
      </c>
      <c r="E57" s="6">
        <v>5.1542000000000003</v>
      </c>
      <c r="F57" s="6">
        <v>6.7001999999999997</v>
      </c>
      <c r="G57" s="15">
        <v>18.8062</v>
      </c>
      <c r="H57" s="6">
        <v>5.9518000000000004</v>
      </c>
      <c r="I57" s="6">
        <v>12.8544</v>
      </c>
      <c r="J57" s="6">
        <v>5.4684999999999997</v>
      </c>
      <c r="K57" s="6">
        <v>7.3857999999999997</v>
      </c>
    </row>
    <row r="58" spans="1:11">
      <c r="A58" s="7" t="s">
        <v>234</v>
      </c>
    </row>
  </sheetData>
  <mergeCells count="4">
    <mergeCell ref="A55:K55"/>
    <mergeCell ref="B2:F2"/>
    <mergeCell ref="A2:A3"/>
    <mergeCell ref="G2:K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8"/>
  <sheetViews>
    <sheetView workbookViewId="0"/>
  </sheetViews>
  <sheetFormatPr defaultRowHeight="15"/>
  <cols>
    <col min="1" max="1" width="26" customWidth="1"/>
    <col min="2" max="11" width="16" customWidth="1"/>
  </cols>
  <sheetData>
    <row r="1" spans="1:11">
      <c r="A1" s="2" t="s">
        <v>18</v>
      </c>
    </row>
    <row r="2" spans="1:11">
      <c r="A2" s="31" t="s">
        <v>63</v>
      </c>
      <c r="B2" s="64">
        <v>2015</v>
      </c>
      <c r="C2" s="45"/>
      <c r="D2" s="45"/>
      <c r="E2" s="45"/>
      <c r="F2" s="45"/>
      <c r="G2" s="64">
        <v>2017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24.4634</v>
      </c>
      <c r="C4" s="41">
        <v>2.1852</v>
      </c>
      <c r="D4" s="41">
        <v>22.278099999999998</v>
      </c>
      <c r="E4" s="41">
        <v>8.7157</v>
      </c>
      <c r="F4" s="41">
        <v>13.5624</v>
      </c>
      <c r="G4" s="10">
        <v>24.924600000000002</v>
      </c>
      <c r="H4" s="41">
        <v>2.2606999999999999</v>
      </c>
      <c r="I4" s="41">
        <v>22.663900000000002</v>
      </c>
      <c r="J4" s="41">
        <v>10.084</v>
      </c>
      <c r="K4" s="41">
        <v>12.58</v>
      </c>
    </row>
    <row r="5" spans="1:11">
      <c r="A5" s="49" t="s">
        <v>69</v>
      </c>
      <c r="B5" s="41">
        <v>13.703900000000001</v>
      </c>
      <c r="C5" s="41">
        <v>1.0254000000000001</v>
      </c>
      <c r="D5" s="41">
        <v>12.6785</v>
      </c>
      <c r="E5" s="41">
        <v>7.4894999999999996</v>
      </c>
      <c r="F5" s="41">
        <v>5.1889000000000003</v>
      </c>
      <c r="G5" s="10">
        <v>15.297800000000001</v>
      </c>
      <c r="H5" s="41">
        <v>2.0585</v>
      </c>
      <c r="I5" s="41">
        <v>13.2393</v>
      </c>
      <c r="J5" s="41">
        <v>7.5631000000000004</v>
      </c>
      <c r="K5" s="41">
        <v>5.6761999999999997</v>
      </c>
    </row>
    <row r="6" spans="1:11">
      <c r="A6" s="49" t="s">
        <v>70</v>
      </c>
      <c r="B6" s="41">
        <v>27.0242</v>
      </c>
      <c r="C6" s="41">
        <v>1.4955000000000001</v>
      </c>
      <c r="D6" s="41">
        <v>25.528700000000001</v>
      </c>
      <c r="E6" s="41">
        <v>8.0648999999999997</v>
      </c>
      <c r="F6" s="41">
        <v>17.463899999999999</v>
      </c>
      <c r="G6" s="10">
        <v>26.634</v>
      </c>
      <c r="H6" s="41">
        <v>1.2111000000000001</v>
      </c>
      <c r="I6" s="41">
        <v>25.422899999999998</v>
      </c>
      <c r="J6" s="41">
        <v>12.257400000000001</v>
      </c>
      <c r="K6" s="41">
        <v>13.1655</v>
      </c>
    </row>
    <row r="7" spans="1:11">
      <c r="A7" s="49" t="s">
        <v>71</v>
      </c>
      <c r="B7" s="41">
        <v>21.114000000000001</v>
      </c>
      <c r="C7" s="41">
        <v>1.6895</v>
      </c>
      <c r="D7" s="41">
        <v>19.424499999999998</v>
      </c>
      <c r="E7" s="41">
        <v>5.5288000000000004</v>
      </c>
      <c r="F7" s="41">
        <v>13.8957</v>
      </c>
      <c r="G7" s="10">
        <v>20.7257</v>
      </c>
      <c r="H7" s="41">
        <v>1.4058999999999999</v>
      </c>
      <c r="I7" s="41">
        <v>19.319900000000001</v>
      </c>
      <c r="J7" s="41">
        <v>5.9781000000000004</v>
      </c>
      <c r="K7" s="41">
        <v>13.341799999999999</v>
      </c>
    </row>
    <row r="8" spans="1:11">
      <c r="A8" s="49" t="s">
        <v>72</v>
      </c>
      <c r="B8" s="41">
        <v>21.3569</v>
      </c>
      <c r="C8" s="41">
        <v>1.6104000000000001</v>
      </c>
      <c r="D8" s="41">
        <v>19.746500000000001</v>
      </c>
      <c r="E8" s="41">
        <v>4.6437999999999997</v>
      </c>
      <c r="F8" s="41">
        <v>15.1027</v>
      </c>
      <c r="G8" s="10">
        <v>24.416599999999999</v>
      </c>
      <c r="H8" s="41">
        <v>1.7383999999999999</v>
      </c>
      <c r="I8" s="41">
        <v>22.678100000000001</v>
      </c>
      <c r="J8" s="41">
        <v>5.9413</v>
      </c>
      <c r="K8" s="41">
        <v>16.736899999999999</v>
      </c>
    </row>
    <row r="9" spans="1:11">
      <c r="A9" s="49" t="s">
        <v>73</v>
      </c>
      <c r="B9" s="41">
        <v>34.8125</v>
      </c>
      <c r="C9" s="41">
        <v>1.837</v>
      </c>
      <c r="D9" s="41">
        <v>32.9756</v>
      </c>
      <c r="E9" s="41">
        <v>25.187200000000001</v>
      </c>
      <c r="F9" s="41">
        <v>7.7882999999999996</v>
      </c>
      <c r="G9" s="10">
        <v>33.941200000000002</v>
      </c>
      <c r="H9" s="41">
        <v>2.1427</v>
      </c>
      <c r="I9" s="41">
        <v>31.798500000000001</v>
      </c>
      <c r="J9" s="41">
        <v>25.081600000000002</v>
      </c>
      <c r="K9" s="41">
        <v>6.7168999999999999</v>
      </c>
    </row>
    <row r="10" spans="1:11">
      <c r="A10" s="49" t="s">
        <v>74</v>
      </c>
      <c r="B10" s="41">
        <v>23.581099999999999</v>
      </c>
      <c r="C10" s="41">
        <v>1.6287</v>
      </c>
      <c r="D10" s="41">
        <v>21.952400000000001</v>
      </c>
      <c r="E10" s="41">
        <v>11.7445</v>
      </c>
      <c r="F10" s="41">
        <v>10.2079</v>
      </c>
      <c r="G10" s="10">
        <v>24.438400000000001</v>
      </c>
      <c r="H10" s="41">
        <v>1.859</v>
      </c>
      <c r="I10" s="41">
        <v>22.5794</v>
      </c>
      <c r="J10" s="41">
        <v>13.3429</v>
      </c>
      <c r="K10" s="41">
        <v>9.2365999999999993</v>
      </c>
    </row>
    <row r="11" spans="1:11">
      <c r="A11" s="49" t="s">
        <v>75</v>
      </c>
      <c r="B11" s="41">
        <v>19.107800000000001</v>
      </c>
      <c r="C11" s="41">
        <v>1.9498</v>
      </c>
      <c r="D11" s="41">
        <v>17.158000000000001</v>
      </c>
      <c r="E11" s="41">
        <v>2.8527999999999998</v>
      </c>
      <c r="F11" s="41">
        <v>14.305199999999999</v>
      </c>
      <c r="G11" s="10">
        <v>21.891500000000001</v>
      </c>
      <c r="H11" s="41">
        <v>2.3292000000000002</v>
      </c>
      <c r="I11" s="41">
        <v>19.5623</v>
      </c>
      <c r="J11" s="41">
        <v>5.694</v>
      </c>
      <c r="K11" s="41">
        <v>13.8682</v>
      </c>
    </row>
    <row r="12" spans="1:11">
      <c r="A12" s="49" t="s">
        <v>76</v>
      </c>
      <c r="B12" s="41">
        <v>20.452400000000001</v>
      </c>
      <c r="C12" s="41">
        <v>2.2509000000000001</v>
      </c>
      <c r="D12" s="41">
        <v>18.2014</v>
      </c>
      <c r="E12" s="41">
        <v>4.2008000000000001</v>
      </c>
      <c r="F12" s="41">
        <v>14.0006</v>
      </c>
      <c r="G12" s="10">
        <v>25.840599999999998</v>
      </c>
      <c r="H12" s="41">
        <v>1.5891</v>
      </c>
      <c r="I12" s="41">
        <v>24.2516</v>
      </c>
      <c r="J12" s="41">
        <v>9.4684000000000008</v>
      </c>
      <c r="K12" s="41">
        <v>14.783099999999999</v>
      </c>
    </row>
    <row r="13" spans="1:11">
      <c r="A13" s="49" t="s">
        <v>77</v>
      </c>
      <c r="B13" s="41">
        <v>25.675899999999999</v>
      </c>
      <c r="C13" s="41">
        <v>1.8146</v>
      </c>
      <c r="D13" s="41">
        <v>23.8614</v>
      </c>
      <c r="E13" s="41">
        <v>2.6644999999999999</v>
      </c>
      <c r="F13" s="41">
        <v>21.196899999999999</v>
      </c>
      <c r="G13" s="10">
        <v>25.139099999999999</v>
      </c>
      <c r="H13" s="41">
        <v>3.7362000000000002</v>
      </c>
      <c r="I13" s="41">
        <v>21.402899999999999</v>
      </c>
      <c r="J13" s="41">
        <v>2.4291</v>
      </c>
      <c r="K13" s="41">
        <v>18.973800000000001</v>
      </c>
    </row>
    <row r="14" spans="1:11">
      <c r="A14" s="49" t="s">
        <v>78</v>
      </c>
      <c r="B14" s="41">
        <v>19.576499999999999</v>
      </c>
      <c r="C14" s="41">
        <v>4.0571999999999999</v>
      </c>
      <c r="D14" s="41">
        <v>15.519299999999999</v>
      </c>
      <c r="E14" s="41">
        <v>4.0711000000000004</v>
      </c>
      <c r="F14" s="41">
        <v>11.4482</v>
      </c>
      <c r="G14" s="10">
        <v>17.901700000000002</v>
      </c>
      <c r="H14" s="41">
        <v>2.3445</v>
      </c>
      <c r="I14" s="41">
        <v>15.5572</v>
      </c>
      <c r="J14" s="41">
        <v>4.5385999999999997</v>
      </c>
      <c r="K14" s="41">
        <v>11.018599999999999</v>
      </c>
    </row>
    <row r="15" spans="1:11">
      <c r="A15" s="49" t="s">
        <v>79</v>
      </c>
      <c r="B15" s="41">
        <v>16.3413</v>
      </c>
      <c r="C15" s="41">
        <v>1.867</v>
      </c>
      <c r="D15" s="41">
        <v>14.474299999999999</v>
      </c>
      <c r="E15" s="41">
        <v>4.7477</v>
      </c>
      <c r="F15" s="41">
        <v>9.7265999999999995</v>
      </c>
      <c r="G15" s="10">
        <v>15.349</v>
      </c>
      <c r="H15" s="41">
        <v>2.1471</v>
      </c>
      <c r="I15" s="41">
        <v>13.2019</v>
      </c>
      <c r="J15" s="41">
        <v>7.4513999999999996</v>
      </c>
      <c r="K15" s="41">
        <v>5.7504999999999997</v>
      </c>
    </row>
    <row r="16" spans="1:11">
      <c r="A16" s="49" t="s">
        <v>80</v>
      </c>
      <c r="B16" s="41">
        <v>15.151199999999999</v>
      </c>
      <c r="C16" s="41">
        <v>1.6361000000000001</v>
      </c>
      <c r="D16" s="41">
        <v>13.5151</v>
      </c>
      <c r="E16" s="41">
        <v>4.335</v>
      </c>
      <c r="F16" s="41">
        <v>9.1800999999999995</v>
      </c>
      <c r="G16" s="10">
        <v>16.261199999999999</v>
      </c>
      <c r="H16" s="41">
        <v>1.6785000000000001</v>
      </c>
      <c r="I16" s="41">
        <v>14.582800000000001</v>
      </c>
      <c r="J16" s="41">
        <v>5.9733999999999998</v>
      </c>
      <c r="K16" s="41">
        <v>8.6094000000000008</v>
      </c>
    </row>
    <row r="17" spans="1:11">
      <c r="A17" s="49" t="s">
        <v>81</v>
      </c>
      <c r="B17" s="41">
        <v>21.819700000000001</v>
      </c>
      <c r="C17" s="41">
        <v>1.0610999999999999</v>
      </c>
      <c r="D17" s="41">
        <v>20.758600000000001</v>
      </c>
      <c r="E17" s="41">
        <v>5.8361999999999998</v>
      </c>
      <c r="F17" s="41">
        <v>14.9224</v>
      </c>
      <c r="G17" s="10">
        <v>24.181899999999999</v>
      </c>
      <c r="H17" s="41">
        <v>1.4983</v>
      </c>
      <c r="I17" s="41">
        <v>22.683700000000002</v>
      </c>
      <c r="J17" s="41">
        <v>7.9980000000000002</v>
      </c>
      <c r="K17" s="41">
        <v>14.685700000000001</v>
      </c>
    </row>
    <row r="18" spans="1:11">
      <c r="A18" s="49" t="s">
        <v>82</v>
      </c>
      <c r="B18" s="41">
        <v>23.2256</v>
      </c>
      <c r="C18" s="41">
        <v>1.0462</v>
      </c>
      <c r="D18" s="41">
        <v>22.179400000000001</v>
      </c>
      <c r="E18" s="41">
        <v>5.2591999999999999</v>
      </c>
      <c r="F18" s="41">
        <v>16.920200000000001</v>
      </c>
      <c r="G18" s="10">
        <v>21.910799999999998</v>
      </c>
      <c r="H18" s="41">
        <v>1.3119000000000001</v>
      </c>
      <c r="I18" s="41">
        <v>20.5989</v>
      </c>
      <c r="J18" s="41">
        <v>5.3226000000000004</v>
      </c>
      <c r="K18" s="41">
        <v>15.276300000000001</v>
      </c>
    </row>
    <row r="19" spans="1:11">
      <c r="A19" s="49" t="s">
        <v>83</v>
      </c>
      <c r="B19" s="41">
        <v>20.061599999999999</v>
      </c>
      <c r="C19" s="41">
        <v>1.1427</v>
      </c>
      <c r="D19" s="41">
        <v>18.918900000000001</v>
      </c>
      <c r="E19" s="41">
        <v>2.8719999999999999</v>
      </c>
      <c r="F19" s="41">
        <v>16.047000000000001</v>
      </c>
      <c r="G19" s="10">
        <v>19.853200000000001</v>
      </c>
      <c r="H19" s="41">
        <v>1.3327</v>
      </c>
      <c r="I19" s="41">
        <v>18.520399999999999</v>
      </c>
      <c r="J19" s="41">
        <v>3.31</v>
      </c>
      <c r="K19" s="41">
        <v>15.2105</v>
      </c>
    </row>
    <row r="20" spans="1:11">
      <c r="A20" s="49" t="s">
        <v>84</v>
      </c>
      <c r="B20" s="41">
        <v>27.5059</v>
      </c>
      <c r="C20" s="41">
        <v>1.8546</v>
      </c>
      <c r="D20" s="41">
        <v>25.651299999999999</v>
      </c>
      <c r="E20" s="41">
        <v>12.0685</v>
      </c>
      <c r="F20" s="41">
        <v>13.582700000000001</v>
      </c>
      <c r="G20" s="10">
        <v>26.0047</v>
      </c>
      <c r="H20" s="41">
        <v>2.0264000000000002</v>
      </c>
      <c r="I20" s="41">
        <v>23.978300000000001</v>
      </c>
      <c r="J20" s="41">
        <v>15.802099999999999</v>
      </c>
      <c r="K20" s="41">
        <v>8.1761999999999997</v>
      </c>
    </row>
    <row r="21" spans="1:11">
      <c r="A21" s="49" t="s">
        <v>85</v>
      </c>
      <c r="B21" s="41">
        <v>19.2347</v>
      </c>
      <c r="C21" s="41">
        <v>4.5624000000000002</v>
      </c>
      <c r="D21" s="41">
        <v>14.6723</v>
      </c>
      <c r="E21" s="41">
        <v>5.2897999999999996</v>
      </c>
      <c r="F21" s="41">
        <v>9.3825000000000003</v>
      </c>
      <c r="G21" s="10">
        <v>18.621600000000001</v>
      </c>
      <c r="H21" s="41">
        <v>3.2673999999999999</v>
      </c>
      <c r="I21" s="41">
        <v>15.354200000000001</v>
      </c>
      <c r="J21" s="41">
        <v>5.3095999999999997</v>
      </c>
      <c r="K21" s="41">
        <v>10.044600000000001</v>
      </c>
    </row>
    <row r="22" spans="1:11">
      <c r="A22" s="49" t="s">
        <v>86</v>
      </c>
      <c r="B22" s="41">
        <v>23.8962</v>
      </c>
      <c r="C22" s="41">
        <v>3.4540999999999999</v>
      </c>
      <c r="D22" s="41">
        <v>20.4421</v>
      </c>
      <c r="E22" s="41">
        <v>2.6753999999999998</v>
      </c>
      <c r="F22" s="41">
        <v>17.7668</v>
      </c>
      <c r="G22" s="10">
        <v>22.9895</v>
      </c>
      <c r="H22" s="41">
        <v>2.8936999999999999</v>
      </c>
      <c r="I22" s="41">
        <v>20.095800000000001</v>
      </c>
      <c r="J22" s="41">
        <v>3.2837999999999998</v>
      </c>
      <c r="K22" s="41">
        <v>16.812000000000001</v>
      </c>
    </row>
    <row r="23" spans="1:11">
      <c r="A23" s="49" t="s">
        <v>87</v>
      </c>
      <c r="B23" s="41">
        <v>21.953900000000001</v>
      </c>
      <c r="C23" s="41">
        <v>1.1236999999999999</v>
      </c>
      <c r="D23" s="41">
        <v>20.830200000000001</v>
      </c>
      <c r="E23" s="41">
        <v>3.6581000000000001</v>
      </c>
      <c r="F23" s="41">
        <v>17.172000000000001</v>
      </c>
      <c r="G23" s="10">
        <v>23.0974</v>
      </c>
      <c r="H23" s="41">
        <v>1.7219</v>
      </c>
      <c r="I23" s="41">
        <v>21.375599999999999</v>
      </c>
      <c r="J23" s="41">
        <v>6.6958000000000002</v>
      </c>
      <c r="K23" s="41">
        <v>14.6797</v>
      </c>
    </row>
    <row r="24" spans="1:11">
      <c r="A24" s="49" t="s">
        <v>88</v>
      </c>
      <c r="B24" s="41">
        <v>20.618200000000002</v>
      </c>
      <c r="C24" s="41">
        <v>3.6698</v>
      </c>
      <c r="D24" s="41">
        <v>16.948399999999999</v>
      </c>
      <c r="E24" s="41">
        <v>3.3855</v>
      </c>
      <c r="F24" s="41">
        <v>13.562900000000001</v>
      </c>
      <c r="G24" s="10">
        <v>22.1723</v>
      </c>
      <c r="H24" s="41">
        <v>2.7223000000000002</v>
      </c>
      <c r="I24" s="41">
        <v>19.450099999999999</v>
      </c>
      <c r="J24" s="41">
        <v>4.8932000000000002</v>
      </c>
      <c r="K24" s="41">
        <v>14.556900000000001</v>
      </c>
    </row>
    <row r="25" spans="1:11">
      <c r="A25" s="49" t="s">
        <v>89</v>
      </c>
      <c r="B25" s="41">
        <v>27.311399999999999</v>
      </c>
      <c r="C25" s="41">
        <v>3.0596000000000001</v>
      </c>
      <c r="D25" s="41">
        <v>24.251899999999999</v>
      </c>
      <c r="E25" s="41">
        <v>7.9208999999999996</v>
      </c>
      <c r="F25" s="41">
        <v>16.3309</v>
      </c>
      <c r="G25" s="10">
        <v>27.737200000000001</v>
      </c>
      <c r="H25" s="41">
        <v>2.8220000000000001</v>
      </c>
      <c r="I25" s="41">
        <v>24.915199999999999</v>
      </c>
      <c r="J25" s="41">
        <v>10.3957</v>
      </c>
      <c r="K25" s="41">
        <v>14.519500000000001</v>
      </c>
    </row>
    <row r="26" spans="1:11">
      <c r="A26" s="49" t="s">
        <v>90</v>
      </c>
      <c r="B26" s="41">
        <v>18.565000000000001</v>
      </c>
      <c r="C26" s="41">
        <v>3.0114000000000001</v>
      </c>
      <c r="D26" s="41">
        <v>15.553599999999999</v>
      </c>
      <c r="E26" s="41">
        <v>6.5856000000000003</v>
      </c>
      <c r="F26" s="41">
        <v>8.9680999999999997</v>
      </c>
      <c r="G26" s="10">
        <v>20.0871</v>
      </c>
      <c r="H26" s="41">
        <v>2.839</v>
      </c>
      <c r="I26" s="41">
        <v>17.248100000000001</v>
      </c>
      <c r="J26" s="41">
        <v>10.763500000000001</v>
      </c>
      <c r="K26" s="41">
        <v>6.4846000000000004</v>
      </c>
    </row>
    <row r="27" spans="1:11">
      <c r="A27" s="49" t="s">
        <v>91</v>
      </c>
      <c r="B27" s="41">
        <v>22.8034</v>
      </c>
      <c r="C27" s="41">
        <v>1.8214999999999999</v>
      </c>
      <c r="D27" s="41">
        <v>20.981999999999999</v>
      </c>
      <c r="E27" s="41">
        <v>12.191000000000001</v>
      </c>
      <c r="F27" s="41">
        <v>8.7910000000000004</v>
      </c>
      <c r="G27" s="10">
        <v>21.678000000000001</v>
      </c>
      <c r="H27" s="41">
        <v>1.9424999999999999</v>
      </c>
      <c r="I27" s="41">
        <v>19.735499999999998</v>
      </c>
      <c r="J27" s="41">
        <v>14.3483</v>
      </c>
      <c r="K27" s="41">
        <v>5.3871000000000002</v>
      </c>
    </row>
    <row r="28" spans="1:11">
      <c r="A28" s="49" t="s">
        <v>92</v>
      </c>
      <c r="B28" s="41">
        <v>13.9038</v>
      </c>
      <c r="C28" s="41">
        <v>0.72740000000000005</v>
      </c>
      <c r="D28" s="41">
        <v>13.176399999999999</v>
      </c>
      <c r="E28" s="41">
        <v>4.9733000000000001</v>
      </c>
      <c r="F28" s="41">
        <v>8.2030999999999992</v>
      </c>
      <c r="G28" s="10">
        <v>16.077300000000001</v>
      </c>
      <c r="H28" s="41">
        <v>1.2275</v>
      </c>
      <c r="I28" s="41">
        <v>14.8499</v>
      </c>
      <c r="J28" s="41">
        <v>5.7352999999999996</v>
      </c>
      <c r="K28" s="41">
        <v>9.1145999999999994</v>
      </c>
    </row>
    <row r="29" spans="1:11">
      <c r="A29" s="49" t="s">
        <v>93</v>
      </c>
      <c r="B29" s="41">
        <v>16.145399999999999</v>
      </c>
      <c r="C29" s="41">
        <v>0.95599999999999996</v>
      </c>
      <c r="D29" s="41">
        <v>15.189399999999999</v>
      </c>
      <c r="E29" s="41">
        <v>4.6806000000000001</v>
      </c>
      <c r="F29" s="41">
        <v>10.508800000000001</v>
      </c>
      <c r="G29" s="10">
        <v>18.3812</v>
      </c>
      <c r="H29" s="41">
        <v>1.1253</v>
      </c>
      <c r="I29" s="41">
        <v>17.2559</v>
      </c>
      <c r="J29" s="41">
        <v>6.8796999999999997</v>
      </c>
      <c r="K29" s="41">
        <v>10.376200000000001</v>
      </c>
    </row>
    <row r="30" spans="1:11">
      <c r="A30" s="49" t="s">
        <v>94</v>
      </c>
      <c r="B30" s="41">
        <v>14.3819</v>
      </c>
      <c r="C30" s="41">
        <v>2.1663000000000001</v>
      </c>
      <c r="D30" s="41">
        <v>12.2156</v>
      </c>
      <c r="E30" s="41">
        <v>4.5697000000000001</v>
      </c>
      <c r="F30" s="41">
        <v>7.6459000000000001</v>
      </c>
      <c r="G30" s="10">
        <v>15.6463</v>
      </c>
      <c r="H30" s="41">
        <v>0.91400000000000003</v>
      </c>
      <c r="I30" s="41">
        <v>14.7323</v>
      </c>
      <c r="J30" s="41">
        <v>5.9978999999999996</v>
      </c>
      <c r="K30" s="41">
        <v>8.7344000000000008</v>
      </c>
    </row>
    <row r="31" spans="1:11">
      <c r="A31" s="49" t="s">
        <v>95</v>
      </c>
      <c r="B31" s="41">
        <v>23.223500000000001</v>
      </c>
      <c r="C31" s="41">
        <v>1.8124</v>
      </c>
      <c r="D31" s="41">
        <v>21.411100000000001</v>
      </c>
      <c r="E31" s="41">
        <v>4.9542999999999999</v>
      </c>
      <c r="F31" s="41">
        <v>16.456800000000001</v>
      </c>
      <c r="G31" s="10">
        <v>24.476299999999998</v>
      </c>
      <c r="H31" s="41">
        <v>2.0996000000000001</v>
      </c>
      <c r="I31" s="41">
        <v>22.3767</v>
      </c>
      <c r="J31" s="41">
        <v>7.8156999999999996</v>
      </c>
      <c r="K31" s="41">
        <v>14.561</v>
      </c>
    </row>
    <row r="32" spans="1:11">
      <c r="A32" s="49" t="s">
        <v>96</v>
      </c>
      <c r="B32" s="41">
        <v>33.2256</v>
      </c>
      <c r="C32" s="41">
        <v>1.9648000000000001</v>
      </c>
      <c r="D32" s="41">
        <v>31.2608</v>
      </c>
      <c r="E32" s="41">
        <v>15.3672</v>
      </c>
      <c r="F32" s="41">
        <v>15.893599999999999</v>
      </c>
      <c r="G32" s="10">
        <v>26.811</v>
      </c>
      <c r="H32" s="41">
        <v>1.5126999999999999</v>
      </c>
      <c r="I32" s="41">
        <v>25.298200000000001</v>
      </c>
      <c r="J32" s="41">
        <v>18.766300000000001</v>
      </c>
      <c r="K32" s="41">
        <v>6.5319000000000003</v>
      </c>
    </row>
    <row r="33" spans="1:11">
      <c r="A33" s="49" t="s">
        <v>97</v>
      </c>
      <c r="B33" s="41">
        <v>20.809000000000001</v>
      </c>
      <c r="C33" s="41">
        <v>1.427</v>
      </c>
      <c r="D33" s="41">
        <v>19.382000000000001</v>
      </c>
      <c r="E33" s="41">
        <v>3.3311000000000002</v>
      </c>
      <c r="F33" s="41">
        <v>16.050799999999999</v>
      </c>
      <c r="G33" s="10">
        <v>20.624600000000001</v>
      </c>
      <c r="H33" s="41">
        <v>1.2327999999999999</v>
      </c>
      <c r="I33" s="41">
        <v>19.3917</v>
      </c>
      <c r="J33" s="41">
        <v>5.0121000000000002</v>
      </c>
      <c r="K33" s="41">
        <v>14.3796</v>
      </c>
    </row>
    <row r="34" spans="1:11">
      <c r="A34" s="49" t="s">
        <v>98</v>
      </c>
      <c r="B34" s="41">
        <v>21.146599999999999</v>
      </c>
      <c r="C34" s="41">
        <v>2.5821000000000001</v>
      </c>
      <c r="D34" s="41">
        <v>18.564499999999999</v>
      </c>
      <c r="E34" s="41">
        <v>1.9461999999999999</v>
      </c>
      <c r="F34" s="41">
        <v>16.618300000000001</v>
      </c>
      <c r="G34" s="10">
        <v>20.556899999999999</v>
      </c>
      <c r="H34" s="41">
        <v>1.5357000000000001</v>
      </c>
      <c r="I34" s="41">
        <v>19.0213</v>
      </c>
      <c r="J34" s="41">
        <v>3.3144</v>
      </c>
      <c r="K34" s="41">
        <v>15.706799999999999</v>
      </c>
    </row>
    <row r="35" spans="1:11">
      <c r="A35" s="49" t="s">
        <v>99</v>
      </c>
      <c r="B35" s="41">
        <v>28.557099999999998</v>
      </c>
      <c r="C35" s="41">
        <v>2.4891999999999999</v>
      </c>
      <c r="D35" s="41">
        <v>26.067799999999998</v>
      </c>
      <c r="E35" s="41">
        <v>11.113899999999999</v>
      </c>
      <c r="F35" s="41">
        <v>14.953900000000001</v>
      </c>
      <c r="G35" s="10">
        <v>28.7822</v>
      </c>
      <c r="H35" s="41">
        <v>1.8620000000000001</v>
      </c>
      <c r="I35" s="41">
        <v>26.920200000000001</v>
      </c>
      <c r="J35" s="41">
        <v>10.7751</v>
      </c>
      <c r="K35" s="41">
        <v>16.145099999999999</v>
      </c>
    </row>
    <row r="36" spans="1:11">
      <c r="A36" s="49" t="s">
        <v>100</v>
      </c>
      <c r="B36" s="41">
        <v>24.756599999999999</v>
      </c>
      <c r="C36" s="41">
        <v>1.9688000000000001</v>
      </c>
      <c r="D36" s="41">
        <v>22.787800000000001</v>
      </c>
      <c r="E36" s="41">
        <v>0.54410000000000003</v>
      </c>
      <c r="F36" s="41">
        <v>22.2437</v>
      </c>
      <c r="G36" s="10">
        <v>23.586500000000001</v>
      </c>
      <c r="H36" s="41">
        <v>1.8783000000000001</v>
      </c>
      <c r="I36" s="41">
        <v>21.708200000000001</v>
      </c>
      <c r="J36" s="41">
        <v>3.2953999999999999</v>
      </c>
      <c r="K36" s="41">
        <v>18.4129</v>
      </c>
    </row>
    <row r="37" spans="1:11">
      <c r="A37" s="49" t="s">
        <v>101</v>
      </c>
      <c r="B37" s="41">
        <v>19.082100000000001</v>
      </c>
      <c r="C37" s="41">
        <v>1.5311999999999999</v>
      </c>
      <c r="D37" s="41">
        <v>17.550999999999998</v>
      </c>
      <c r="E37" s="41">
        <v>6.1275000000000004</v>
      </c>
      <c r="F37" s="41">
        <v>11.423500000000001</v>
      </c>
      <c r="G37" s="10">
        <v>19.5779</v>
      </c>
      <c r="H37" s="41">
        <v>1.6658999999999999</v>
      </c>
      <c r="I37" s="41">
        <v>17.911999999999999</v>
      </c>
      <c r="J37" s="41">
        <v>6.5885999999999996</v>
      </c>
      <c r="K37" s="41">
        <v>11.3233</v>
      </c>
    </row>
    <row r="38" spans="1:11">
      <c r="A38" s="49" t="s">
        <v>102</v>
      </c>
      <c r="B38" s="41">
        <v>15.160399999999999</v>
      </c>
      <c r="C38" s="41">
        <v>1.7109000000000001</v>
      </c>
      <c r="D38" s="41">
        <v>13.4495</v>
      </c>
      <c r="E38" s="41">
        <v>3.6692</v>
      </c>
      <c r="F38" s="41">
        <v>9.7803000000000004</v>
      </c>
      <c r="G38" s="10">
        <v>15.2791</v>
      </c>
      <c r="H38" s="41">
        <v>1.5978000000000001</v>
      </c>
      <c r="I38" s="41">
        <v>13.6813</v>
      </c>
      <c r="J38" s="41">
        <v>6.2138999999999998</v>
      </c>
      <c r="K38" s="41">
        <v>7.4675000000000002</v>
      </c>
    </row>
    <row r="39" spans="1:11">
      <c r="A39" s="49" t="s">
        <v>103</v>
      </c>
      <c r="B39" s="41">
        <v>19.295200000000001</v>
      </c>
      <c r="C39" s="41">
        <v>1.9473</v>
      </c>
      <c r="D39" s="41">
        <v>17.347899999999999</v>
      </c>
      <c r="E39" s="41">
        <v>2.6381000000000001</v>
      </c>
      <c r="F39" s="41">
        <v>14.7098</v>
      </c>
      <c r="G39" s="10">
        <v>19.223700000000001</v>
      </c>
      <c r="H39" s="41">
        <v>1.849</v>
      </c>
      <c r="I39" s="41">
        <v>17.374700000000001</v>
      </c>
      <c r="J39" s="41">
        <v>3.7385000000000002</v>
      </c>
      <c r="K39" s="41">
        <v>13.636200000000001</v>
      </c>
    </row>
    <row r="40" spans="1:11">
      <c r="A40" s="49" t="s">
        <v>104</v>
      </c>
      <c r="B40" s="41">
        <v>23.7257</v>
      </c>
      <c r="C40" s="41">
        <v>2.6069</v>
      </c>
      <c r="D40" s="41">
        <v>21.1188</v>
      </c>
      <c r="E40" s="41">
        <v>8.0726999999999993</v>
      </c>
      <c r="F40" s="41">
        <v>13.046099999999999</v>
      </c>
      <c r="G40" s="10">
        <v>24.909600000000001</v>
      </c>
      <c r="H40" s="41">
        <v>2.117</v>
      </c>
      <c r="I40" s="41">
        <v>22.7926</v>
      </c>
      <c r="J40" s="41">
        <v>8.8384999999999998</v>
      </c>
      <c r="K40" s="41">
        <v>13.9541</v>
      </c>
    </row>
    <row r="41" spans="1:11">
      <c r="A41" s="49" t="s">
        <v>105</v>
      </c>
      <c r="B41" s="41">
        <v>25.409300000000002</v>
      </c>
      <c r="C41" s="41">
        <v>2.4462000000000002</v>
      </c>
      <c r="D41" s="41">
        <v>22.963100000000001</v>
      </c>
      <c r="E41" s="41">
        <v>12.0625</v>
      </c>
      <c r="F41" s="41">
        <v>10.900700000000001</v>
      </c>
      <c r="G41" s="10">
        <v>27.7104</v>
      </c>
      <c r="H41" s="41">
        <v>1.2254</v>
      </c>
      <c r="I41" s="41">
        <v>26.485099999999999</v>
      </c>
      <c r="J41" s="41">
        <v>17.0932</v>
      </c>
      <c r="K41" s="41">
        <v>9.3917999999999999</v>
      </c>
    </row>
    <row r="42" spans="1:11">
      <c r="A42" s="49" t="s">
        <v>106</v>
      </c>
      <c r="B42" s="41">
        <v>21.406199999999998</v>
      </c>
      <c r="C42" s="41">
        <v>1.5489999999999999</v>
      </c>
      <c r="D42" s="41">
        <v>19.857199999999999</v>
      </c>
      <c r="E42" s="41">
        <v>5.2262000000000004</v>
      </c>
      <c r="F42" s="41">
        <v>14.6309</v>
      </c>
      <c r="G42" s="10">
        <v>20.442799999999998</v>
      </c>
      <c r="H42" s="41">
        <v>2.5295000000000001</v>
      </c>
      <c r="I42" s="41">
        <v>17.9133</v>
      </c>
      <c r="J42" s="41">
        <v>6.2153</v>
      </c>
      <c r="K42" s="41">
        <v>11.698</v>
      </c>
    </row>
    <row r="43" spans="1:11">
      <c r="A43" s="49" t="s">
        <v>107</v>
      </c>
      <c r="B43" s="41">
        <v>20.261500000000002</v>
      </c>
      <c r="C43" s="41">
        <v>2.0670000000000002</v>
      </c>
      <c r="D43" s="41">
        <v>18.194500000000001</v>
      </c>
      <c r="E43" s="41">
        <v>4.4379</v>
      </c>
      <c r="F43" s="41">
        <v>13.756600000000001</v>
      </c>
      <c r="G43" s="10">
        <v>21.1843</v>
      </c>
      <c r="H43" s="41">
        <v>2.3214999999999999</v>
      </c>
      <c r="I43" s="41">
        <v>18.8628</v>
      </c>
      <c r="J43" s="41">
        <v>4.4272999999999998</v>
      </c>
      <c r="K43" s="41">
        <v>14.4354</v>
      </c>
    </row>
    <row r="44" spans="1:11">
      <c r="A44" s="49" t="s">
        <v>108</v>
      </c>
      <c r="B44" s="41">
        <v>21.3233</v>
      </c>
      <c r="C44" s="41">
        <v>1.2912999999999999</v>
      </c>
      <c r="D44" s="41">
        <v>20.0319</v>
      </c>
      <c r="E44" s="41">
        <v>8.9306000000000001</v>
      </c>
      <c r="F44" s="41">
        <v>11.1013</v>
      </c>
      <c r="G44" s="10">
        <v>22.024100000000001</v>
      </c>
      <c r="H44" s="41">
        <v>1.3671</v>
      </c>
      <c r="I44" s="41">
        <v>20.657</v>
      </c>
      <c r="J44" s="41">
        <v>13.7988</v>
      </c>
      <c r="K44" s="41">
        <v>6.8582000000000001</v>
      </c>
    </row>
    <row r="45" spans="1:11">
      <c r="A45" s="49" t="s">
        <v>109</v>
      </c>
      <c r="B45" s="41">
        <v>18.888300000000001</v>
      </c>
      <c r="C45" s="41">
        <v>2.6497999999999999</v>
      </c>
      <c r="D45" s="41">
        <v>16.238499999999998</v>
      </c>
      <c r="E45" s="41">
        <v>6.7289000000000003</v>
      </c>
      <c r="F45" s="41">
        <v>9.5096000000000007</v>
      </c>
      <c r="G45" s="10">
        <v>18.103000000000002</v>
      </c>
      <c r="H45" s="41">
        <v>1.8694999999999999</v>
      </c>
      <c r="I45" s="41">
        <v>16.233499999999999</v>
      </c>
      <c r="J45" s="41">
        <v>9.9983000000000004</v>
      </c>
      <c r="K45" s="41">
        <v>6.2351999999999999</v>
      </c>
    </row>
    <row r="46" spans="1:11">
      <c r="A46" s="49" t="s">
        <v>110</v>
      </c>
      <c r="B46" s="41">
        <v>19.607600000000001</v>
      </c>
      <c r="C46" s="41">
        <v>2.8940000000000001</v>
      </c>
      <c r="D46" s="41">
        <v>16.7136</v>
      </c>
      <c r="E46" s="41">
        <v>3.6873</v>
      </c>
      <c r="F46" s="41">
        <v>13.026300000000001</v>
      </c>
      <c r="G46" s="10">
        <v>18.0245</v>
      </c>
      <c r="H46" s="41">
        <v>2.2604000000000002</v>
      </c>
      <c r="I46" s="41">
        <v>15.764099999999999</v>
      </c>
      <c r="J46" s="41">
        <v>5.1303999999999998</v>
      </c>
      <c r="K46" s="41">
        <v>10.633599999999999</v>
      </c>
    </row>
    <row r="47" spans="1:11">
      <c r="A47" s="49" t="s">
        <v>111</v>
      </c>
      <c r="B47" s="41">
        <v>34.037799999999997</v>
      </c>
      <c r="C47" s="41">
        <v>3.7905000000000002</v>
      </c>
      <c r="D47" s="41">
        <v>30.247399999999999</v>
      </c>
      <c r="E47" s="41">
        <v>12.6517</v>
      </c>
      <c r="F47" s="41">
        <v>17.595600000000001</v>
      </c>
      <c r="G47" s="10">
        <v>37.0807</v>
      </c>
      <c r="H47" s="41">
        <v>3.6448</v>
      </c>
      <c r="I47" s="41">
        <v>33.435899999999997</v>
      </c>
      <c r="J47" s="41">
        <v>14.3467</v>
      </c>
      <c r="K47" s="41">
        <v>19.089200000000002</v>
      </c>
    </row>
    <row r="48" spans="1:11">
      <c r="A48" s="49" t="s">
        <v>112</v>
      </c>
      <c r="B48" s="41">
        <v>16.055099999999999</v>
      </c>
      <c r="C48" s="41">
        <v>1.3805000000000001</v>
      </c>
      <c r="D48" s="41">
        <v>14.6746</v>
      </c>
      <c r="E48" s="41">
        <v>6.4241999999999999</v>
      </c>
      <c r="F48" s="41">
        <v>8.2504000000000008</v>
      </c>
      <c r="G48" s="10">
        <v>20.879200000000001</v>
      </c>
      <c r="H48" s="41">
        <v>1.5227999999999999</v>
      </c>
      <c r="I48" s="41">
        <v>19.356400000000001</v>
      </c>
      <c r="J48" s="41">
        <v>11.5747</v>
      </c>
      <c r="K48" s="41">
        <v>7.7816999999999998</v>
      </c>
    </row>
    <row r="49" spans="1:11">
      <c r="A49" s="49" t="s">
        <v>113</v>
      </c>
      <c r="B49" s="41">
        <v>20.276299999999999</v>
      </c>
      <c r="C49" s="41">
        <v>1.6802999999999999</v>
      </c>
      <c r="D49" s="41">
        <v>18.596</v>
      </c>
      <c r="E49" s="41">
        <v>4.194</v>
      </c>
      <c r="F49" s="41">
        <v>14.401999999999999</v>
      </c>
      <c r="G49" s="10">
        <v>19.834299999999999</v>
      </c>
      <c r="H49" s="41">
        <v>1.7029000000000001</v>
      </c>
      <c r="I49" s="41">
        <v>18.1313</v>
      </c>
      <c r="J49" s="41">
        <v>4.9481999999999999</v>
      </c>
      <c r="K49" s="41">
        <v>13.1831</v>
      </c>
    </row>
    <row r="50" spans="1:11">
      <c r="A50" s="49" t="s">
        <v>114</v>
      </c>
      <c r="B50" s="41">
        <v>18.445799999999998</v>
      </c>
      <c r="C50" s="41">
        <v>1.5649</v>
      </c>
      <c r="D50" s="41">
        <v>16.8809</v>
      </c>
      <c r="E50" s="41">
        <v>5.5671999999999997</v>
      </c>
      <c r="F50" s="41">
        <v>11.313700000000001</v>
      </c>
      <c r="G50" s="10">
        <v>20.899100000000001</v>
      </c>
      <c r="H50" s="41">
        <v>2.4045000000000001</v>
      </c>
      <c r="I50" s="41">
        <v>18.494599999999998</v>
      </c>
      <c r="J50" s="41">
        <v>7.5410000000000004</v>
      </c>
      <c r="K50" s="41">
        <v>10.9536</v>
      </c>
    </row>
    <row r="51" spans="1:11">
      <c r="A51" s="49" t="s">
        <v>115</v>
      </c>
      <c r="B51" s="41">
        <v>24.2973</v>
      </c>
      <c r="C51" s="41">
        <v>1.7856000000000001</v>
      </c>
      <c r="D51" s="41">
        <v>22.511700000000001</v>
      </c>
      <c r="E51" s="41">
        <v>10.926399999999999</v>
      </c>
      <c r="F51" s="41">
        <v>11.5853</v>
      </c>
      <c r="G51" s="10">
        <v>25.2547</v>
      </c>
      <c r="H51" s="41">
        <v>2.0981999999999998</v>
      </c>
      <c r="I51" s="41">
        <v>23.156500000000001</v>
      </c>
      <c r="J51" s="41">
        <v>14.0512</v>
      </c>
      <c r="K51" s="41">
        <v>9.1052999999999997</v>
      </c>
    </row>
    <row r="52" spans="1:11">
      <c r="A52" s="49" t="s">
        <v>116</v>
      </c>
      <c r="B52" s="41">
        <v>20.9055</v>
      </c>
      <c r="C52" s="41">
        <v>1.8806</v>
      </c>
      <c r="D52" s="41">
        <v>19.024799999999999</v>
      </c>
      <c r="E52" s="41">
        <v>7.7117000000000004</v>
      </c>
      <c r="F52" s="41">
        <v>11.3131</v>
      </c>
      <c r="G52" s="10">
        <v>22.1587</v>
      </c>
      <c r="H52" s="41">
        <v>1.4476</v>
      </c>
      <c r="I52" s="41">
        <v>20.711099999999998</v>
      </c>
      <c r="J52" s="41">
        <v>12.3142</v>
      </c>
      <c r="K52" s="41">
        <v>8.3970000000000002</v>
      </c>
    </row>
    <row r="53" spans="1:11">
      <c r="A53" s="49" t="s">
        <v>117</v>
      </c>
      <c r="B53" s="41">
        <v>19.043700000000001</v>
      </c>
      <c r="C53" s="41">
        <v>1.6065</v>
      </c>
      <c r="D53" s="41">
        <v>17.437200000000001</v>
      </c>
      <c r="E53" s="41">
        <v>4.4542999999999999</v>
      </c>
      <c r="F53" s="41">
        <v>12.982900000000001</v>
      </c>
      <c r="G53" s="10">
        <v>21.1859</v>
      </c>
      <c r="H53" s="41">
        <v>1.2405999999999999</v>
      </c>
      <c r="I53" s="41">
        <v>19.9453</v>
      </c>
      <c r="J53" s="41">
        <v>7.7626999999999997</v>
      </c>
      <c r="K53" s="41">
        <v>12.182499999999999</v>
      </c>
    </row>
    <row r="54" spans="1:11">
      <c r="A54" s="49" t="s">
        <v>118</v>
      </c>
      <c r="B54" s="41">
        <v>18.168399999999998</v>
      </c>
      <c r="C54" s="41">
        <v>1.2695000000000001</v>
      </c>
      <c r="D54" s="41">
        <v>16.898900000000001</v>
      </c>
      <c r="E54" s="41">
        <v>4.6346999999999996</v>
      </c>
      <c r="F54" s="41">
        <v>12.264200000000001</v>
      </c>
      <c r="G54" s="10">
        <v>16.838200000000001</v>
      </c>
      <c r="H54" s="41">
        <v>1.0693999999999999</v>
      </c>
      <c r="I54" s="41">
        <v>15.768800000000001</v>
      </c>
      <c r="J54" s="41">
        <v>4.4691000000000001</v>
      </c>
      <c r="K54" s="41">
        <v>11.2997</v>
      </c>
    </row>
    <row r="55" spans="1:11">
      <c r="A55" s="42" t="s">
        <v>119</v>
      </c>
      <c r="B55" s="43"/>
      <c r="C55" s="43"/>
      <c r="D55" s="43"/>
      <c r="E55" s="43"/>
      <c r="F55" s="43"/>
      <c r="G55" s="43"/>
      <c r="H55" s="43"/>
      <c r="I55" s="43"/>
      <c r="J55" s="43"/>
      <c r="K55" s="43"/>
    </row>
    <row r="56" spans="1:11">
      <c r="A56" s="50" t="s">
        <v>121</v>
      </c>
      <c r="B56" s="41">
        <v>19.2974</v>
      </c>
      <c r="C56" s="41">
        <v>2.2221000000000002</v>
      </c>
      <c r="D56" s="41">
        <v>17.075299999999999</v>
      </c>
      <c r="E56" s="41">
        <v>1.6012999999999999</v>
      </c>
      <c r="F56" s="41">
        <v>15.474</v>
      </c>
      <c r="G56" s="10">
        <v>21.942599999999999</v>
      </c>
      <c r="H56" s="41">
        <v>2.843</v>
      </c>
      <c r="I56" s="41">
        <v>19.099599999999999</v>
      </c>
      <c r="J56" s="41">
        <v>3.8744999999999998</v>
      </c>
      <c r="K56" s="41">
        <v>15.225099999999999</v>
      </c>
    </row>
    <row r="57" spans="1:11">
      <c r="A57" s="11" t="s">
        <v>168</v>
      </c>
      <c r="B57" s="6">
        <v>21.690799999999999</v>
      </c>
      <c r="C57" s="6">
        <v>2.1126</v>
      </c>
      <c r="D57" s="6">
        <v>19.578199999999999</v>
      </c>
      <c r="E57" s="6">
        <v>7.6688000000000001</v>
      </c>
      <c r="F57" s="6">
        <v>11.9094</v>
      </c>
      <c r="G57" s="15">
        <v>20.7636</v>
      </c>
      <c r="H57" s="6">
        <v>1.5165999999999999</v>
      </c>
      <c r="I57" s="6">
        <v>19.247</v>
      </c>
      <c r="J57" s="6">
        <v>7.7042999999999999</v>
      </c>
      <c r="K57" s="6">
        <v>11.5427</v>
      </c>
    </row>
    <row r="58" spans="1:11">
      <c r="A58" s="7" t="s">
        <v>234</v>
      </c>
    </row>
  </sheetData>
  <mergeCells count="4">
    <mergeCell ref="A55:K55"/>
    <mergeCell ref="B2:F2"/>
    <mergeCell ref="A2:A3"/>
    <mergeCell ref="G2:K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58"/>
  <sheetViews>
    <sheetView workbookViewId="0"/>
  </sheetViews>
  <sheetFormatPr defaultRowHeight="15"/>
  <cols>
    <col min="1" max="1" width="26" customWidth="1"/>
    <col min="2" max="11" width="16" customWidth="1"/>
  </cols>
  <sheetData>
    <row r="1" spans="1:11">
      <c r="A1" s="2" t="s">
        <v>18</v>
      </c>
    </row>
    <row r="2" spans="1:11">
      <c r="A2" s="31" t="s">
        <v>63</v>
      </c>
      <c r="B2" s="64">
        <v>2019</v>
      </c>
      <c r="C2" s="45"/>
      <c r="D2" s="45"/>
      <c r="E2" s="45"/>
      <c r="F2" s="45"/>
      <c r="G2" s="64">
        <v>2022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26.727339000000001</v>
      </c>
      <c r="C4" s="41">
        <v>2.252116</v>
      </c>
      <c r="D4" s="41">
        <v>24.475224000000001</v>
      </c>
      <c r="E4" s="41">
        <v>9.9357620000000004</v>
      </c>
      <c r="F4" s="41">
        <v>14.539462</v>
      </c>
      <c r="G4" s="10">
        <v>28.754415000000002</v>
      </c>
      <c r="H4" s="41">
        <v>2.111602</v>
      </c>
      <c r="I4" s="41">
        <v>26.642814000000001</v>
      </c>
      <c r="J4" s="41">
        <v>11.812741000000001</v>
      </c>
      <c r="K4" s="41">
        <v>14.830073000000001</v>
      </c>
    </row>
    <row r="5" spans="1:11">
      <c r="A5" s="49" t="s">
        <v>69</v>
      </c>
      <c r="B5" s="41">
        <v>19.318365</v>
      </c>
      <c r="C5" s="41">
        <v>1.261733</v>
      </c>
      <c r="D5" s="41">
        <v>18.056630999999999</v>
      </c>
      <c r="E5" s="41">
        <v>8.4727060000000005</v>
      </c>
      <c r="F5" s="41">
        <v>9.5839250000000007</v>
      </c>
      <c r="G5" s="10">
        <v>20.923866</v>
      </c>
      <c r="H5" s="41">
        <v>1.139135</v>
      </c>
      <c r="I5" s="41">
        <v>19.784731000000001</v>
      </c>
      <c r="J5" s="41">
        <v>8.3382679999999993</v>
      </c>
      <c r="K5" s="41">
        <v>11.446463</v>
      </c>
    </row>
    <row r="6" spans="1:11">
      <c r="A6" s="49" t="s">
        <v>70</v>
      </c>
      <c r="B6" s="41">
        <v>29.573682000000002</v>
      </c>
      <c r="C6" s="41">
        <v>1.1452580000000001</v>
      </c>
      <c r="D6" s="41">
        <v>28.428422999999999</v>
      </c>
      <c r="E6" s="41">
        <v>11.52397</v>
      </c>
      <c r="F6" s="41">
        <v>16.904453</v>
      </c>
      <c r="G6" s="10">
        <v>29.280116</v>
      </c>
      <c r="H6" s="41">
        <v>0.61020799999999997</v>
      </c>
      <c r="I6" s="41">
        <v>28.669908</v>
      </c>
      <c r="J6" s="41">
        <v>10.460540999999999</v>
      </c>
      <c r="K6" s="41">
        <v>18.209367</v>
      </c>
    </row>
    <row r="7" spans="1:11">
      <c r="A7" s="49" t="s">
        <v>71</v>
      </c>
      <c r="B7" s="41">
        <v>20.195903000000001</v>
      </c>
      <c r="C7" s="41">
        <v>1.3563879999999999</v>
      </c>
      <c r="D7" s="41">
        <v>18.839514999999999</v>
      </c>
      <c r="E7" s="41">
        <v>7.3750419999999997</v>
      </c>
      <c r="F7" s="41">
        <v>11.464472000000001</v>
      </c>
      <c r="G7" s="10">
        <v>21.532515</v>
      </c>
      <c r="H7" s="41">
        <v>1.205427</v>
      </c>
      <c r="I7" s="41">
        <v>20.327088</v>
      </c>
      <c r="J7" s="41">
        <v>8.9399669999999993</v>
      </c>
      <c r="K7" s="41">
        <v>11.387121</v>
      </c>
    </row>
    <row r="8" spans="1:11">
      <c r="A8" s="49" t="s">
        <v>72</v>
      </c>
      <c r="B8" s="41">
        <v>24.264543</v>
      </c>
      <c r="C8" s="41">
        <v>1.704806</v>
      </c>
      <c r="D8" s="41">
        <v>22.559736999999998</v>
      </c>
      <c r="E8" s="41">
        <v>4.846044</v>
      </c>
      <c r="F8" s="41">
        <v>17.713692999999999</v>
      </c>
      <c r="G8" s="10">
        <v>25.6157</v>
      </c>
      <c r="H8" s="41">
        <v>1.6904589999999999</v>
      </c>
      <c r="I8" s="41">
        <v>23.925241</v>
      </c>
      <c r="J8" s="41">
        <v>4.1370060000000004</v>
      </c>
      <c r="K8" s="41">
        <v>19.788235</v>
      </c>
    </row>
    <row r="9" spans="1:11">
      <c r="A9" s="49" t="s">
        <v>73</v>
      </c>
      <c r="B9" s="41">
        <v>34.130634999999998</v>
      </c>
      <c r="C9" s="41">
        <v>2.769676</v>
      </c>
      <c r="D9" s="41">
        <v>31.360959000000001</v>
      </c>
      <c r="E9" s="41">
        <v>23.427071999999999</v>
      </c>
      <c r="F9" s="41">
        <v>7.9338870000000004</v>
      </c>
      <c r="G9" s="10">
        <v>35.283228000000001</v>
      </c>
      <c r="H9" s="41">
        <v>2.2957830000000001</v>
      </c>
      <c r="I9" s="41">
        <v>32.987445000000001</v>
      </c>
      <c r="J9" s="41">
        <v>25.080525999999999</v>
      </c>
      <c r="K9" s="41">
        <v>7.9069190000000003</v>
      </c>
    </row>
    <row r="10" spans="1:11">
      <c r="A10" s="49" t="s">
        <v>74</v>
      </c>
      <c r="B10" s="41">
        <v>25.435533</v>
      </c>
      <c r="C10" s="41">
        <v>1.977644</v>
      </c>
      <c r="D10" s="41">
        <v>23.457889000000002</v>
      </c>
      <c r="E10" s="41">
        <v>12.974093</v>
      </c>
      <c r="F10" s="41">
        <v>10.483796</v>
      </c>
      <c r="G10" s="10">
        <v>27.734862</v>
      </c>
      <c r="H10" s="41">
        <v>2.6754799999999999</v>
      </c>
      <c r="I10" s="41">
        <v>25.059381999999999</v>
      </c>
      <c r="J10" s="41">
        <v>14.250498</v>
      </c>
      <c r="K10" s="41">
        <v>10.808884000000001</v>
      </c>
    </row>
    <row r="11" spans="1:11">
      <c r="A11" s="49" t="s">
        <v>75</v>
      </c>
      <c r="B11" s="41">
        <v>24.340498</v>
      </c>
      <c r="C11" s="41">
        <v>1.8817569999999999</v>
      </c>
      <c r="D11" s="41">
        <v>22.458741</v>
      </c>
      <c r="E11" s="41">
        <v>6.9682040000000001</v>
      </c>
      <c r="F11" s="41">
        <v>15.490537</v>
      </c>
      <c r="G11" s="10">
        <v>28.539535999999998</v>
      </c>
      <c r="H11" s="41">
        <v>2.5126029999999999</v>
      </c>
      <c r="I11" s="41">
        <v>26.026934000000001</v>
      </c>
      <c r="J11" s="41">
        <v>8.3023710000000008</v>
      </c>
      <c r="K11" s="41">
        <v>17.724563</v>
      </c>
    </row>
    <row r="12" spans="1:11">
      <c r="A12" s="49" t="s">
        <v>76</v>
      </c>
      <c r="B12" s="41">
        <v>31.289791000000001</v>
      </c>
      <c r="C12" s="41">
        <v>1.558989</v>
      </c>
      <c r="D12" s="41">
        <v>29.730802000000001</v>
      </c>
      <c r="E12" s="41">
        <v>11.814545000000001</v>
      </c>
      <c r="F12" s="41">
        <v>17.916257000000002</v>
      </c>
      <c r="G12" s="10">
        <v>33.497363999999997</v>
      </c>
      <c r="H12" s="41">
        <v>1.331555</v>
      </c>
      <c r="I12" s="41">
        <v>32.16581</v>
      </c>
      <c r="J12" s="41">
        <v>14.094058</v>
      </c>
      <c r="K12" s="41">
        <v>18.071752</v>
      </c>
    </row>
    <row r="13" spans="1:11">
      <c r="A13" s="49" t="s">
        <v>77</v>
      </c>
      <c r="B13" s="41">
        <v>29.713832</v>
      </c>
      <c r="C13" s="41">
        <v>2.4549460000000001</v>
      </c>
      <c r="D13" s="41">
        <v>27.258884999999999</v>
      </c>
      <c r="E13" s="41">
        <v>2.604384</v>
      </c>
      <c r="F13" s="41">
        <v>24.654501</v>
      </c>
      <c r="G13" s="10">
        <v>28.682867999999999</v>
      </c>
      <c r="H13" s="41">
        <v>2.3705219999999998</v>
      </c>
      <c r="I13" s="41">
        <v>26.312346000000002</v>
      </c>
      <c r="J13" s="41">
        <v>3.6760160000000002</v>
      </c>
      <c r="K13" s="41">
        <v>22.636330999999998</v>
      </c>
    </row>
    <row r="14" spans="1:11">
      <c r="A14" s="49" t="s">
        <v>78</v>
      </c>
      <c r="B14" s="41">
        <v>24.426441000000001</v>
      </c>
      <c r="C14" s="41">
        <v>2.0962200000000002</v>
      </c>
      <c r="D14" s="41">
        <v>22.330221000000002</v>
      </c>
      <c r="E14" s="41">
        <v>6.8964990000000004</v>
      </c>
      <c r="F14" s="41">
        <v>15.433721999999999</v>
      </c>
      <c r="G14" s="10">
        <v>26.221969999999999</v>
      </c>
      <c r="H14" s="41">
        <v>1.8250109999999999</v>
      </c>
      <c r="I14" s="41">
        <v>24.396958999999999</v>
      </c>
      <c r="J14" s="41">
        <v>8.1895399999999992</v>
      </c>
      <c r="K14" s="41">
        <v>16.207419000000002</v>
      </c>
    </row>
    <row r="15" spans="1:11">
      <c r="A15" s="49" t="s">
        <v>79</v>
      </c>
      <c r="B15" s="41">
        <v>23.595687999999999</v>
      </c>
      <c r="C15" s="41">
        <v>2.1625589999999999</v>
      </c>
      <c r="D15" s="41">
        <v>21.433129000000001</v>
      </c>
      <c r="E15" s="41">
        <v>14.116873</v>
      </c>
      <c r="F15" s="41">
        <v>7.3162560000000001</v>
      </c>
      <c r="G15" s="10">
        <v>24.687911</v>
      </c>
      <c r="H15" s="41">
        <v>1.2353749999999999</v>
      </c>
      <c r="I15" s="41">
        <v>23.452535999999998</v>
      </c>
      <c r="J15" s="41">
        <v>17.417840999999999</v>
      </c>
      <c r="K15" s="41">
        <v>6.0346950000000001</v>
      </c>
    </row>
    <row r="16" spans="1:11">
      <c r="A16" s="49" t="s">
        <v>80</v>
      </c>
      <c r="B16" s="41">
        <v>19.668063</v>
      </c>
      <c r="C16" s="41">
        <v>1.3925019999999999</v>
      </c>
      <c r="D16" s="41">
        <v>18.275561</v>
      </c>
      <c r="E16" s="41">
        <v>8.2627839999999999</v>
      </c>
      <c r="F16" s="41">
        <v>10.012778000000001</v>
      </c>
      <c r="G16" s="10">
        <v>21.733401000000001</v>
      </c>
      <c r="H16" s="41">
        <v>1.7179180000000001</v>
      </c>
      <c r="I16" s="41">
        <v>20.015483</v>
      </c>
      <c r="J16" s="41">
        <v>9.9225899999999996</v>
      </c>
      <c r="K16" s="41">
        <v>10.092893</v>
      </c>
    </row>
    <row r="17" spans="1:11">
      <c r="A17" s="49" t="s">
        <v>81</v>
      </c>
      <c r="B17" s="41">
        <v>27.983906000000001</v>
      </c>
      <c r="C17" s="41">
        <v>1.3922939999999999</v>
      </c>
      <c r="D17" s="41">
        <v>26.591611</v>
      </c>
      <c r="E17" s="41">
        <v>11.316867</v>
      </c>
      <c r="F17" s="41">
        <v>15.274744</v>
      </c>
      <c r="G17" s="10">
        <v>32.274867999999998</v>
      </c>
      <c r="H17" s="41">
        <v>0.92314099999999999</v>
      </c>
      <c r="I17" s="41">
        <v>31.351727</v>
      </c>
      <c r="J17" s="41">
        <v>12.907648999999999</v>
      </c>
      <c r="K17" s="41">
        <v>18.444078000000001</v>
      </c>
    </row>
    <row r="18" spans="1:11">
      <c r="A18" s="49" t="s">
        <v>82</v>
      </c>
      <c r="B18" s="41">
        <v>26.933516000000001</v>
      </c>
      <c r="C18" s="41">
        <v>1.7423059999999999</v>
      </c>
      <c r="D18" s="41">
        <v>25.191210000000002</v>
      </c>
      <c r="E18" s="41">
        <v>4.6426970000000001</v>
      </c>
      <c r="F18" s="41">
        <v>20.548513</v>
      </c>
      <c r="G18" s="10">
        <v>26.633576999999999</v>
      </c>
      <c r="H18" s="41">
        <v>0.67535999999999996</v>
      </c>
      <c r="I18" s="41">
        <v>25.958217999999999</v>
      </c>
      <c r="J18" s="41">
        <v>6.0790860000000002</v>
      </c>
      <c r="K18" s="41">
        <v>19.879131000000001</v>
      </c>
    </row>
    <row r="19" spans="1:11">
      <c r="A19" s="49" t="s">
        <v>83</v>
      </c>
      <c r="B19" s="41">
        <v>19.967806</v>
      </c>
      <c r="C19" s="41">
        <v>1.5550930000000001</v>
      </c>
      <c r="D19" s="41">
        <v>18.412713</v>
      </c>
      <c r="E19" s="41">
        <v>3.319083</v>
      </c>
      <c r="F19" s="41">
        <v>15.093629999999999</v>
      </c>
      <c r="G19" s="10">
        <v>19.476134999999999</v>
      </c>
      <c r="H19" s="41">
        <v>1.176272</v>
      </c>
      <c r="I19" s="41">
        <v>18.299862999999998</v>
      </c>
      <c r="J19" s="41">
        <v>3.4384160000000001</v>
      </c>
      <c r="K19" s="41">
        <v>14.861446000000001</v>
      </c>
    </row>
    <row r="20" spans="1:11">
      <c r="A20" s="49" t="s">
        <v>84</v>
      </c>
      <c r="B20" s="41">
        <v>24.869118</v>
      </c>
      <c r="C20" s="41">
        <v>1.9665010000000001</v>
      </c>
      <c r="D20" s="41">
        <v>22.902616999999999</v>
      </c>
      <c r="E20" s="41">
        <v>12.283493</v>
      </c>
      <c r="F20" s="41">
        <v>10.619123999999999</v>
      </c>
      <c r="G20" s="10">
        <v>29.028213999999998</v>
      </c>
      <c r="H20" s="41">
        <v>0.96545700000000001</v>
      </c>
      <c r="I20" s="41">
        <v>28.062757000000001</v>
      </c>
      <c r="J20" s="41">
        <v>17.667287000000002</v>
      </c>
      <c r="K20" s="41">
        <v>10.39547</v>
      </c>
    </row>
    <row r="21" spans="1:11">
      <c r="A21" s="49" t="s">
        <v>85</v>
      </c>
      <c r="B21" s="41">
        <v>21.534307999999999</v>
      </c>
      <c r="C21" s="41">
        <v>2.7057229999999999</v>
      </c>
      <c r="D21" s="41">
        <v>18.828585</v>
      </c>
      <c r="E21" s="41">
        <v>4.5085819999999996</v>
      </c>
      <c r="F21" s="41">
        <v>14.320003</v>
      </c>
      <c r="G21" s="10">
        <v>24.125325</v>
      </c>
      <c r="H21" s="41">
        <v>3.0666549999999999</v>
      </c>
      <c r="I21" s="41">
        <v>21.058669999999999</v>
      </c>
      <c r="J21" s="41">
        <v>5.0891460000000004</v>
      </c>
      <c r="K21" s="41">
        <v>15.969524</v>
      </c>
    </row>
    <row r="22" spans="1:11">
      <c r="A22" s="49" t="s">
        <v>86</v>
      </c>
      <c r="B22" s="41">
        <v>22.304904000000001</v>
      </c>
      <c r="C22" s="41">
        <v>1.9878629999999999</v>
      </c>
      <c r="D22" s="41">
        <v>20.317042000000001</v>
      </c>
      <c r="E22" s="41">
        <v>2.5814020000000002</v>
      </c>
      <c r="F22" s="41">
        <v>17.73564</v>
      </c>
      <c r="G22" s="10">
        <v>22.772447</v>
      </c>
      <c r="H22" s="41">
        <v>2.3899360000000001</v>
      </c>
      <c r="I22" s="41">
        <v>20.382511000000001</v>
      </c>
      <c r="J22" s="41">
        <v>2.4692509999999999</v>
      </c>
      <c r="K22" s="41">
        <v>17.913260000000001</v>
      </c>
    </row>
    <row r="23" spans="1:11">
      <c r="A23" s="49" t="s">
        <v>87</v>
      </c>
      <c r="B23" s="41">
        <v>25.014471</v>
      </c>
      <c r="C23" s="41">
        <v>1.5816889999999999</v>
      </c>
      <c r="D23" s="41">
        <v>23.432782</v>
      </c>
      <c r="E23" s="41">
        <v>4.5496990000000004</v>
      </c>
      <c r="F23" s="41">
        <v>18.883082999999999</v>
      </c>
      <c r="G23" s="10">
        <v>24.714075000000001</v>
      </c>
      <c r="H23" s="41">
        <v>1.026275</v>
      </c>
      <c r="I23" s="41">
        <v>23.687799999999999</v>
      </c>
      <c r="J23" s="41">
        <v>7.2843799999999996</v>
      </c>
      <c r="K23" s="41">
        <v>16.403420000000001</v>
      </c>
    </row>
    <row r="24" spans="1:11">
      <c r="A24" s="49" t="s">
        <v>88</v>
      </c>
      <c r="B24" s="41">
        <v>26.854921999999998</v>
      </c>
      <c r="C24" s="41">
        <v>2.9595829999999999</v>
      </c>
      <c r="D24" s="41">
        <v>23.895337999999999</v>
      </c>
      <c r="E24" s="41">
        <v>5.7570290000000002</v>
      </c>
      <c r="F24" s="41">
        <v>18.138310000000001</v>
      </c>
      <c r="G24" s="10">
        <v>29.588168</v>
      </c>
      <c r="H24" s="41">
        <v>1.9291750000000001</v>
      </c>
      <c r="I24" s="41">
        <v>27.658992999999999</v>
      </c>
      <c r="J24" s="41">
        <v>6.3693799999999996</v>
      </c>
      <c r="K24" s="41">
        <v>21.289612999999999</v>
      </c>
    </row>
    <row r="25" spans="1:11">
      <c r="A25" s="49" t="s">
        <v>89</v>
      </c>
      <c r="B25" s="41">
        <v>31.368228999999999</v>
      </c>
      <c r="C25" s="41">
        <v>2.865348</v>
      </c>
      <c r="D25" s="41">
        <v>28.502880999999999</v>
      </c>
      <c r="E25" s="41">
        <v>9.9428389999999993</v>
      </c>
      <c r="F25" s="41">
        <v>18.560041999999999</v>
      </c>
      <c r="G25" s="10">
        <v>30.581424999999999</v>
      </c>
      <c r="H25" s="41">
        <v>2.4833050000000001</v>
      </c>
      <c r="I25" s="41">
        <v>28.098120000000002</v>
      </c>
      <c r="J25" s="41">
        <v>11.713995000000001</v>
      </c>
      <c r="K25" s="41">
        <v>16.384125999999998</v>
      </c>
    </row>
    <row r="26" spans="1:11">
      <c r="A26" s="49" t="s">
        <v>90</v>
      </c>
      <c r="B26" s="41">
        <v>22.329450000000001</v>
      </c>
      <c r="C26" s="41">
        <v>1.9162939999999999</v>
      </c>
      <c r="D26" s="41">
        <v>20.413156000000001</v>
      </c>
      <c r="E26" s="41">
        <v>10.459816999999999</v>
      </c>
      <c r="F26" s="41">
        <v>9.9533389999999997</v>
      </c>
      <c r="G26" s="10">
        <v>22.942291000000001</v>
      </c>
      <c r="H26" s="41">
        <v>2.5587200000000001</v>
      </c>
      <c r="I26" s="41">
        <v>20.383569999999999</v>
      </c>
      <c r="J26" s="41">
        <v>12.280189999999999</v>
      </c>
      <c r="K26" s="41">
        <v>8.1033799999999996</v>
      </c>
    </row>
    <row r="27" spans="1:11">
      <c r="A27" s="49" t="s">
        <v>91</v>
      </c>
      <c r="B27" s="41">
        <v>25.371815999999999</v>
      </c>
      <c r="C27" s="41">
        <v>1.417746</v>
      </c>
      <c r="D27" s="41">
        <v>23.954070000000002</v>
      </c>
      <c r="E27" s="41">
        <v>14.360486999999999</v>
      </c>
      <c r="F27" s="41">
        <v>9.5935830000000006</v>
      </c>
      <c r="G27" s="10">
        <v>28.044198000000002</v>
      </c>
      <c r="H27" s="41">
        <v>3.539482</v>
      </c>
      <c r="I27" s="41">
        <v>24.504715999999998</v>
      </c>
      <c r="J27" s="41">
        <v>14.21203</v>
      </c>
      <c r="K27" s="41">
        <v>10.292686</v>
      </c>
    </row>
    <row r="28" spans="1:11">
      <c r="A28" s="49" t="s">
        <v>92</v>
      </c>
      <c r="B28" s="41">
        <v>17.211978999999999</v>
      </c>
      <c r="C28" s="41">
        <v>0.77892399999999995</v>
      </c>
      <c r="D28" s="41">
        <v>16.433055</v>
      </c>
      <c r="E28" s="41">
        <v>5.5819210000000004</v>
      </c>
      <c r="F28" s="41">
        <v>10.851134</v>
      </c>
      <c r="G28" s="10">
        <v>20.520541999999999</v>
      </c>
      <c r="H28" s="41">
        <v>1.3059430000000001</v>
      </c>
      <c r="I28" s="41">
        <v>19.214599</v>
      </c>
      <c r="J28" s="41">
        <v>5.8060650000000003</v>
      </c>
      <c r="K28" s="41">
        <v>13.408534</v>
      </c>
    </row>
    <row r="29" spans="1:11">
      <c r="A29" s="49" t="s">
        <v>93</v>
      </c>
      <c r="B29" s="41">
        <v>20.515250999999999</v>
      </c>
      <c r="C29" s="41">
        <v>1.2345950000000001</v>
      </c>
      <c r="D29" s="41">
        <v>19.280656</v>
      </c>
      <c r="E29" s="41">
        <v>7.661238</v>
      </c>
      <c r="F29" s="41">
        <v>11.619418</v>
      </c>
      <c r="G29" s="10">
        <v>20.211288</v>
      </c>
      <c r="H29" s="41">
        <v>0.84295699999999996</v>
      </c>
      <c r="I29" s="41">
        <v>19.368331000000001</v>
      </c>
      <c r="J29" s="41">
        <v>6.6467039999999997</v>
      </c>
      <c r="K29" s="41">
        <v>12.721628000000001</v>
      </c>
    </row>
    <row r="30" spans="1:11">
      <c r="A30" s="49" t="s">
        <v>94</v>
      </c>
      <c r="B30" s="41">
        <v>18.613278999999999</v>
      </c>
      <c r="C30" s="41">
        <v>1.5997220000000001</v>
      </c>
      <c r="D30" s="41">
        <v>17.013558</v>
      </c>
      <c r="E30" s="41">
        <v>7.9659440000000004</v>
      </c>
      <c r="F30" s="41">
        <v>9.0476139999999994</v>
      </c>
      <c r="G30" s="10">
        <v>18.338172</v>
      </c>
      <c r="H30" s="41">
        <v>1.316227</v>
      </c>
      <c r="I30" s="41">
        <v>17.021944999999999</v>
      </c>
      <c r="J30" s="41">
        <v>5.6606209999999999</v>
      </c>
      <c r="K30" s="41">
        <v>11.361324</v>
      </c>
    </row>
    <row r="31" spans="1:11">
      <c r="A31" s="49" t="s">
        <v>95</v>
      </c>
      <c r="B31" s="41">
        <v>23.423915000000001</v>
      </c>
      <c r="C31" s="41">
        <v>1.5007569999999999</v>
      </c>
      <c r="D31" s="41">
        <v>21.923158000000001</v>
      </c>
      <c r="E31" s="41">
        <v>7.9921699999999998</v>
      </c>
      <c r="F31" s="41">
        <v>13.930987</v>
      </c>
      <c r="G31" s="10">
        <v>24.690179000000001</v>
      </c>
      <c r="H31" s="41">
        <v>1.287677</v>
      </c>
      <c r="I31" s="41">
        <v>23.402501999999998</v>
      </c>
      <c r="J31" s="41">
        <v>9.3785399999999992</v>
      </c>
      <c r="K31" s="41">
        <v>14.023961999999999</v>
      </c>
    </row>
    <row r="32" spans="1:11">
      <c r="A32" s="49" t="s">
        <v>96</v>
      </c>
      <c r="B32" s="41">
        <v>30.109466000000001</v>
      </c>
      <c r="C32" s="41">
        <v>1.823885</v>
      </c>
      <c r="D32" s="41">
        <v>28.28558</v>
      </c>
      <c r="E32" s="41">
        <v>20.387065</v>
      </c>
      <c r="F32" s="41">
        <v>7.8985159999999999</v>
      </c>
      <c r="G32" s="10">
        <v>29.411988000000001</v>
      </c>
      <c r="H32" s="41">
        <v>1.520405</v>
      </c>
      <c r="I32" s="41">
        <v>27.891583000000001</v>
      </c>
      <c r="J32" s="41">
        <v>20.552546</v>
      </c>
      <c r="K32" s="41">
        <v>7.3390360000000001</v>
      </c>
    </row>
    <row r="33" spans="1:11">
      <c r="A33" s="49" t="s">
        <v>97</v>
      </c>
      <c r="B33" s="41">
        <v>22.378772999999999</v>
      </c>
      <c r="C33" s="41">
        <v>1.3304130000000001</v>
      </c>
      <c r="D33" s="41">
        <v>21.048359999999999</v>
      </c>
      <c r="E33" s="41">
        <v>6.004772</v>
      </c>
      <c r="F33" s="41">
        <v>15.043588</v>
      </c>
      <c r="G33" s="10">
        <v>23.589943999999999</v>
      </c>
      <c r="H33" s="41">
        <v>1.1662509999999999</v>
      </c>
      <c r="I33" s="41">
        <v>22.423694000000001</v>
      </c>
      <c r="J33" s="41">
        <v>6.2165540000000004</v>
      </c>
      <c r="K33" s="41">
        <v>16.207139999999999</v>
      </c>
    </row>
    <row r="34" spans="1:11">
      <c r="A34" s="49" t="s">
        <v>98</v>
      </c>
      <c r="B34" s="41">
        <v>24.758821999999999</v>
      </c>
      <c r="C34" s="41">
        <v>1.8620319999999999</v>
      </c>
      <c r="D34" s="41">
        <v>22.896789999999999</v>
      </c>
      <c r="E34" s="41">
        <v>2.83643</v>
      </c>
      <c r="F34" s="41">
        <v>20.060359999999999</v>
      </c>
      <c r="G34" s="10">
        <v>25.690048000000001</v>
      </c>
      <c r="H34" s="41">
        <v>2.8381889999999999</v>
      </c>
      <c r="I34" s="41">
        <v>22.851859000000001</v>
      </c>
      <c r="J34" s="41">
        <v>3.8769239999999998</v>
      </c>
      <c r="K34" s="41">
        <v>18.974934999999999</v>
      </c>
    </row>
    <row r="35" spans="1:11">
      <c r="A35" s="49" t="s">
        <v>99</v>
      </c>
      <c r="B35" s="41">
        <v>33.915323999999998</v>
      </c>
      <c r="C35" s="41">
        <v>1.467991</v>
      </c>
      <c r="D35" s="41">
        <v>32.447333</v>
      </c>
      <c r="E35" s="41">
        <v>14.133091</v>
      </c>
      <c r="F35" s="41">
        <v>18.314240999999999</v>
      </c>
      <c r="G35" s="10">
        <v>35.009627999999999</v>
      </c>
      <c r="H35" s="41">
        <v>1.3827449999999999</v>
      </c>
      <c r="I35" s="41">
        <v>33.626882999999999</v>
      </c>
      <c r="J35" s="41">
        <v>19.045380999999999</v>
      </c>
      <c r="K35" s="41">
        <v>14.581500999999999</v>
      </c>
    </row>
    <row r="36" spans="1:11">
      <c r="A36" s="49" t="s">
        <v>100</v>
      </c>
      <c r="B36" s="41">
        <v>25.367909999999998</v>
      </c>
      <c r="C36" s="41">
        <v>3.0295550000000002</v>
      </c>
      <c r="D36" s="41">
        <v>22.338355</v>
      </c>
      <c r="E36" s="41">
        <v>3.5625100000000001</v>
      </c>
      <c r="F36" s="41">
        <v>18.775845</v>
      </c>
      <c r="G36" s="10">
        <v>27.55255</v>
      </c>
      <c r="H36" s="41">
        <v>2.231741</v>
      </c>
      <c r="I36" s="41">
        <v>25.320809000000001</v>
      </c>
      <c r="J36" s="41">
        <v>5.3308299999999997</v>
      </c>
      <c r="K36" s="41">
        <v>19.989979000000002</v>
      </c>
    </row>
    <row r="37" spans="1:11">
      <c r="A37" s="49" t="s">
        <v>101</v>
      </c>
      <c r="B37" s="41">
        <v>23.388942</v>
      </c>
      <c r="C37" s="41">
        <v>1.813612</v>
      </c>
      <c r="D37" s="41">
        <v>21.575330999999998</v>
      </c>
      <c r="E37" s="41">
        <v>9.2922429999999991</v>
      </c>
      <c r="F37" s="41">
        <v>12.283087999999999</v>
      </c>
      <c r="G37" s="10">
        <v>26.103055999999999</v>
      </c>
      <c r="H37" s="41">
        <v>1.857971</v>
      </c>
      <c r="I37" s="41">
        <v>24.245085</v>
      </c>
      <c r="J37" s="41">
        <v>10.392089</v>
      </c>
      <c r="K37" s="41">
        <v>13.852995999999999</v>
      </c>
    </row>
    <row r="38" spans="1:11">
      <c r="A38" s="49" t="s">
        <v>102</v>
      </c>
      <c r="B38" s="41">
        <v>18.456536</v>
      </c>
      <c r="C38" s="41">
        <v>1.565056</v>
      </c>
      <c r="D38" s="41">
        <v>16.891480999999999</v>
      </c>
      <c r="E38" s="41">
        <v>5.526141</v>
      </c>
      <c r="F38" s="41">
        <v>11.365339000000001</v>
      </c>
      <c r="G38" s="10">
        <v>18.807189999999999</v>
      </c>
      <c r="H38" s="41">
        <v>1.6979519999999999</v>
      </c>
      <c r="I38" s="41">
        <v>17.109238999999999</v>
      </c>
      <c r="J38" s="41">
        <v>5.3485750000000003</v>
      </c>
      <c r="K38" s="41">
        <v>11.760662999999999</v>
      </c>
    </row>
    <row r="39" spans="1:11">
      <c r="A39" s="49" t="s">
        <v>103</v>
      </c>
      <c r="B39" s="41">
        <v>19.532703000000001</v>
      </c>
      <c r="C39" s="41">
        <v>2.2790080000000001</v>
      </c>
      <c r="D39" s="41">
        <v>17.253695</v>
      </c>
      <c r="E39" s="41">
        <v>2.3905050000000001</v>
      </c>
      <c r="F39" s="41">
        <v>14.863189999999999</v>
      </c>
      <c r="G39" s="10">
        <v>20.156739999999999</v>
      </c>
      <c r="H39" s="41">
        <v>2.4037000000000002</v>
      </c>
      <c r="I39" s="41">
        <v>17.753039999999999</v>
      </c>
      <c r="J39" s="41">
        <v>3.2085379999999999</v>
      </c>
      <c r="K39" s="41">
        <v>14.544502</v>
      </c>
    </row>
    <row r="40" spans="1:11">
      <c r="A40" s="49" t="s">
        <v>104</v>
      </c>
      <c r="B40" s="41">
        <v>28.100000999999999</v>
      </c>
      <c r="C40" s="41">
        <v>2.1127850000000001</v>
      </c>
      <c r="D40" s="41">
        <v>25.987216</v>
      </c>
      <c r="E40" s="41">
        <v>11.169287000000001</v>
      </c>
      <c r="F40" s="41">
        <v>14.817928999999999</v>
      </c>
      <c r="G40" s="10">
        <v>31.569952000000001</v>
      </c>
      <c r="H40" s="41">
        <v>1.670569</v>
      </c>
      <c r="I40" s="41">
        <v>29.899383</v>
      </c>
      <c r="J40" s="41">
        <v>13.284159000000001</v>
      </c>
      <c r="K40" s="41">
        <v>16.615223</v>
      </c>
    </row>
    <row r="41" spans="1:11">
      <c r="A41" s="49" t="s">
        <v>105</v>
      </c>
      <c r="B41" s="41">
        <v>24.235316999999998</v>
      </c>
      <c r="C41" s="41">
        <v>1.0210159999999999</v>
      </c>
      <c r="D41" s="41">
        <v>23.214300999999999</v>
      </c>
      <c r="E41" s="41">
        <v>12.059063999999999</v>
      </c>
      <c r="F41" s="41">
        <v>11.155237</v>
      </c>
      <c r="G41" s="10">
        <v>25.930973999999999</v>
      </c>
      <c r="H41" s="41">
        <v>1.847227</v>
      </c>
      <c r="I41" s="41">
        <v>24.083746999999999</v>
      </c>
      <c r="J41" s="41">
        <v>14.425053999999999</v>
      </c>
      <c r="K41" s="41">
        <v>9.6586929999999995</v>
      </c>
    </row>
    <row r="42" spans="1:11">
      <c r="A42" s="49" t="s">
        <v>106</v>
      </c>
      <c r="B42" s="41">
        <v>22.5792</v>
      </c>
      <c r="C42" s="41">
        <v>2.7216230000000001</v>
      </c>
      <c r="D42" s="41">
        <v>19.857576000000002</v>
      </c>
      <c r="E42" s="41">
        <v>5.7384979999999999</v>
      </c>
      <c r="F42" s="41">
        <v>14.119078</v>
      </c>
      <c r="G42" s="10">
        <v>23.668631999999999</v>
      </c>
      <c r="H42" s="41">
        <v>2.120641</v>
      </c>
      <c r="I42" s="41">
        <v>21.547991</v>
      </c>
      <c r="J42" s="41">
        <v>7.0454910000000002</v>
      </c>
      <c r="K42" s="41">
        <v>14.5025</v>
      </c>
    </row>
    <row r="43" spans="1:11">
      <c r="A43" s="49" t="s">
        <v>107</v>
      </c>
      <c r="B43" s="41">
        <v>26.888380000000002</v>
      </c>
      <c r="C43" s="41">
        <v>2.5118429999999998</v>
      </c>
      <c r="D43" s="41">
        <v>24.376536999999999</v>
      </c>
      <c r="E43" s="41">
        <v>5.135605</v>
      </c>
      <c r="F43" s="41">
        <v>19.240932000000001</v>
      </c>
      <c r="G43" s="10">
        <v>27.593354999999999</v>
      </c>
      <c r="H43" s="41">
        <v>1.1935290000000001</v>
      </c>
      <c r="I43" s="41">
        <v>26.399826000000001</v>
      </c>
      <c r="J43" s="41">
        <v>8.8042289999999994</v>
      </c>
      <c r="K43" s="41">
        <v>17.595597000000001</v>
      </c>
    </row>
    <row r="44" spans="1:11">
      <c r="A44" s="49" t="s">
        <v>108</v>
      </c>
      <c r="B44" s="41">
        <v>20.169991</v>
      </c>
      <c r="C44" s="41">
        <v>1.0877479999999999</v>
      </c>
      <c r="D44" s="41">
        <v>19.082242999999998</v>
      </c>
      <c r="E44" s="41">
        <v>8.9798139999999993</v>
      </c>
      <c r="F44" s="41">
        <v>10.102429000000001</v>
      </c>
      <c r="G44" s="10">
        <v>22.869053999999998</v>
      </c>
      <c r="H44" s="41">
        <v>1.67336</v>
      </c>
      <c r="I44" s="41">
        <v>21.195694</v>
      </c>
      <c r="J44" s="41">
        <v>9.1385419999999993</v>
      </c>
      <c r="K44" s="41">
        <v>12.057152</v>
      </c>
    </row>
    <row r="45" spans="1:11">
      <c r="A45" s="49" t="s">
        <v>109</v>
      </c>
      <c r="B45" s="41">
        <v>21.892994999999999</v>
      </c>
      <c r="C45" s="41">
        <v>1.57263</v>
      </c>
      <c r="D45" s="41">
        <v>20.320364999999999</v>
      </c>
      <c r="E45" s="41">
        <v>11.701782</v>
      </c>
      <c r="F45" s="41">
        <v>8.618582</v>
      </c>
      <c r="G45" s="10">
        <v>23.108488000000001</v>
      </c>
      <c r="H45" s="41">
        <v>1.043042</v>
      </c>
      <c r="I45" s="41">
        <v>22.065446000000001</v>
      </c>
      <c r="J45" s="41">
        <v>12.780746000000001</v>
      </c>
      <c r="K45" s="41">
        <v>9.2847000000000008</v>
      </c>
    </row>
    <row r="46" spans="1:11">
      <c r="A46" s="49" t="s">
        <v>110</v>
      </c>
      <c r="B46" s="41">
        <v>22.078123999999999</v>
      </c>
      <c r="C46" s="41">
        <v>2.2094019999999999</v>
      </c>
      <c r="D46" s="41">
        <v>19.868722000000002</v>
      </c>
      <c r="E46" s="41">
        <v>4.8869350000000003</v>
      </c>
      <c r="F46" s="41">
        <v>14.981787000000001</v>
      </c>
      <c r="G46" s="10">
        <v>22.158280999999999</v>
      </c>
      <c r="H46" s="41">
        <v>2.136816</v>
      </c>
      <c r="I46" s="41">
        <v>20.021464999999999</v>
      </c>
      <c r="J46" s="41">
        <v>5.891051</v>
      </c>
      <c r="K46" s="41">
        <v>14.130414</v>
      </c>
    </row>
    <row r="47" spans="1:11">
      <c r="A47" s="49" t="s">
        <v>111</v>
      </c>
      <c r="B47" s="41">
        <v>35.140290999999998</v>
      </c>
      <c r="C47" s="41">
        <v>3.6618469999999999</v>
      </c>
      <c r="D47" s="41">
        <v>31.478442999999999</v>
      </c>
      <c r="E47" s="41">
        <v>12.393886</v>
      </c>
      <c r="F47" s="41">
        <v>19.084557</v>
      </c>
      <c r="G47" s="10">
        <v>40.803564999999999</v>
      </c>
      <c r="H47" s="41">
        <v>3.2830439999999999</v>
      </c>
      <c r="I47" s="41">
        <v>37.520521000000002</v>
      </c>
      <c r="J47" s="41">
        <v>17.797953</v>
      </c>
      <c r="K47" s="41">
        <v>19.722567999999999</v>
      </c>
    </row>
    <row r="48" spans="1:11">
      <c r="A48" s="49" t="s">
        <v>112</v>
      </c>
      <c r="B48" s="41">
        <v>22.905555</v>
      </c>
      <c r="C48" s="41">
        <v>1.060257</v>
      </c>
      <c r="D48" s="41">
        <v>21.845298</v>
      </c>
      <c r="E48" s="41">
        <v>13.743239000000001</v>
      </c>
      <c r="F48" s="41">
        <v>8.1020590000000006</v>
      </c>
      <c r="G48" s="10">
        <v>26.798244</v>
      </c>
      <c r="H48" s="41">
        <v>1.0310429999999999</v>
      </c>
      <c r="I48" s="41">
        <v>25.767199999999999</v>
      </c>
      <c r="J48" s="41">
        <v>15.219595</v>
      </c>
      <c r="K48" s="41">
        <v>10.547605000000001</v>
      </c>
    </row>
    <row r="49" spans="1:11">
      <c r="A49" s="49" t="s">
        <v>113</v>
      </c>
      <c r="B49" s="41">
        <v>22.785312999999999</v>
      </c>
      <c r="C49" s="41">
        <v>1.4689129999999999</v>
      </c>
      <c r="D49" s="41">
        <v>21.316400000000002</v>
      </c>
      <c r="E49" s="41">
        <v>5.1099259999999997</v>
      </c>
      <c r="F49" s="41">
        <v>16.206472999999999</v>
      </c>
      <c r="G49" s="10">
        <v>23.474053999999999</v>
      </c>
      <c r="H49" s="41">
        <v>1.272912</v>
      </c>
      <c r="I49" s="41">
        <v>22.201142000000001</v>
      </c>
      <c r="J49" s="41">
        <v>5.7480539999999998</v>
      </c>
      <c r="K49" s="41">
        <v>16.453088000000001</v>
      </c>
    </row>
    <row r="50" spans="1:11">
      <c r="A50" s="49" t="s">
        <v>114</v>
      </c>
      <c r="B50" s="41">
        <v>24.904053999999999</v>
      </c>
      <c r="C50" s="41">
        <v>1.4742379999999999</v>
      </c>
      <c r="D50" s="41">
        <v>23.429815999999999</v>
      </c>
      <c r="E50" s="41">
        <v>9.4611929999999997</v>
      </c>
      <c r="F50" s="41">
        <v>13.968624</v>
      </c>
      <c r="G50" s="10">
        <v>27.972093000000001</v>
      </c>
      <c r="H50" s="41">
        <v>2.2457690000000001</v>
      </c>
      <c r="I50" s="41">
        <v>25.726323000000001</v>
      </c>
      <c r="J50" s="41">
        <v>13.456374</v>
      </c>
      <c r="K50" s="41">
        <v>12.26995</v>
      </c>
    </row>
    <row r="51" spans="1:11">
      <c r="A51" s="49" t="s">
        <v>115</v>
      </c>
      <c r="B51" s="41">
        <v>26.285273</v>
      </c>
      <c r="C51" s="41">
        <v>2.3246600000000002</v>
      </c>
      <c r="D51" s="41">
        <v>23.960614</v>
      </c>
      <c r="E51" s="41">
        <v>13.0898</v>
      </c>
      <c r="F51" s="41">
        <v>10.870813999999999</v>
      </c>
      <c r="G51" s="10">
        <v>27.993850999999999</v>
      </c>
      <c r="H51" s="41">
        <v>1.7190920000000001</v>
      </c>
      <c r="I51" s="41">
        <v>26.274759</v>
      </c>
      <c r="J51" s="41">
        <v>16.655732</v>
      </c>
      <c r="K51" s="41">
        <v>9.6190270000000009</v>
      </c>
    </row>
    <row r="52" spans="1:11">
      <c r="A52" s="49" t="s">
        <v>116</v>
      </c>
      <c r="B52" s="41">
        <v>22.196075</v>
      </c>
      <c r="C52" s="41">
        <v>1.293496</v>
      </c>
      <c r="D52" s="41">
        <v>20.902578999999999</v>
      </c>
      <c r="E52" s="41">
        <v>9.6679220000000008</v>
      </c>
      <c r="F52" s="41">
        <v>11.234657</v>
      </c>
      <c r="G52" s="10">
        <v>23.074459000000001</v>
      </c>
      <c r="H52" s="41">
        <v>1.656757</v>
      </c>
      <c r="I52" s="41">
        <v>21.417701999999998</v>
      </c>
      <c r="J52" s="41">
        <v>11.293758</v>
      </c>
      <c r="K52" s="41">
        <v>10.123944</v>
      </c>
    </row>
    <row r="53" spans="1:11">
      <c r="A53" s="49" t="s">
        <v>117</v>
      </c>
      <c r="B53" s="41">
        <v>21.088858999999999</v>
      </c>
      <c r="C53" s="41">
        <v>1.6153500000000001</v>
      </c>
      <c r="D53" s="41">
        <v>19.473509</v>
      </c>
      <c r="E53" s="41">
        <v>7.7125899999999996</v>
      </c>
      <c r="F53" s="41">
        <v>11.760918999999999</v>
      </c>
      <c r="G53" s="10">
        <v>23.236816000000001</v>
      </c>
      <c r="H53" s="41">
        <v>0.98859699999999995</v>
      </c>
      <c r="I53" s="41">
        <v>22.24822</v>
      </c>
      <c r="J53" s="41">
        <v>9.9465880000000002</v>
      </c>
      <c r="K53" s="41">
        <v>12.301632</v>
      </c>
    </row>
    <row r="54" spans="1:11">
      <c r="A54" s="49" t="s">
        <v>118</v>
      </c>
      <c r="B54" s="41">
        <v>20.028003999999999</v>
      </c>
      <c r="C54" s="41">
        <v>1.373796</v>
      </c>
      <c r="D54" s="41">
        <v>18.654208000000001</v>
      </c>
      <c r="E54" s="41">
        <v>4.4787189999999999</v>
      </c>
      <c r="F54" s="41">
        <v>14.175489000000001</v>
      </c>
      <c r="G54" s="10">
        <v>21.500821999999999</v>
      </c>
      <c r="H54" s="41">
        <v>1.717319</v>
      </c>
      <c r="I54" s="41">
        <v>19.783503</v>
      </c>
      <c r="J54" s="41">
        <v>5.4241679999999999</v>
      </c>
      <c r="K54" s="41">
        <v>14.359335</v>
      </c>
    </row>
    <row r="55" spans="1:11">
      <c r="A55" s="42" t="s">
        <v>119</v>
      </c>
      <c r="B55" s="43"/>
      <c r="C55" s="43"/>
      <c r="D55" s="43"/>
      <c r="E55" s="43"/>
      <c r="F55" s="43"/>
      <c r="G55" s="43"/>
      <c r="H55" s="43"/>
      <c r="I55" s="43"/>
      <c r="J55" s="43"/>
      <c r="K55" s="43"/>
    </row>
    <row r="56" spans="1:11">
      <c r="A56" s="50" t="s">
        <v>121</v>
      </c>
      <c r="B56" s="41">
        <v>27.980815</v>
      </c>
      <c r="C56" s="41">
        <v>2.440404</v>
      </c>
      <c r="D56" s="41">
        <v>25.540412</v>
      </c>
      <c r="E56" s="41">
        <v>2.5328360000000001</v>
      </c>
      <c r="F56" s="41">
        <v>23.007576</v>
      </c>
      <c r="G56" s="10">
        <v>32.130108</v>
      </c>
      <c r="H56" s="41">
        <v>4.1696679999999997</v>
      </c>
      <c r="I56" s="41">
        <v>27.960440999999999</v>
      </c>
      <c r="J56" s="41">
        <v>4.8774379999999997</v>
      </c>
      <c r="K56" s="41">
        <v>23.083003000000001</v>
      </c>
    </row>
    <row r="57" spans="1:11">
      <c r="A57" s="11" t="s">
        <v>168</v>
      </c>
      <c r="B57" s="6">
        <v>23.605865000000001</v>
      </c>
      <c r="C57" s="6">
        <v>1.8181320000000001</v>
      </c>
      <c r="D57" s="6">
        <v>21.787732999999999</v>
      </c>
      <c r="E57" s="6">
        <v>7.4923929999999999</v>
      </c>
      <c r="F57" s="6">
        <v>14.295339999999999</v>
      </c>
      <c r="G57" s="15">
        <v>25.998000000000001</v>
      </c>
      <c r="H57" s="6">
        <v>1.731498</v>
      </c>
      <c r="I57" s="6">
        <v>24.266501999999999</v>
      </c>
      <c r="J57" s="6">
        <v>6.4069060000000002</v>
      </c>
      <c r="K57" s="6">
        <v>17.859596</v>
      </c>
    </row>
    <row r="58" spans="1:11">
      <c r="A58" s="7" t="s">
        <v>234</v>
      </c>
    </row>
  </sheetData>
  <mergeCells count="4">
    <mergeCell ref="A55:K55"/>
    <mergeCell ref="B2:F2"/>
    <mergeCell ref="A2:A3"/>
    <mergeCell ref="G2:K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62"/>
  <sheetViews>
    <sheetView workbookViewId="0"/>
  </sheetViews>
  <sheetFormatPr defaultRowHeight="15"/>
  <cols>
    <col min="1" max="1" width="39" customWidth="1"/>
    <col min="2" max="6" width="23" customWidth="1"/>
  </cols>
  <sheetData>
    <row r="1" spans="1:6">
      <c r="A1" s="2" t="s">
        <v>18</v>
      </c>
    </row>
    <row r="2" spans="1:6">
      <c r="A2" s="31" t="s">
        <v>63</v>
      </c>
      <c r="B2" s="64">
        <v>2024</v>
      </c>
      <c r="C2" s="45"/>
      <c r="D2" s="45"/>
      <c r="E2" s="45"/>
      <c r="F2" s="45"/>
    </row>
    <row r="3" spans="1:6" ht="29.45" customHeight="1">
      <c r="A3" s="37"/>
      <c r="B3" s="8" t="s">
        <v>220</v>
      </c>
      <c r="C3" s="8" t="s">
        <v>221</v>
      </c>
      <c r="D3" s="46" t="s">
        <v>222</v>
      </c>
      <c r="E3" s="46" t="s">
        <v>231</v>
      </c>
      <c r="F3" s="46" t="s">
        <v>232</v>
      </c>
    </row>
    <row r="4" spans="1:6">
      <c r="A4" s="40" t="s">
        <v>167</v>
      </c>
      <c r="B4" s="41">
        <v>29.661845</v>
      </c>
      <c r="C4" s="41">
        <v>2.9206259999999999</v>
      </c>
      <c r="D4" s="41">
        <v>26.741219000000001</v>
      </c>
      <c r="E4" s="41">
        <v>12.666962</v>
      </c>
      <c r="F4" s="41">
        <v>14.074256999999999</v>
      </c>
    </row>
    <row r="5" spans="1:6">
      <c r="A5" s="49" t="s">
        <v>69</v>
      </c>
      <c r="B5" s="41">
        <v>23.116624000000002</v>
      </c>
      <c r="C5" s="41">
        <v>2.4645250000000001</v>
      </c>
      <c r="D5" s="41">
        <v>20.652099</v>
      </c>
      <c r="E5" s="41">
        <v>7.4802980000000003</v>
      </c>
      <c r="F5" s="41">
        <v>13.171801</v>
      </c>
    </row>
    <row r="6" spans="1:6">
      <c r="A6" s="49" t="s">
        <v>70</v>
      </c>
      <c r="B6" s="41">
        <v>30.245258</v>
      </c>
      <c r="C6" s="41">
        <v>0.89492300000000002</v>
      </c>
      <c r="D6" s="41">
        <v>29.350335000000001</v>
      </c>
      <c r="E6" s="41">
        <v>13.46082</v>
      </c>
      <c r="F6" s="41">
        <v>15.889514999999999</v>
      </c>
    </row>
    <row r="7" spans="1:6">
      <c r="A7" s="49" t="s">
        <v>71</v>
      </c>
      <c r="B7" s="41">
        <v>24.253012999999999</v>
      </c>
      <c r="C7" s="41">
        <v>1.260338</v>
      </c>
      <c r="D7" s="41">
        <v>22.992674999999998</v>
      </c>
      <c r="E7" s="41">
        <v>13.336674</v>
      </c>
      <c r="F7" s="41">
        <v>9.6560009999999998</v>
      </c>
    </row>
    <row r="8" spans="1:6">
      <c r="A8" s="49" t="s">
        <v>72</v>
      </c>
      <c r="B8" s="41">
        <v>27.876992000000001</v>
      </c>
      <c r="C8" s="41">
        <v>1.3199749999999999</v>
      </c>
      <c r="D8" s="41">
        <v>26.557016999999998</v>
      </c>
      <c r="E8" s="41">
        <v>6.4871610000000004</v>
      </c>
      <c r="F8" s="41">
        <v>20.069856000000001</v>
      </c>
    </row>
    <row r="9" spans="1:6">
      <c r="A9" s="49" t="s">
        <v>73</v>
      </c>
      <c r="B9" s="41">
        <v>32.128301</v>
      </c>
      <c r="C9" s="41">
        <v>2.3802029999999998</v>
      </c>
      <c r="D9" s="41">
        <v>29.748097999999999</v>
      </c>
      <c r="E9" s="41">
        <v>23.266725999999998</v>
      </c>
      <c r="F9" s="41">
        <v>6.4813720000000004</v>
      </c>
    </row>
    <row r="10" spans="1:6">
      <c r="A10" s="49" t="s">
        <v>74</v>
      </c>
      <c r="B10" s="41">
        <v>29.842935000000001</v>
      </c>
      <c r="C10" s="41">
        <v>3.033385</v>
      </c>
      <c r="D10" s="41">
        <v>26.809550000000002</v>
      </c>
      <c r="E10" s="41">
        <v>15.611281999999999</v>
      </c>
      <c r="F10" s="41">
        <v>11.198268000000001</v>
      </c>
    </row>
    <row r="11" spans="1:6">
      <c r="A11" s="49" t="s">
        <v>75</v>
      </c>
      <c r="B11" s="41">
        <v>29.603161</v>
      </c>
      <c r="C11" s="41">
        <v>3.5158580000000001</v>
      </c>
      <c r="D11" s="41">
        <v>26.087302999999999</v>
      </c>
      <c r="E11" s="41">
        <v>10.594503</v>
      </c>
      <c r="F11" s="41">
        <v>15.492799</v>
      </c>
    </row>
    <row r="12" spans="1:6">
      <c r="A12" s="49" t="s">
        <v>76</v>
      </c>
      <c r="B12" s="41">
        <v>35.065755000000003</v>
      </c>
      <c r="C12" s="41">
        <v>4.1837429999999998</v>
      </c>
      <c r="D12" s="41">
        <v>30.882010999999999</v>
      </c>
      <c r="E12" s="41">
        <v>12.599831</v>
      </c>
      <c r="F12" s="41">
        <v>18.282181000000001</v>
      </c>
    </row>
    <row r="13" spans="1:6">
      <c r="A13" s="49" t="s">
        <v>77</v>
      </c>
      <c r="B13" s="41">
        <v>31.651720999999998</v>
      </c>
      <c r="C13" s="41">
        <v>2.047936</v>
      </c>
      <c r="D13" s="41">
        <v>29.603784999999998</v>
      </c>
      <c r="E13" s="41">
        <v>4.691948</v>
      </c>
      <c r="F13" s="41">
        <v>24.911836999999998</v>
      </c>
    </row>
    <row r="14" spans="1:6">
      <c r="A14" s="49" t="s">
        <v>78</v>
      </c>
      <c r="B14" s="41">
        <v>24.051525999999999</v>
      </c>
      <c r="C14" s="41">
        <v>2.6442809999999999</v>
      </c>
      <c r="D14" s="41">
        <v>21.407245</v>
      </c>
      <c r="E14" s="41">
        <v>6.2934720000000004</v>
      </c>
      <c r="F14" s="41">
        <v>15.113773</v>
      </c>
    </row>
    <row r="15" spans="1:6">
      <c r="A15" s="49" t="s">
        <v>79</v>
      </c>
      <c r="B15" s="41">
        <v>23.597501999999999</v>
      </c>
      <c r="C15" s="41">
        <v>1.4167400000000001</v>
      </c>
      <c r="D15" s="41">
        <v>22.180762000000001</v>
      </c>
      <c r="E15" s="41">
        <v>15.629505999999999</v>
      </c>
      <c r="F15" s="41">
        <v>6.5512560000000004</v>
      </c>
    </row>
    <row r="16" spans="1:6">
      <c r="A16" s="49" t="s">
        <v>80</v>
      </c>
      <c r="B16" s="41">
        <v>23.571662</v>
      </c>
      <c r="C16" s="41">
        <v>2.086141</v>
      </c>
      <c r="D16" s="41">
        <v>21.485520999999999</v>
      </c>
      <c r="E16" s="41">
        <v>10.565656000000001</v>
      </c>
      <c r="F16" s="41">
        <v>10.919865</v>
      </c>
    </row>
    <row r="17" spans="1:6">
      <c r="A17" s="49" t="s">
        <v>81</v>
      </c>
      <c r="B17" s="41">
        <v>32.425724000000002</v>
      </c>
      <c r="C17" s="41">
        <v>2.9910030000000001</v>
      </c>
      <c r="D17" s="41">
        <v>29.434721</v>
      </c>
      <c r="E17" s="41">
        <v>10.587540000000001</v>
      </c>
      <c r="F17" s="41">
        <v>18.847180999999999</v>
      </c>
    </row>
    <row r="18" spans="1:6">
      <c r="A18" s="49" t="s">
        <v>82</v>
      </c>
      <c r="B18" s="41">
        <v>29.886918999999999</v>
      </c>
      <c r="C18" s="41">
        <v>2.7100979999999999</v>
      </c>
      <c r="D18" s="41">
        <v>27.176822000000001</v>
      </c>
      <c r="E18" s="41">
        <v>7.109235</v>
      </c>
      <c r="F18" s="41">
        <v>20.067585999999999</v>
      </c>
    </row>
    <row r="19" spans="1:6">
      <c r="A19" s="49" t="s">
        <v>83</v>
      </c>
      <c r="B19" s="41">
        <v>21.863264000000001</v>
      </c>
      <c r="C19" s="41">
        <v>1.590303</v>
      </c>
      <c r="D19" s="41">
        <v>20.272960999999999</v>
      </c>
      <c r="E19" s="41">
        <v>3.9734470000000002</v>
      </c>
      <c r="F19" s="41">
        <v>16.299513999999999</v>
      </c>
    </row>
    <row r="20" spans="1:6">
      <c r="A20" s="49" t="s">
        <v>84</v>
      </c>
      <c r="B20" s="41">
        <v>28.357676000000001</v>
      </c>
      <c r="C20" s="41">
        <v>2.1911049999999999</v>
      </c>
      <c r="D20" s="41">
        <v>26.166571000000001</v>
      </c>
      <c r="E20" s="41">
        <v>12.590021999999999</v>
      </c>
      <c r="F20" s="41">
        <v>13.576549</v>
      </c>
    </row>
    <row r="21" spans="1:6">
      <c r="A21" s="49" t="s">
        <v>85</v>
      </c>
      <c r="B21" s="41">
        <v>26.000451999999999</v>
      </c>
      <c r="C21" s="41">
        <v>3.277174</v>
      </c>
      <c r="D21" s="41">
        <v>22.723278000000001</v>
      </c>
      <c r="E21" s="41">
        <v>5.5552760000000001</v>
      </c>
      <c r="F21" s="41">
        <v>17.168002000000001</v>
      </c>
    </row>
    <row r="22" spans="1:6">
      <c r="A22" s="49" t="s">
        <v>86</v>
      </c>
      <c r="B22" s="41">
        <v>25.092328999999999</v>
      </c>
      <c r="C22" s="41">
        <v>2.6350910000000001</v>
      </c>
      <c r="D22" s="41">
        <v>22.457238</v>
      </c>
      <c r="E22" s="41">
        <v>4.0094000000000003</v>
      </c>
      <c r="F22" s="41">
        <v>18.447838000000001</v>
      </c>
    </row>
    <row r="23" spans="1:6">
      <c r="A23" s="49" t="s">
        <v>87</v>
      </c>
      <c r="B23" s="41">
        <v>28.888583000000001</v>
      </c>
      <c r="C23" s="41">
        <v>2.017773</v>
      </c>
      <c r="D23" s="41">
        <v>26.870809999999999</v>
      </c>
      <c r="E23" s="41">
        <v>6.7945539999999998</v>
      </c>
      <c r="F23" s="41">
        <v>20.076256000000001</v>
      </c>
    </row>
    <row r="24" spans="1:6">
      <c r="A24" s="49" t="s">
        <v>88</v>
      </c>
      <c r="B24" s="41">
        <v>28.989101000000002</v>
      </c>
      <c r="C24" s="41">
        <v>3.6753800000000001</v>
      </c>
      <c r="D24" s="41">
        <v>25.313721000000001</v>
      </c>
      <c r="E24" s="41">
        <v>5.7839489999999998</v>
      </c>
      <c r="F24" s="41">
        <v>19.529772000000001</v>
      </c>
    </row>
    <row r="25" spans="1:6">
      <c r="A25" s="49" t="s">
        <v>89</v>
      </c>
      <c r="B25" s="41">
        <v>35.102654000000001</v>
      </c>
      <c r="C25" s="41">
        <v>6.2548599999999999</v>
      </c>
      <c r="D25" s="41">
        <v>28.847794</v>
      </c>
      <c r="E25" s="41">
        <v>12.981214</v>
      </c>
      <c r="F25" s="41">
        <v>15.866580000000001</v>
      </c>
    </row>
    <row r="26" spans="1:6">
      <c r="A26" s="49" t="s">
        <v>90</v>
      </c>
      <c r="B26" s="41">
        <v>21.578104</v>
      </c>
      <c r="C26" s="41">
        <v>1.7931490000000001</v>
      </c>
      <c r="D26" s="41">
        <v>19.784955</v>
      </c>
      <c r="E26" s="41">
        <v>10.263552000000001</v>
      </c>
      <c r="F26" s="41">
        <v>9.5214029999999994</v>
      </c>
    </row>
    <row r="27" spans="1:6">
      <c r="A27" s="49" t="s">
        <v>91</v>
      </c>
      <c r="B27" s="41">
        <v>30.969944000000002</v>
      </c>
      <c r="C27" s="41">
        <v>3.434793</v>
      </c>
      <c r="D27" s="41">
        <v>27.535150999999999</v>
      </c>
      <c r="E27" s="41">
        <v>19.046109000000001</v>
      </c>
      <c r="F27" s="41">
        <v>8.4890419999999995</v>
      </c>
    </row>
    <row r="28" spans="1:6">
      <c r="A28" s="49" t="s">
        <v>92</v>
      </c>
      <c r="B28" s="41">
        <v>24.916152</v>
      </c>
      <c r="C28" s="41">
        <v>2.644298</v>
      </c>
      <c r="D28" s="41">
        <v>22.271854000000001</v>
      </c>
      <c r="E28" s="41">
        <v>6.8902359999999998</v>
      </c>
      <c r="F28" s="41">
        <v>15.381618</v>
      </c>
    </row>
    <row r="29" spans="1:6">
      <c r="A29" s="49" t="s">
        <v>93</v>
      </c>
      <c r="B29" s="41">
        <v>21.440180000000002</v>
      </c>
      <c r="C29" s="41">
        <v>1.850913</v>
      </c>
      <c r="D29" s="41">
        <v>19.589267</v>
      </c>
      <c r="E29" s="41">
        <v>5.9296540000000002</v>
      </c>
      <c r="F29" s="41">
        <v>13.659613</v>
      </c>
    </row>
    <row r="30" spans="1:6">
      <c r="A30" s="49" t="s">
        <v>94</v>
      </c>
      <c r="B30" s="41">
        <v>20.156348999999999</v>
      </c>
      <c r="C30" s="41">
        <v>1.32972</v>
      </c>
      <c r="D30" s="41">
        <v>18.826629000000001</v>
      </c>
      <c r="E30" s="41">
        <v>7.9078869999999997</v>
      </c>
      <c r="F30" s="41">
        <v>10.918742</v>
      </c>
    </row>
    <row r="31" spans="1:6">
      <c r="A31" s="49" t="s">
        <v>95</v>
      </c>
      <c r="B31" s="41">
        <v>28.223362000000002</v>
      </c>
      <c r="C31" s="41">
        <v>2.00434</v>
      </c>
      <c r="D31" s="41">
        <v>26.219021999999999</v>
      </c>
      <c r="E31" s="41">
        <v>12.372671</v>
      </c>
      <c r="F31" s="41">
        <v>13.846351</v>
      </c>
    </row>
    <row r="32" spans="1:6">
      <c r="A32" s="49" t="s">
        <v>96</v>
      </c>
      <c r="B32" s="41">
        <v>30.813832999999999</v>
      </c>
      <c r="C32" s="41">
        <v>2.4205179999999999</v>
      </c>
      <c r="D32" s="41">
        <v>28.393315000000001</v>
      </c>
      <c r="E32" s="41">
        <v>22.860607000000002</v>
      </c>
      <c r="F32" s="41">
        <v>5.5327080000000004</v>
      </c>
    </row>
    <row r="33" spans="1:6">
      <c r="A33" s="49" t="s">
        <v>97</v>
      </c>
      <c r="B33" s="41">
        <v>24.434683</v>
      </c>
      <c r="C33" s="41">
        <v>1.833726</v>
      </c>
      <c r="D33" s="41">
        <v>22.600956</v>
      </c>
      <c r="E33" s="41">
        <v>7.3493620000000002</v>
      </c>
      <c r="F33" s="41">
        <v>15.251594000000001</v>
      </c>
    </row>
    <row r="34" spans="1:6">
      <c r="A34" s="49" t="s">
        <v>98</v>
      </c>
      <c r="B34" s="41">
        <v>30.359195</v>
      </c>
      <c r="C34" s="41">
        <v>3.841612</v>
      </c>
      <c r="D34" s="41">
        <v>26.517582999999998</v>
      </c>
      <c r="E34" s="41">
        <v>4.4673090000000002</v>
      </c>
      <c r="F34" s="41">
        <v>22.050273000000001</v>
      </c>
    </row>
    <row r="35" spans="1:6">
      <c r="A35" s="49" t="s">
        <v>99</v>
      </c>
      <c r="B35" s="41">
        <v>34.717177</v>
      </c>
      <c r="C35" s="41">
        <v>2.0280819999999999</v>
      </c>
      <c r="D35" s="41">
        <v>32.689095000000002</v>
      </c>
      <c r="E35" s="41">
        <v>15.153364</v>
      </c>
      <c r="F35" s="41">
        <v>17.535730999999998</v>
      </c>
    </row>
    <row r="36" spans="1:6">
      <c r="A36" s="49" t="s">
        <v>100</v>
      </c>
      <c r="B36" s="41">
        <v>29.618952</v>
      </c>
      <c r="C36" s="41">
        <v>4.5091739999999998</v>
      </c>
      <c r="D36" s="41">
        <v>25.109777999999999</v>
      </c>
      <c r="E36" s="41">
        <v>7.0776380000000003</v>
      </c>
      <c r="F36" s="41">
        <v>18.032139999999998</v>
      </c>
    </row>
    <row r="37" spans="1:6">
      <c r="A37" s="49" t="s">
        <v>101</v>
      </c>
      <c r="B37" s="41">
        <v>27.822230999999999</v>
      </c>
      <c r="C37" s="41">
        <v>1.8994040000000001</v>
      </c>
      <c r="D37" s="41">
        <v>25.922826000000001</v>
      </c>
      <c r="E37" s="41">
        <v>12.577567</v>
      </c>
      <c r="F37" s="41">
        <v>13.345259</v>
      </c>
    </row>
    <row r="38" spans="1:6">
      <c r="A38" s="49" t="s">
        <v>102</v>
      </c>
      <c r="B38" s="41">
        <v>20.879391999999999</v>
      </c>
      <c r="C38" s="41">
        <v>3.1007099999999999</v>
      </c>
      <c r="D38" s="41">
        <v>17.778682</v>
      </c>
      <c r="E38" s="41">
        <v>6.0919860000000003</v>
      </c>
      <c r="F38" s="41">
        <v>11.686696</v>
      </c>
    </row>
    <row r="39" spans="1:6">
      <c r="A39" s="49" t="s">
        <v>103</v>
      </c>
      <c r="B39" s="41">
        <v>22.223796</v>
      </c>
      <c r="C39" s="41">
        <v>2.0632700000000002</v>
      </c>
      <c r="D39" s="41">
        <v>20.160526000000001</v>
      </c>
      <c r="E39" s="41">
        <v>3.464877</v>
      </c>
      <c r="F39" s="41">
        <v>16.695649</v>
      </c>
    </row>
    <row r="40" spans="1:6">
      <c r="A40" s="49" t="s">
        <v>104</v>
      </c>
      <c r="B40" s="41">
        <v>32.414636999999999</v>
      </c>
      <c r="C40" s="41">
        <v>2.0885859999999998</v>
      </c>
      <c r="D40" s="41">
        <v>30.326051</v>
      </c>
      <c r="E40" s="41">
        <v>10.501291</v>
      </c>
      <c r="F40" s="41">
        <v>19.824760000000001</v>
      </c>
    </row>
    <row r="41" spans="1:6">
      <c r="A41" s="49" t="s">
        <v>105</v>
      </c>
      <c r="B41" s="41">
        <v>28.923249999999999</v>
      </c>
      <c r="C41" s="41">
        <v>1.8188040000000001</v>
      </c>
      <c r="D41" s="41">
        <v>27.104445999999999</v>
      </c>
      <c r="E41" s="41">
        <v>13.676819</v>
      </c>
      <c r="F41" s="41">
        <v>13.427626999999999</v>
      </c>
    </row>
    <row r="42" spans="1:6">
      <c r="A42" s="49" t="s">
        <v>106</v>
      </c>
      <c r="B42" s="41">
        <v>29.570160999999999</v>
      </c>
      <c r="C42" s="41">
        <v>3.034348</v>
      </c>
      <c r="D42" s="41">
        <v>26.535813000000001</v>
      </c>
      <c r="E42" s="41">
        <v>9.1979609999999994</v>
      </c>
      <c r="F42" s="41">
        <v>17.337852000000002</v>
      </c>
    </row>
    <row r="43" spans="1:6">
      <c r="A43" s="49" t="s">
        <v>107</v>
      </c>
      <c r="B43" s="41">
        <v>33.556801</v>
      </c>
      <c r="C43" s="41">
        <v>1.9994860000000001</v>
      </c>
      <c r="D43" s="41">
        <v>31.557314999999999</v>
      </c>
      <c r="E43" s="41">
        <v>14.909367</v>
      </c>
      <c r="F43" s="41">
        <v>16.647948</v>
      </c>
    </row>
    <row r="44" spans="1:6">
      <c r="A44" s="49" t="s">
        <v>108</v>
      </c>
      <c r="B44" s="41">
        <v>23.513745</v>
      </c>
      <c r="C44" s="41">
        <v>1.9748749999999999</v>
      </c>
      <c r="D44" s="41">
        <v>21.538869999999999</v>
      </c>
      <c r="E44" s="41">
        <v>11.127404</v>
      </c>
      <c r="F44" s="41">
        <v>10.411466000000001</v>
      </c>
    </row>
    <row r="45" spans="1:6">
      <c r="A45" s="49" t="s">
        <v>109</v>
      </c>
      <c r="B45" s="41">
        <v>25.661709999999999</v>
      </c>
      <c r="C45" s="41">
        <v>1.317426</v>
      </c>
      <c r="D45" s="41">
        <v>24.344283999999998</v>
      </c>
      <c r="E45" s="41">
        <v>12.446062</v>
      </c>
      <c r="F45" s="41">
        <v>11.898222000000001</v>
      </c>
    </row>
    <row r="46" spans="1:6">
      <c r="A46" s="49" t="s">
        <v>110</v>
      </c>
      <c r="B46" s="41">
        <v>27.935085999999998</v>
      </c>
      <c r="C46" s="41">
        <v>2.64032</v>
      </c>
      <c r="D46" s="41">
        <v>25.294765000000002</v>
      </c>
      <c r="E46" s="41">
        <v>9.4552329999999998</v>
      </c>
      <c r="F46" s="41">
        <v>15.839532</v>
      </c>
    </row>
    <row r="47" spans="1:6">
      <c r="A47" s="49" t="s">
        <v>111</v>
      </c>
      <c r="B47" s="41">
        <v>38.884866000000002</v>
      </c>
      <c r="C47" s="41">
        <v>5.3623390000000004</v>
      </c>
      <c r="D47" s="41">
        <v>33.522525999999999</v>
      </c>
      <c r="E47" s="41">
        <v>22.653343</v>
      </c>
      <c r="F47" s="41">
        <v>10.869183</v>
      </c>
    </row>
    <row r="48" spans="1:6">
      <c r="A48" s="49" t="s">
        <v>112</v>
      </c>
      <c r="B48" s="41">
        <v>25.730377000000001</v>
      </c>
      <c r="C48" s="41">
        <v>1.3384160000000001</v>
      </c>
      <c r="D48" s="41">
        <v>24.391960999999998</v>
      </c>
      <c r="E48" s="41">
        <v>16.85652</v>
      </c>
      <c r="F48" s="41">
        <v>7.5354409999999996</v>
      </c>
    </row>
    <row r="49" spans="1:6">
      <c r="A49" s="49" t="s">
        <v>113</v>
      </c>
      <c r="B49" s="41">
        <v>24.854164000000001</v>
      </c>
      <c r="C49" s="41">
        <v>2.783811</v>
      </c>
      <c r="D49" s="41">
        <v>22.070353999999998</v>
      </c>
      <c r="E49" s="41">
        <v>6.7170529999999999</v>
      </c>
      <c r="F49" s="41">
        <v>15.353300000000001</v>
      </c>
    </row>
    <row r="50" spans="1:6">
      <c r="A50" s="49" t="s">
        <v>114</v>
      </c>
      <c r="B50" s="41">
        <v>29.825481</v>
      </c>
      <c r="C50" s="41">
        <v>1.9744090000000001</v>
      </c>
      <c r="D50" s="41">
        <v>27.851071999999998</v>
      </c>
      <c r="E50" s="41">
        <v>16.296811999999999</v>
      </c>
      <c r="F50" s="41">
        <v>11.554259999999999</v>
      </c>
    </row>
    <row r="51" spans="1:6">
      <c r="A51" s="49" t="s">
        <v>115</v>
      </c>
      <c r="B51" s="41">
        <v>31.242094000000002</v>
      </c>
      <c r="C51" s="41">
        <v>3.0370940000000002</v>
      </c>
      <c r="D51" s="41">
        <v>28.205000999999999</v>
      </c>
      <c r="E51" s="41">
        <v>18.187671999999999</v>
      </c>
      <c r="F51" s="41">
        <v>10.017327999999999</v>
      </c>
    </row>
    <row r="52" spans="1:6">
      <c r="A52" s="49" t="s">
        <v>116</v>
      </c>
      <c r="B52" s="41">
        <v>26.70431</v>
      </c>
      <c r="C52" s="41">
        <v>1.323952</v>
      </c>
      <c r="D52" s="41">
        <v>25.380358000000001</v>
      </c>
      <c r="E52" s="41">
        <v>12.807903</v>
      </c>
      <c r="F52" s="41">
        <v>12.572455</v>
      </c>
    </row>
    <row r="53" spans="1:6">
      <c r="A53" s="49" t="s">
        <v>117</v>
      </c>
      <c r="B53" s="41">
        <v>23.971419999999998</v>
      </c>
      <c r="C53" s="41">
        <v>1.563158</v>
      </c>
      <c r="D53" s="41">
        <v>22.408262000000001</v>
      </c>
      <c r="E53" s="41">
        <v>8.0214549999999996</v>
      </c>
      <c r="F53" s="41">
        <v>14.386806999999999</v>
      </c>
    </row>
    <row r="54" spans="1:6">
      <c r="A54" s="49" t="s">
        <v>118</v>
      </c>
      <c r="B54" s="41">
        <v>22.261977999999999</v>
      </c>
      <c r="C54" s="41">
        <v>2.8546339999999999</v>
      </c>
      <c r="D54" s="41">
        <v>19.407343999999998</v>
      </c>
      <c r="E54" s="41">
        <v>5.2473489999999998</v>
      </c>
      <c r="F54" s="41">
        <v>14.159995</v>
      </c>
    </row>
    <row r="55" spans="1:6">
      <c r="A55" s="42" t="s">
        <v>119</v>
      </c>
      <c r="B55" s="43"/>
      <c r="C55" s="43"/>
      <c r="D55" s="43"/>
      <c r="E55" s="43"/>
      <c r="F55" s="43"/>
    </row>
    <row r="56" spans="1:6">
      <c r="A56" s="50" t="s">
        <v>121</v>
      </c>
      <c r="B56" s="41">
        <v>32.708438999999998</v>
      </c>
      <c r="C56" s="41">
        <v>4.7430380000000003</v>
      </c>
      <c r="D56" s="41">
        <v>27.965401</v>
      </c>
      <c r="E56" s="41">
        <v>4.0044360000000001</v>
      </c>
      <c r="F56" s="41">
        <v>23.960965999999999</v>
      </c>
    </row>
    <row r="57" spans="1:6">
      <c r="A57" s="11" t="s">
        <v>168</v>
      </c>
      <c r="B57" s="6">
        <v>27.655465</v>
      </c>
      <c r="C57" s="6">
        <v>2.1651099999999999</v>
      </c>
      <c r="D57" s="6">
        <v>25.490355000000001</v>
      </c>
      <c r="E57" s="6">
        <v>7.0140000000000002</v>
      </c>
      <c r="F57" s="6">
        <v>18.476355000000002</v>
      </c>
    </row>
    <row r="58" spans="1:6">
      <c r="A58" s="7" t="s">
        <v>228</v>
      </c>
    </row>
    <row r="59" spans="1:6">
      <c r="A59" s="7" t="s">
        <v>235</v>
      </c>
    </row>
    <row r="60" spans="1:6">
      <c r="A60" s="7" t="s">
        <v>169</v>
      </c>
    </row>
    <row r="61" spans="1:6">
      <c r="A61" s="7" t="s">
        <v>236</v>
      </c>
    </row>
    <row r="62" spans="1:6">
      <c r="A62" s="7" t="s">
        <v>229</v>
      </c>
    </row>
  </sheetData>
  <mergeCells count="3">
    <mergeCell ref="A55:F55"/>
    <mergeCell ref="B2:F2"/>
    <mergeCell ref="A2: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47"/>
  <sheetViews>
    <sheetView workbookViewId="0"/>
  </sheetViews>
  <sheetFormatPr defaultRowHeight="15"/>
  <cols>
    <col min="1" max="1" width="55" customWidth="1"/>
    <col min="2" max="4" width="32" customWidth="1"/>
  </cols>
  <sheetData>
    <row r="1" spans="1:4">
      <c r="A1" s="2" t="s">
        <v>19</v>
      </c>
    </row>
    <row r="2" spans="1:4">
      <c r="A2" s="31" t="s">
        <v>63</v>
      </c>
      <c r="B2" s="64">
        <v>1998</v>
      </c>
      <c r="C2" s="45"/>
      <c r="D2" s="45"/>
    </row>
    <row r="3" spans="1:4">
      <c r="A3" s="37"/>
      <c r="B3" s="8" t="s">
        <v>220</v>
      </c>
      <c r="C3" s="8" t="s">
        <v>221</v>
      </c>
      <c r="D3" s="46" t="s">
        <v>222</v>
      </c>
    </row>
    <row r="4" spans="1:4">
      <c r="A4" s="40" t="s">
        <v>167</v>
      </c>
      <c r="B4" s="41">
        <v>13.7432</v>
      </c>
      <c r="C4" s="41">
        <v>6.3544999999999998</v>
      </c>
      <c r="D4" s="41">
        <v>7.3887</v>
      </c>
    </row>
    <row r="5" spans="1:4">
      <c r="A5" s="49" t="s">
        <v>69</v>
      </c>
      <c r="B5" s="41">
        <v>12.072699999999999</v>
      </c>
      <c r="C5" s="41">
        <v>6.3392999999999997</v>
      </c>
      <c r="D5" s="41">
        <v>5.7333999999999996</v>
      </c>
    </row>
    <row r="6" spans="1:4">
      <c r="A6" s="49" t="s">
        <v>71</v>
      </c>
      <c r="B6" s="41">
        <v>17.1494</v>
      </c>
      <c r="C6" s="41">
        <v>6.5922000000000001</v>
      </c>
      <c r="D6" s="41">
        <v>10.5572</v>
      </c>
    </row>
    <row r="7" spans="1:4">
      <c r="A7" s="49" t="s">
        <v>72</v>
      </c>
      <c r="B7" s="41">
        <v>11.5159</v>
      </c>
      <c r="C7" s="41">
        <v>6.6844999999999999</v>
      </c>
      <c r="D7" s="41">
        <v>4.8315000000000001</v>
      </c>
    </row>
    <row r="8" spans="1:4">
      <c r="A8" s="49" t="s">
        <v>73</v>
      </c>
      <c r="B8" s="41">
        <v>23.293099999999999</v>
      </c>
      <c r="C8" s="41">
        <v>8.2929999999999993</v>
      </c>
      <c r="D8" s="41">
        <v>15.0001</v>
      </c>
    </row>
    <row r="9" spans="1:4">
      <c r="A9" s="49" t="s">
        <v>74</v>
      </c>
      <c r="B9" s="41">
        <v>13.8469</v>
      </c>
      <c r="C9" s="41">
        <v>4.8570000000000002</v>
      </c>
      <c r="D9" s="41">
        <v>8.9899000000000004</v>
      </c>
    </row>
    <row r="10" spans="1:4">
      <c r="A10" s="49" t="s">
        <v>75</v>
      </c>
      <c r="B10" s="41">
        <v>15.0412</v>
      </c>
      <c r="C10" s="41">
        <v>7.9809999999999999</v>
      </c>
      <c r="D10" s="41">
        <v>7.0602</v>
      </c>
    </row>
    <row r="11" spans="1:4">
      <c r="A11" s="49" t="s">
        <v>76</v>
      </c>
      <c r="B11" s="41">
        <v>14.3368</v>
      </c>
      <c r="C11" s="41">
        <v>6.4865000000000004</v>
      </c>
      <c r="D11" s="41">
        <v>7.8502999999999998</v>
      </c>
    </row>
    <row r="12" spans="1:4">
      <c r="A12" s="49" t="s">
        <v>77</v>
      </c>
      <c r="B12" s="41">
        <v>17.002199999999998</v>
      </c>
      <c r="C12" s="41">
        <v>4.6631999999999998</v>
      </c>
      <c r="D12" s="41">
        <v>12.338900000000001</v>
      </c>
    </row>
    <row r="13" spans="1:4">
      <c r="A13" s="49" t="s">
        <v>78</v>
      </c>
      <c r="B13" s="41">
        <v>11.964499999999999</v>
      </c>
      <c r="C13" s="41">
        <v>5.4024000000000001</v>
      </c>
      <c r="D13" s="41">
        <v>6.5621</v>
      </c>
    </row>
    <row r="14" spans="1:4">
      <c r="A14" s="49" t="s">
        <v>79</v>
      </c>
      <c r="B14" s="41">
        <v>14.8055</v>
      </c>
      <c r="C14" s="41">
        <v>6.2458999999999998</v>
      </c>
      <c r="D14" s="41">
        <v>8.5595999999999997</v>
      </c>
    </row>
    <row r="15" spans="1:4">
      <c r="A15" s="49" t="s">
        <v>81</v>
      </c>
      <c r="B15" s="41">
        <v>12.082700000000001</v>
      </c>
      <c r="C15" s="41">
        <v>5.9884000000000004</v>
      </c>
      <c r="D15" s="41">
        <v>6.0941999999999998</v>
      </c>
    </row>
    <row r="16" spans="1:4">
      <c r="A16" s="49" t="s">
        <v>84</v>
      </c>
      <c r="B16" s="41">
        <v>11.578099999999999</v>
      </c>
      <c r="C16" s="41">
        <v>5.0064000000000002</v>
      </c>
      <c r="D16" s="41">
        <v>6.5716999999999999</v>
      </c>
    </row>
    <row r="17" spans="1:4">
      <c r="A17" s="49" t="s">
        <v>85</v>
      </c>
      <c r="B17" s="41">
        <v>9.6851000000000003</v>
      </c>
      <c r="C17" s="41">
        <v>4.8529</v>
      </c>
      <c r="D17" s="41">
        <v>4.8322000000000003</v>
      </c>
    </row>
    <row r="18" spans="1:4">
      <c r="A18" s="49" t="s">
        <v>86</v>
      </c>
      <c r="B18" s="41">
        <v>13.7189</v>
      </c>
      <c r="C18" s="41">
        <v>9.8141999999999996</v>
      </c>
      <c r="D18" s="41">
        <v>3.9047000000000001</v>
      </c>
    </row>
    <row r="19" spans="1:4">
      <c r="A19" s="49" t="s">
        <v>87</v>
      </c>
      <c r="B19" s="41">
        <v>13.744400000000001</v>
      </c>
      <c r="C19" s="41">
        <v>6.8929999999999998</v>
      </c>
      <c r="D19" s="41">
        <v>6.8513000000000002</v>
      </c>
    </row>
    <row r="20" spans="1:4">
      <c r="A20" s="49" t="s">
        <v>88</v>
      </c>
      <c r="B20" s="41">
        <v>11.6189</v>
      </c>
      <c r="C20" s="41">
        <v>6.5106999999999999</v>
      </c>
      <c r="D20" s="41">
        <v>5.1082000000000001</v>
      </c>
    </row>
    <row r="21" spans="1:4">
      <c r="A21" s="49" t="s">
        <v>89</v>
      </c>
      <c r="B21" s="41">
        <v>16.896599999999999</v>
      </c>
      <c r="C21" s="41">
        <v>6.7695999999999996</v>
      </c>
      <c r="D21" s="41">
        <v>10.127000000000001</v>
      </c>
    </row>
    <row r="22" spans="1:4">
      <c r="A22" s="49" t="s">
        <v>91</v>
      </c>
      <c r="B22" s="41">
        <v>13.0801</v>
      </c>
      <c r="C22" s="41">
        <v>4.0857999999999999</v>
      </c>
      <c r="D22" s="41">
        <v>8.9943000000000008</v>
      </c>
    </row>
    <row r="23" spans="1:4">
      <c r="A23" s="49" t="s">
        <v>92</v>
      </c>
      <c r="B23" s="41">
        <v>10.6427</v>
      </c>
      <c r="C23" s="41">
        <v>7.3384</v>
      </c>
      <c r="D23" s="41">
        <v>3.3043</v>
      </c>
    </row>
    <row r="24" spans="1:4">
      <c r="A24" s="49" t="s">
        <v>93</v>
      </c>
      <c r="B24" s="41">
        <v>12.5007</v>
      </c>
      <c r="C24" s="41">
        <v>6.0591999999999997</v>
      </c>
      <c r="D24" s="41">
        <v>6.4414999999999996</v>
      </c>
    </row>
    <row r="25" spans="1:4">
      <c r="A25" s="49" t="s">
        <v>94</v>
      </c>
      <c r="B25" s="41">
        <v>11.278700000000001</v>
      </c>
      <c r="C25" s="41">
        <v>2.9312</v>
      </c>
      <c r="D25" s="41">
        <v>8.3475000000000001</v>
      </c>
    </row>
    <row r="26" spans="1:4">
      <c r="A26" s="49" t="s">
        <v>96</v>
      </c>
      <c r="B26" s="41">
        <v>15.282500000000001</v>
      </c>
      <c r="C26" s="41">
        <v>7.6741000000000001</v>
      </c>
      <c r="D26" s="41">
        <v>7.6083999999999996</v>
      </c>
    </row>
    <row r="27" spans="1:4">
      <c r="A27" s="49" t="s">
        <v>99</v>
      </c>
      <c r="B27" s="41">
        <v>22.257000000000001</v>
      </c>
      <c r="C27" s="41">
        <v>7.4813999999999998</v>
      </c>
      <c r="D27" s="41">
        <v>14.775600000000001</v>
      </c>
    </row>
    <row r="28" spans="1:4">
      <c r="A28" s="49" t="s">
        <v>100</v>
      </c>
      <c r="B28" s="41">
        <v>15.512</v>
      </c>
      <c r="C28" s="41">
        <v>9.7827999999999999</v>
      </c>
      <c r="D28" s="41">
        <v>5.7291999999999996</v>
      </c>
    </row>
    <row r="29" spans="1:4">
      <c r="A29" s="49" t="s">
        <v>101</v>
      </c>
      <c r="B29" s="41">
        <v>13.824999999999999</v>
      </c>
      <c r="C29" s="41">
        <v>8.6966000000000001</v>
      </c>
      <c r="D29" s="41">
        <v>5.1284000000000001</v>
      </c>
    </row>
    <row r="30" spans="1:4">
      <c r="A30" s="49" t="s">
        <v>104</v>
      </c>
      <c r="B30" s="41">
        <v>13.440300000000001</v>
      </c>
      <c r="C30" s="41">
        <v>8.5756999999999994</v>
      </c>
      <c r="D30" s="41">
        <v>4.8646000000000003</v>
      </c>
    </row>
    <row r="31" spans="1:4">
      <c r="A31" s="49" t="s">
        <v>105</v>
      </c>
      <c r="B31" s="41">
        <v>14.1607</v>
      </c>
      <c r="C31" s="41">
        <v>3.6313</v>
      </c>
      <c r="D31" s="41">
        <v>10.529400000000001</v>
      </c>
    </row>
    <row r="32" spans="1:4">
      <c r="A32" s="49" t="s">
        <v>107</v>
      </c>
      <c r="B32" s="41">
        <v>16.374500000000001</v>
      </c>
      <c r="C32" s="41">
        <v>4.5472000000000001</v>
      </c>
      <c r="D32" s="41">
        <v>11.827299999999999</v>
      </c>
    </row>
    <row r="33" spans="1:4">
      <c r="A33" s="49" t="s">
        <v>108</v>
      </c>
      <c r="B33" s="41">
        <v>11.7858</v>
      </c>
      <c r="C33" s="41">
        <v>6.3849</v>
      </c>
      <c r="D33" s="41">
        <v>5.4009</v>
      </c>
    </row>
    <row r="34" spans="1:4">
      <c r="A34" s="49" t="s">
        <v>110</v>
      </c>
      <c r="B34" s="41">
        <v>13.520799999999999</v>
      </c>
      <c r="C34" s="41">
        <v>4.1555999999999997</v>
      </c>
      <c r="D34" s="41">
        <v>9.3651999999999997</v>
      </c>
    </row>
    <row r="35" spans="1:4">
      <c r="A35" s="49" t="s">
        <v>111</v>
      </c>
      <c r="B35" s="41">
        <v>18.646100000000001</v>
      </c>
      <c r="C35" s="41">
        <v>6.8235999999999999</v>
      </c>
      <c r="D35" s="41">
        <v>11.8225</v>
      </c>
    </row>
    <row r="36" spans="1:4">
      <c r="A36" s="49" t="s">
        <v>112</v>
      </c>
      <c r="B36" s="41">
        <v>11.282299999999999</v>
      </c>
      <c r="C36" s="41">
        <v>4.7816000000000001</v>
      </c>
      <c r="D36" s="41">
        <v>6.5007000000000001</v>
      </c>
    </row>
    <row r="37" spans="1:4">
      <c r="A37" s="49" t="s">
        <v>114</v>
      </c>
      <c r="B37" s="41">
        <v>12.8574</v>
      </c>
      <c r="C37" s="41">
        <v>6.9234</v>
      </c>
      <c r="D37" s="41">
        <v>5.9340000000000002</v>
      </c>
    </row>
    <row r="38" spans="1:4">
      <c r="A38" s="49" t="s">
        <v>115</v>
      </c>
      <c r="B38" s="41">
        <v>12.6904</v>
      </c>
      <c r="C38" s="41">
        <v>4.4661</v>
      </c>
      <c r="D38" s="41">
        <v>8.2242999999999995</v>
      </c>
    </row>
    <row r="39" spans="1:4">
      <c r="A39" s="49" t="s">
        <v>116</v>
      </c>
      <c r="B39" s="41">
        <v>13.974</v>
      </c>
      <c r="C39" s="41">
        <v>8.3817000000000004</v>
      </c>
      <c r="D39" s="41">
        <v>5.5922000000000001</v>
      </c>
    </row>
    <row r="40" spans="1:4">
      <c r="A40" s="49" t="s">
        <v>117</v>
      </c>
      <c r="B40" s="41">
        <v>14.1295</v>
      </c>
      <c r="C40" s="41">
        <v>7.7717000000000001</v>
      </c>
      <c r="D40" s="41">
        <v>6.3578000000000001</v>
      </c>
    </row>
    <row r="41" spans="1:4">
      <c r="A41" s="49" t="s">
        <v>118</v>
      </c>
      <c r="B41" s="41">
        <v>10.4354</v>
      </c>
      <c r="C41" s="41">
        <v>2.4864999999999999</v>
      </c>
      <c r="D41" s="41">
        <v>7.9489000000000001</v>
      </c>
    </row>
    <row r="42" spans="1:4">
      <c r="A42" s="42" t="s">
        <v>119</v>
      </c>
      <c r="B42" s="43"/>
      <c r="C42" s="43"/>
      <c r="D42" s="43"/>
    </row>
    <row r="43" spans="1:4">
      <c r="A43" s="50" t="s">
        <v>121</v>
      </c>
      <c r="B43" s="41">
        <v>13.999599999999999</v>
      </c>
      <c r="C43" s="41">
        <v>8.9951000000000008</v>
      </c>
      <c r="D43" s="41">
        <v>5.0057999999999998</v>
      </c>
    </row>
    <row r="44" spans="1:4">
      <c r="A44" s="11" t="s">
        <v>168</v>
      </c>
      <c r="B44" s="6">
        <v>8.5172000000000008</v>
      </c>
      <c r="C44" s="6">
        <v>4.2262000000000004</v>
      </c>
      <c r="D44" s="6">
        <v>4.2910000000000004</v>
      </c>
    </row>
    <row r="45" spans="1:4">
      <c r="A45" s="7" t="s">
        <v>169</v>
      </c>
    </row>
    <row r="46" spans="1:4">
      <c r="A46" s="7" t="s">
        <v>237</v>
      </c>
    </row>
    <row r="47" spans="1:4">
      <c r="A47" s="7" t="s">
        <v>238</v>
      </c>
    </row>
  </sheetData>
  <mergeCells count="3">
    <mergeCell ref="B2:D2"/>
    <mergeCell ref="A42:D42"/>
    <mergeCell ref="A2: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58"/>
  <sheetViews>
    <sheetView workbookViewId="0"/>
  </sheetViews>
  <sheetFormatPr defaultRowHeight="15"/>
  <cols>
    <col min="1" max="1" width="26" customWidth="1"/>
    <col min="2" max="11" width="16" customWidth="1"/>
  </cols>
  <sheetData>
    <row r="1" spans="1:11">
      <c r="A1" s="2" t="s">
        <v>20</v>
      </c>
    </row>
    <row r="2" spans="1:11">
      <c r="A2" s="31" t="s">
        <v>63</v>
      </c>
      <c r="B2" s="64">
        <v>1998</v>
      </c>
      <c r="C2" s="45"/>
      <c r="D2" s="45"/>
      <c r="E2" s="45"/>
      <c r="F2" s="45"/>
      <c r="G2" s="64">
        <v>2002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13.632899999999999</v>
      </c>
      <c r="C4" s="41">
        <v>4.1318000000000001</v>
      </c>
      <c r="D4" s="41">
        <v>9.5010999999999992</v>
      </c>
      <c r="E4" s="41">
        <v>6.8371000000000004</v>
      </c>
      <c r="F4" s="41">
        <v>2.6640000000000001</v>
      </c>
      <c r="G4" s="10">
        <v>17.765799999999999</v>
      </c>
      <c r="H4" s="41">
        <v>5.8093000000000004</v>
      </c>
      <c r="I4" s="41">
        <v>11.9565</v>
      </c>
      <c r="J4" s="41">
        <v>8.0688999999999993</v>
      </c>
      <c r="K4" s="41">
        <v>3.8875999999999999</v>
      </c>
    </row>
    <row r="5" spans="1:11">
      <c r="A5" s="49" t="s">
        <v>69</v>
      </c>
      <c r="B5" s="41">
        <v>12.072800000000001</v>
      </c>
      <c r="C5" s="41">
        <v>6.3910999999999998</v>
      </c>
      <c r="D5" s="41">
        <v>5.6817000000000002</v>
      </c>
      <c r="E5" s="41">
        <v>5.1988000000000003</v>
      </c>
      <c r="F5" s="58" t="s">
        <v>179</v>
      </c>
      <c r="G5" s="10">
        <v>14.265000000000001</v>
      </c>
      <c r="H5" s="41">
        <v>2.2446999999999999</v>
      </c>
      <c r="I5" s="41">
        <v>12.020300000000001</v>
      </c>
      <c r="J5" s="41">
        <v>11.1053</v>
      </c>
      <c r="K5" s="41">
        <v>0.91500000000000004</v>
      </c>
    </row>
    <row r="6" spans="1:11">
      <c r="A6" s="49" t="s">
        <v>70</v>
      </c>
      <c r="B6" s="58" t="s">
        <v>227</v>
      </c>
      <c r="C6" s="58" t="s">
        <v>227</v>
      </c>
      <c r="D6" s="58" t="s">
        <v>227</v>
      </c>
      <c r="E6" s="58" t="s">
        <v>227</v>
      </c>
      <c r="F6" s="58" t="s">
        <v>227</v>
      </c>
      <c r="G6" s="16" t="s">
        <v>227</v>
      </c>
      <c r="H6" s="58" t="s">
        <v>227</v>
      </c>
      <c r="I6" s="58" t="s">
        <v>227</v>
      </c>
      <c r="J6" s="58" t="s">
        <v>227</v>
      </c>
      <c r="K6" s="58" t="s">
        <v>227</v>
      </c>
    </row>
    <row r="7" spans="1:11">
      <c r="A7" s="49" t="s">
        <v>71</v>
      </c>
      <c r="B7" s="41">
        <v>17.1494</v>
      </c>
      <c r="C7" s="41">
        <v>5.4061000000000003</v>
      </c>
      <c r="D7" s="41">
        <v>11.7432</v>
      </c>
      <c r="E7" s="41">
        <v>10.4008</v>
      </c>
      <c r="F7" s="41">
        <v>1.3425</v>
      </c>
      <c r="G7" s="10">
        <v>21.296700000000001</v>
      </c>
      <c r="H7" s="41">
        <v>5.1303000000000001</v>
      </c>
      <c r="I7" s="41">
        <v>16.166399999999999</v>
      </c>
      <c r="J7" s="41">
        <v>14.272</v>
      </c>
      <c r="K7" s="41">
        <v>1.8945000000000001</v>
      </c>
    </row>
    <row r="8" spans="1:11">
      <c r="A8" s="49" t="s">
        <v>72</v>
      </c>
      <c r="B8" s="41">
        <v>11.5161</v>
      </c>
      <c r="C8" s="41">
        <v>5.1523000000000003</v>
      </c>
      <c r="D8" s="41">
        <v>6.3638000000000003</v>
      </c>
      <c r="E8" s="41">
        <v>5.1364999999999998</v>
      </c>
      <c r="F8" s="41">
        <v>1.2271000000000001</v>
      </c>
      <c r="G8" s="10">
        <v>15.090999999999999</v>
      </c>
      <c r="H8" s="41">
        <v>4.9207999999999998</v>
      </c>
      <c r="I8" s="41">
        <v>10.170199999999999</v>
      </c>
      <c r="J8" s="41">
        <v>8.5248000000000008</v>
      </c>
      <c r="K8" s="41">
        <v>1.6454</v>
      </c>
    </row>
    <row r="9" spans="1:11">
      <c r="A9" s="49" t="s">
        <v>73</v>
      </c>
      <c r="B9" s="41">
        <v>23.293099999999999</v>
      </c>
      <c r="C9" s="41">
        <v>4.4339000000000004</v>
      </c>
      <c r="D9" s="41">
        <v>18.859200000000001</v>
      </c>
      <c r="E9" s="41">
        <v>16.987200000000001</v>
      </c>
      <c r="F9" s="41">
        <v>1.8720000000000001</v>
      </c>
      <c r="G9" s="10">
        <v>26.386700000000001</v>
      </c>
      <c r="H9" s="41">
        <v>3.7075</v>
      </c>
      <c r="I9" s="41">
        <v>22.679200000000002</v>
      </c>
      <c r="J9" s="41">
        <v>20.7058</v>
      </c>
      <c r="K9" s="41">
        <v>1.9735</v>
      </c>
    </row>
    <row r="10" spans="1:11">
      <c r="A10" s="49" t="s">
        <v>74</v>
      </c>
      <c r="B10" s="41">
        <v>13.847</v>
      </c>
      <c r="C10" s="41">
        <v>3.7305000000000001</v>
      </c>
      <c r="D10" s="41">
        <v>10.1165</v>
      </c>
      <c r="E10" s="41">
        <v>7.1199000000000003</v>
      </c>
      <c r="F10" s="41">
        <v>2.9965999999999999</v>
      </c>
      <c r="G10" s="16" t="s">
        <v>227</v>
      </c>
      <c r="H10" s="58" t="s">
        <v>227</v>
      </c>
      <c r="I10" s="58" t="s">
        <v>227</v>
      </c>
      <c r="J10" s="58" t="s">
        <v>227</v>
      </c>
      <c r="K10" s="58" t="s">
        <v>227</v>
      </c>
    </row>
    <row r="11" spans="1:11">
      <c r="A11" s="49" t="s">
        <v>75</v>
      </c>
      <c r="B11" s="41">
        <v>15.0411</v>
      </c>
      <c r="C11" s="41">
        <v>5.7073</v>
      </c>
      <c r="D11" s="41">
        <v>9.3338000000000001</v>
      </c>
      <c r="E11" s="41">
        <v>6.5094000000000003</v>
      </c>
      <c r="F11" s="41">
        <v>2.8246000000000002</v>
      </c>
      <c r="G11" s="10">
        <v>16.508800000000001</v>
      </c>
      <c r="H11" s="41">
        <v>4.2699999999999996</v>
      </c>
      <c r="I11" s="41">
        <v>12.238799999999999</v>
      </c>
      <c r="J11" s="41">
        <v>6.2763999999999998</v>
      </c>
      <c r="K11" s="41">
        <v>5.9623999999999997</v>
      </c>
    </row>
    <row r="12" spans="1:11">
      <c r="A12" s="49" t="s">
        <v>76</v>
      </c>
      <c r="B12" s="41">
        <v>14.326599999999999</v>
      </c>
      <c r="C12" s="41">
        <v>1.7892999999999999</v>
      </c>
      <c r="D12" s="41">
        <v>12.5374</v>
      </c>
      <c r="E12" s="41">
        <v>10.3179</v>
      </c>
      <c r="F12" s="41">
        <v>2.2193000000000001</v>
      </c>
      <c r="G12" s="10">
        <v>14.992000000000001</v>
      </c>
      <c r="H12" s="41">
        <v>6.3156999999999996</v>
      </c>
      <c r="I12" s="41">
        <v>8.6762999999999995</v>
      </c>
      <c r="J12" s="41">
        <v>2.4983</v>
      </c>
      <c r="K12" s="41">
        <v>6.1779999999999999</v>
      </c>
    </row>
    <row r="13" spans="1:11">
      <c r="A13" s="49" t="s">
        <v>77</v>
      </c>
      <c r="B13" s="41">
        <v>17.002099999999999</v>
      </c>
      <c r="C13" s="41">
        <v>5.4316000000000004</v>
      </c>
      <c r="D13" s="41">
        <v>11.570600000000001</v>
      </c>
      <c r="E13" s="41">
        <v>9.0195000000000007</v>
      </c>
      <c r="F13" s="41">
        <v>2.5510999999999999</v>
      </c>
      <c r="G13" s="10">
        <v>21.203600000000002</v>
      </c>
      <c r="H13" s="41">
        <v>5.96</v>
      </c>
      <c r="I13" s="41">
        <v>15.243600000000001</v>
      </c>
      <c r="J13" s="41">
        <v>7.5534999999999997</v>
      </c>
      <c r="K13" s="41">
        <v>7.6901000000000002</v>
      </c>
    </row>
    <row r="14" spans="1:11">
      <c r="A14" s="49" t="s">
        <v>78</v>
      </c>
      <c r="B14" s="41">
        <v>11.964499999999999</v>
      </c>
      <c r="C14" s="41">
        <v>4.2220000000000004</v>
      </c>
      <c r="D14" s="41">
        <v>7.7424999999999997</v>
      </c>
      <c r="E14" s="41">
        <v>4.8550000000000004</v>
      </c>
      <c r="F14" s="41">
        <v>2.8875999999999999</v>
      </c>
      <c r="G14" s="10">
        <v>12.6168</v>
      </c>
      <c r="H14" s="41">
        <v>4.2210000000000001</v>
      </c>
      <c r="I14" s="41">
        <v>8.3957999999999995</v>
      </c>
      <c r="J14" s="41">
        <v>5.1223999999999998</v>
      </c>
      <c r="K14" s="41">
        <v>3.2734000000000001</v>
      </c>
    </row>
    <row r="15" spans="1:11">
      <c r="A15" s="49" t="s">
        <v>79</v>
      </c>
      <c r="B15" s="41">
        <v>14.805199999999999</v>
      </c>
      <c r="C15" s="41">
        <v>4.6071</v>
      </c>
      <c r="D15" s="41">
        <v>10.1981</v>
      </c>
      <c r="E15" s="41">
        <v>7.2998000000000003</v>
      </c>
      <c r="F15" s="41">
        <v>2.8982000000000001</v>
      </c>
      <c r="G15" s="10">
        <v>19.902899999999999</v>
      </c>
      <c r="H15" s="41">
        <v>4.7868000000000004</v>
      </c>
      <c r="I15" s="41">
        <v>15.116099999999999</v>
      </c>
      <c r="J15" s="41">
        <v>9.8836999999999993</v>
      </c>
      <c r="K15" s="41">
        <v>5.2324000000000002</v>
      </c>
    </row>
    <row r="16" spans="1:11">
      <c r="A16" s="49" t="s">
        <v>80</v>
      </c>
      <c r="B16" s="58" t="s">
        <v>227</v>
      </c>
      <c r="C16" s="58" t="s">
        <v>227</v>
      </c>
      <c r="D16" s="58" t="s">
        <v>227</v>
      </c>
      <c r="E16" s="58" t="s">
        <v>227</v>
      </c>
      <c r="F16" s="58" t="s">
        <v>227</v>
      </c>
      <c r="G16" s="10">
        <v>14.1782</v>
      </c>
      <c r="H16" s="41">
        <v>3.6989000000000001</v>
      </c>
      <c r="I16" s="41">
        <v>10.479200000000001</v>
      </c>
      <c r="J16" s="41">
        <v>8.2927</v>
      </c>
      <c r="K16" s="41">
        <v>2.1865000000000001</v>
      </c>
    </row>
    <row r="17" spans="1:11">
      <c r="A17" s="49" t="s">
        <v>81</v>
      </c>
      <c r="B17" s="41">
        <v>12.082700000000001</v>
      </c>
      <c r="C17" s="41">
        <v>3.7048000000000001</v>
      </c>
      <c r="D17" s="41">
        <v>8.3779000000000003</v>
      </c>
      <c r="E17" s="41">
        <v>5.5401999999999996</v>
      </c>
      <c r="F17" s="41">
        <v>2.8376999999999999</v>
      </c>
      <c r="G17" s="10">
        <v>16.4238</v>
      </c>
      <c r="H17" s="41">
        <v>3.8454000000000002</v>
      </c>
      <c r="I17" s="41">
        <v>12.5784</v>
      </c>
      <c r="J17" s="41">
        <v>6.7293000000000003</v>
      </c>
      <c r="K17" s="41">
        <v>5.8491</v>
      </c>
    </row>
    <row r="18" spans="1:11">
      <c r="A18" s="49" t="s">
        <v>82</v>
      </c>
      <c r="B18" s="58" t="s">
        <v>227</v>
      </c>
      <c r="C18" s="58" t="s">
        <v>227</v>
      </c>
      <c r="D18" s="58" t="s">
        <v>227</v>
      </c>
      <c r="E18" s="58" t="s">
        <v>227</v>
      </c>
      <c r="F18" s="58" t="s">
        <v>227</v>
      </c>
      <c r="G18" s="10">
        <v>14.4556</v>
      </c>
      <c r="H18" s="41">
        <v>3.9316</v>
      </c>
      <c r="I18" s="41">
        <v>10.523899999999999</v>
      </c>
      <c r="J18" s="41">
        <v>7.2906000000000004</v>
      </c>
      <c r="K18" s="41">
        <v>3.2332999999999998</v>
      </c>
    </row>
    <row r="19" spans="1:11">
      <c r="A19" s="49" t="s">
        <v>83</v>
      </c>
      <c r="B19" s="58" t="s">
        <v>227</v>
      </c>
      <c r="C19" s="58" t="s">
        <v>227</v>
      </c>
      <c r="D19" s="58" t="s">
        <v>227</v>
      </c>
      <c r="E19" s="58" t="s">
        <v>227</v>
      </c>
      <c r="F19" s="58" t="s">
        <v>227</v>
      </c>
      <c r="G19" s="16" t="s">
        <v>227</v>
      </c>
      <c r="H19" s="58" t="s">
        <v>227</v>
      </c>
      <c r="I19" s="58" t="s">
        <v>227</v>
      </c>
      <c r="J19" s="58" t="s">
        <v>227</v>
      </c>
      <c r="K19" s="58" t="s">
        <v>227</v>
      </c>
    </row>
    <row r="20" spans="1:11">
      <c r="A20" s="49" t="s">
        <v>84</v>
      </c>
      <c r="B20" s="41">
        <v>11.578099999999999</v>
      </c>
      <c r="C20" s="41">
        <v>3.6177000000000001</v>
      </c>
      <c r="D20" s="41">
        <v>7.9603999999999999</v>
      </c>
      <c r="E20" s="41">
        <v>6.1851000000000003</v>
      </c>
      <c r="F20" s="41">
        <v>1.7751999999999999</v>
      </c>
      <c r="G20" s="10">
        <v>16.055900000000001</v>
      </c>
      <c r="H20" s="41">
        <v>5.3718000000000004</v>
      </c>
      <c r="I20" s="41">
        <v>10.684100000000001</v>
      </c>
      <c r="J20" s="41">
        <v>5.6543000000000001</v>
      </c>
      <c r="K20" s="41">
        <v>5.0297999999999998</v>
      </c>
    </row>
    <row r="21" spans="1:11">
      <c r="A21" s="49" t="s">
        <v>85</v>
      </c>
      <c r="B21" s="41">
        <v>9.6851000000000003</v>
      </c>
      <c r="C21" s="41">
        <v>3.2395999999999998</v>
      </c>
      <c r="D21" s="41">
        <v>6.4455</v>
      </c>
      <c r="E21" s="41">
        <v>3.8176999999999999</v>
      </c>
      <c r="F21" s="41">
        <v>2.6278000000000001</v>
      </c>
      <c r="G21" s="10">
        <v>11.862299999999999</v>
      </c>
      <c r="H21" s="41">
        <v>6.7443999999999997</v>
      </c>
      <c r="I21" s="41">
        <v>5.1178999999999997</v>
      </c>
      <c r="J21" s="41">
        <v>3.9451999999999998</v>
      </c>
      <c r="K21" s="41">
        <v>1.1726000000000001</v>
      </c>
    </row>
    <row r="22" spans="1:11">
      <c r="A22" s="49" t="s">
        <v>86</v>
      </c>
      <c r="B22" s="41">
        <v>13.7189</v>
      </c>
      <c r="C22" s="41">
        <v>5.1558999999999999</v>
      </c>
      <c r="D22" s="41">
        <v>8.5630000000000006</v>
      </c>
      <c r="E22" s="41">
        <v>3.6615000000000002</v>
      </c>
      <c r="F22" s="41">
        <v>4.9015000000000004</v>
      </c>
      <c r="G22" s="10">
        <v>15.864599999999999</v>
      </c>
      <c r="H22" s="41">
        <v>9.7509999999999994</v>
      </c>
      <c r="I22" s="41">
        <v>6.1135999999999999</v>
      </c>
      <c r="J22" s="41">
        <v>2.8252999999999999</v>
      </c>
      <c r="K22" s="41">
        <v>3.2883</v>
      </c>
    </row>
    <row r="23" spans="1:11">
      <c r="A23" s="49" t="s">
        <v>87</v>
      </c>
      <c r="B23" s="41">
        <v>13.7446</v>
      </c>
      <c r="C23" s="41">
        <v>5.0145999999999997</v>
      </c>
      <c r="D23" s="41">
        <v>8.73</v>
      </c>
      <c r="E23" s="41">
        <v>5.9733000000000001</v>
      </c>
      <c r="F23" s="41">
        <v>2.7570999999999999</v>
      </c>
      <c r="G23" s="10">
        <v>17.354700000000001</v>
      </c>
      <c r="H23" s="41">
        <v>3.9222000000000001</v>
      </c>
      <c r="I23" s="41">
        <v>13.432499999999999</v>
      </c>
      <c r="J23" s="41">
        <v>7.5694999999999997</v>
      </c>
      <c r="K23" s="41">
        <v>5.8630000000000004</v>
      </c>
    </row>
    <row r="24" spans="1:11">
      <c r="A24" s="49" t="s">
        <v>88</v>
      </c>
      <c r="B24" s="41">
        <v>11.619</v>
      </c>
      <c r="C24" s="41">
        <v>3.0026000000000002</v>
      </c>
      <c r="D24" s="41">
        <v>8.6164000000000005</v>
      </c>
      <c r="E24" s="41">
        <v>3.4382999999999999</v>
      </c>
      <c r="F24" s="41">
        <v>5.1779999999999999</v>
      </c>
      <c r="G24" s="10">
        <v>14.8771</v>
      </c>
      <c r="H24" s="41">
        <v>4.4344999999999999</v>
      </c>
      <c r="I24" s="41">
        <v>10.442600000000001</v>
      </c>
      <c r="J24" s="41">
        <v>8.1082000000000001</v>
      </c>
      <c r="K24" s="41">
        <v>2.3344</v>
      </c>
    </row>
    <row r="25" spans="1:11">
      <c r="A25" s="49" t="s">
        <v>89</v>
      </c>
      <c r="B25" s="41">
        <v>16.8965</v>
      </c>
      <c r="C25" s="41">
        <v>4.4451000000000001</v>
      </c>
      <c r="D25" s="41">
        <v>12.4514</v>
      </c>
      <c r="E25" s="41">
        <v>7.5994000000000002</v>
      </c>
      <c r="F25" s="41">
        <v>4.8521000000000001</v>
      </c>
      <c r="G25" s="10">
        <v>20.1723</v>
      </c>
      <c r="H25" s="41">
        <v>5.9222999999999999</v>
      </c>
      <c r="I25" s="41">
        <v>14.25</v>
      </c>
      <c r="J25" s="41">
        <v>6.3832000000000004</v>
      </c>
      <c r="K25" s="41">
        <v>7.8667999999999996</v>
      </c>
    </row>
    <row r="26" spans="1:11">
      <c r="A26" s="49" t="s">
        <v>90</v>
      </c>
      <c r="B26" s="58" t="s">
        <v>227</v>
      </c>
      <c r="C26" s="58" t="s">
        <v>227</v>
      </c>
      <c r="D26" s="58" t="s">
        <v>227</v>
      </c>
      <c r="E26" s="58" t="s">
        <v>227</v>
      </c>
      <c r="F26" s="58" t="s">
        <v>227</v>
      </c>
      <c r="G26" s="10">
        <v>12.765599999999999</v>
      </c>
      <c r="H26" s="41">
        <v>6.6990999999999996</v>
      </c>
      <c r="I26" s="41">
        <v>6.0664999999999996</v>
      </c>
      <c r="J26" s="41">
        <v>4.1197999999999997</v>
      </c>
      <c r="K26" s="41">
        <v>1.9467000000000001</v>
      </c>
    </row>
    <row r="27" spans="1:11">
      <c r="A27" s="49" t="s">
        <v>91</v>
      </c>
      <c r="B27" s="41">
        <v>13.0801</v>
      </c>
      <c r="C27" s="41">
        <v>1.3019000000000001</v>
      </c>
      <c r="D27" s="41">
        <v>11.7782</v>
      </c>
      <c r="E27" s="41">
        <v>9.1128999999999998</v>
      </c>
      <c r="F27" s="41">
        <v>2.6654</v>
      </c>
      <c r="G27" s="10">
        <v>15.050700000000001</v>
      </c>
      <c r="H27" s="41">
        <v>2.9094000000000002</v>
      </c>
      <c r="I27" s="41">
        <v>12.141400000000001</v>
      </c>
      <c r="J27" s="41">
        <v>9.1630000000000003</v>
      </c>
      <c r="K27" s="41">
        <v>2.9784000000000002</v>
      </c>
    </row>
    <row r="28" spans="1:11">
      <c r="A28" s="49" t="s">
        <v>92</v>
      </c>
      <c r="B28" s="41">
        <v>10.6425</v>
      </c>
      <c r="C28" s="41">
        <v>5.6554000000000002</v>
      </c>
      <c r="D28" s="41">
        <v>4.9871999999999996</v>
      </c>
      <c r="E28" s="41">
        <v>4.2923999999999998</v>
      </c>
      <c r="F28" s="41">
        <v>0.69469999999999998</v>
      </c>
      <c r="G28" s="10">
        <v>10.1014</v>
      </c>
      <c r="H28" s="41">
        <v>5.2601000000000004</v>
      </c>
      <c r="I28" s="41">
        <v>4.8413000000000004</v>
      </c>
      <c r="J28" s="41">
        <v>3.3477999999999999</v>
      </c>
      <c r="K28" s="41">
        <v>1.4935</v>
      </c>
    </row>
    <row r="29" spans="1:11">
      <c r="A29" s="49" t="s">
        <v>93</v>
      </c>
      <c r="B29" s="41">
        <v>12.5007</v>
      </c>
      <c r="C29" s="41">
        <v>3.58</v>
      </c>
      <c r="D29" s="41">
        <v>8.9207000000000001</v>
      </c>
      <c r="E29" s="41">
        <v>5.5734000000000004</v>
      </c>
      <c r="F29" s="41">
        <v>3.3473000000000002</v>
      </c>
      <c r="G29" s="10">
        <v>15.4648</v>
      </c>
      <c r="H29" s="41">
        <v>7.6393000000000004</v>
      </c>
      <c r="I29" s="41">
        <v>7.8254000000000001</v>
      </c>
      <c r="J29" s="41">
        <v>3.9582999999999999</v>
      </c>
      <c r="K29" s="41">
        <v>3.8672</v>
      </c>
    </row>
    <row r="30" spans="1:11">
      <c r="A30" s="49" t="s">
        <v>94</v>
      </c>
      <c r="B30" s="41">
        <v>11.208299999999999</v>
      </c>
      <c r="C30" s="41">
        <v>3.6381999999999999</v>
      </c>
      <c r="D30" s="41">
        <v>7.57</v>
      </c>
      <c r="E30" s="41">
        <v>6.3823999999999996</v>
      </c>
      <c r="F30" s="41">
        <v>1.1879</v>
      </c>
      <c r="G30" s="10">
        <v>13.030099999999999</v>
      </c>
      <c r="H30" s="41">
        <v>3.7818000000000001</v>
      </c>
      <c r="I30" s="41">
        <v>9.2483000000000004</v>
      </c>
      <c r="J30" s="41">
        <v>7.3834</v>
      </c>
      <c r="K30" s="41">
        <v>1.8649</v>
      </c>
    </row>
    <row r="31" spans="1:11">
      <c r="A31" s="49" t="s">
        <v>95</v>
      </c>
      <c r="B31" s="58" t="s">
        <v>227</v>
      </c>
      <c r="C31" s="58" t="s">
        <v>227</v>
      </c>
      <c r="D31" s="58" t="s">
        <v>227</v>
      </c>
      <c r="E31" s="58" t="s">
        <v>227</v>
      </c>
      <c r="F31" s="58" t="s">
        <v>227</v>
      </c>
      <c r="G31" s="10">
        <v>16.604800000000001</v>
      </c>
      <c r="H31" s="41">
        <v>6.8849</v>
      </c>
      <c r="I31" s="41">
        <v>9.7199000000000009</v>
      </c>
      <c r="J31" s="41">
        <v>7.3920000000000003</v>
      </c>
      <c r="K31" s="41">
        <v>2.3279000000000001</v>
      </c>
    </row>
    <row r="32" spans="1:11">
      <c r="A32" s="49" t="s">
        <v>96</v>
      </c>
      <c r="B32" s="41">
        <v>15.2821</v>
      </c>
      <c r="C32" s="41">
        <v>5.8392999999999997</v>
      </c>
      <c r="D32" s="41">
        <v>9.4428000000000001</v>
      </c>
      <c r="E32" s="41">
        <v>7.6755000000000004</v>
      </c>
      <c r="F32" s="41">
        <v>1.7675000000000001</v>
      </c>
      <c r="G32" s="10">
        <v>20.047000000000001</v>
      </c>
      <c r="H32" s="41">
        <v>6.0217000000000001</v>
      </c>
      <c r="I32" s="41">
        <v>14.0253</v>
      </c>
      <c r="J32" s="41">
        <v>12.053100000000001</v>
      </c>
      <c r="K32" s="41">
        <v>1.9722999999999999</v>
      </c>
    </row>
    <row r="33" spans="1:11">
      <c r="A33" s="49" t="s">
        <v>97</v>
      </c>
      <c r="B33" s="58" t="s">
        <v>227</v>
      </c>
      <c r="C33" s="58" t="s">
        <v>227</v>
      </c>
      <c r="D33" s="58" t="s">
        <v>227</v>
      </c>
      <c r="E33" s="58" t="s">
        <v>227</v>
      </c>
      <c r="F33" s="58" t="s">
        <v>227</v>
      </c>
      <c r="G33" s="16" t="s">
        <v>227</v>
      </c>
      <c r="H33" s="58" t="s">
        <v>227</v>
      </c>
      <c r="I33" s="58" t="s">
        <v>227</v>
      </c>
      <c r="J33" s="58" t="s">
        <v>227</v>
      </c>
      <c r="K33" s="58" t="s">
        <v>227</v>
      </c>
    </row>
    <row r="34" spans="1:11">
      <c r="A34" s="49" t="s">
        <v>98</v>
      </c>
      <c r="B34" s="58" t="s">
        <v>227</v>
      </c>
      <c r="C34" s="58" t="s">
        <v>227</v>
      </c>
      <c r="D34" s="58" t="s">
        <v>227</v>
      </c>
      <c r="E34" s="58" t="s">
        <v>227</v>
      </c>
      <c r="F34" s="58" t="s">
        <v>227</v>
      </c>
      <c r="G34" s="16" t="s">
        <v>227</v>
      </c>
      <c r="H34" s="58" t="s">
        <v>227</v>
      </c>
      <c r="I34" s="58" t="s">
        <v>227</v>
      </c>
      <c r="J34" s="58" t="s">
        <v>227</v>
      </c>
      <c r="K34" s="58" t="s">
        <v>227</v>
      </c>
    </row>
    <row r="35" spans="1:11">
      <c r="A35" s="49" t="s">
        <v>99</v>
      </c>
      <c r="B35" s="41">
        <v>22.256900000000002</v>
      </c>
      <c r="C35" s="41">
        <v>8.2913999999999994</v>
      </c>
      <c r="D35" s="41">
        <v>13.9655</v>
      </c>
      <c r="E35" s="41">
        <v>10.186400000000001</v>
      </c>
      <c r="F35" s="41">
        <v>3.7797999999999998</v>
      </c>
      <c r="G35" s="10">
        <v>30.783100000000001</v>
      </c>
      <c r="H35" s="41">
        <v>8.2600999999999996</v>
      </c>
      <c r="I35" s="41">
        <v>22.523</v>
      </c>
      <c r="J35" s="41">
        <v>17.055399999999999</v>
      </c>
      <c r="K35" s="41">
        <v>5.4676</v>
      </c>
    </row>
    <row r="36" spans="1:11">
      <c r="A36" s="49" t="s">
        <v>100</v>
      </c>
      <c r="B36" s="41">
        <v>15.512</v>
      </c>
      <c r="C36" s="41">
        <v>7.5693999999999999</v>
      </c>
      <c r="D36" s="41">
        <v>7.9425999999999997</v>
      </c>
      <c r="E36" s="41">
        <v>3.0373000000000001</v>
      </c>
      <c r="F36" s="41">
        <v>4.9053000000000004</v>
      </c>
      <c r="G36" s="10">
        <v>20.042200000000001</v>
      </c>
      <c r="H36" s="41">
        <v>9.4243000000000006</v>
      </c>
      <c r="I36" s="41">
        <v>10.617800000000001</v>
      </c>
      <c r="J36" s="41">
        <v>3.5360999999999998</v>
      </c>
      <c r="K36" s="41">
        <v>7.0816999999999997</v>
      </c>
    </row>
    <row r="37" spans="1:11">
      <c r="A37" s="49" t="s">
        <v>101</v>
      </c>
      <c r="B37" s="41">
        <v>13.8249</v>
      </c>
      <c r="C37" s="41">
        <v>5.6429</v>
      </c>
      <c r="D37" s="41">
        <v>8.1821000000000002</v>
      </c>
      <c r="E37" s="41">
        <v>3.2584</v>
      </c>
      <c r="F37" s="41">
        <v>4.9236000000000004</v>
      </c>
      <c r="G37" s="10">
        <v>18.1389</v>
      </c>
      <c r="H37" s="41">
        <v>9.1885999999999992</v>
      </c>
      <c r="I37" s="41">
        <v>8.9503000000000004</v>
      </c>
      <c r="J37" s="41">
        <v>2.6798000000000002</v>
      </c>
      <c r="K37" s="41">
        <v>6.2705000000000002</v>
      </c>
    </row>
    <row r="38" spans="1:11">
      <c r="A38" s="49" t="s">
        <v>102</v>
      </c>
      <c r="B38" s="58" t="s">
        <v>227</v>
      </c>
      <c r="C38" s="58" t="s">
        <v>227</v>
      </c>
      <c r="D38" s="58" t="s">
        <v>227</v>
      </c>
      <c r="E38" s="58" t="s">
        <v>227</v>
      </c>
      <c r="F38" s="58" t="s">
        <v>227</v>
      </c>
      <c r="G38" s="10">
        <v>14.885300000000001</v>
      </c>
      <c r="H38" s="41">
        <v>4.1562000000000001</v>
      </c>
      <c r="I38" s="41">
        <v>10.729200000000001</v>
      </c>
      <c r="J38" s="41">
        <v>8.3330000000000002</v>
      </c>
      <c r="K38" s="41">
        <v>2.3961000000000001</v>
      </c>
    </row>
    <row r="39" spans="1:11">
      <c r="A39" s="49" t="s">
        <v>103</v>
      </c>
      <c r="B39" s="58" t="s">
        <v>227</v>
      </c>
      <c r="C39" s="58" t="s">
        <v>227</v>
      </c>
      <c r="D39" s="58" t="s">
        <v>227</v>
      </c>
      <c r="E39" s="58" t="s">
        <v>227</v>
      </c>
      <c r="F39" s="58" t="s">
        <v>227</v>
      </c>
      <c r="G39" s="10">
        <v>12.420299999999999</v>
      </c>
      <c r="H39" s="41">
        <v>7.0984999999999996</v>
      </c>
      <c r="I39" s="41">
        <v>5.3217999999999996</v>
      </c>
      <c r="J39" s="41">
        <v>3.8965999999999998</v>
      </c>
      <c r="K39" s="41">
        <v>1.4252</v>
      </c>
    </row>
    <row r="40" spans="1:11">
      <c r="A40" s="49" t="s">
        <v>104</v>
      </c>
      <c r="B40" s="41">
        <v>13.440300000000001</v>
      </c>
      <c r="C40" s="41">
        <v>9.0564999999999998</v>
      </c>
      <c r="D40" s="41">
        <v>4.3838999999999997</v>
      </c>
      <c r="E40" s="41">
        <v>3.5409000000000002</v>
      </c>
      <c r="F40" s="41">
        <v>0.84309999999999996</v>
      </c>
      <c r="G40" s="10">
        <v>17.393599999999999</v>
      </c>
      <c r="H40" s="41">
        <v>4.1497999999999999</v>
      </c>
      <c r="I40" s="41">
        <v>13.2439</v>
      </c>
      <c r="J40" s="41">
        <v>9.5320999999999998</v>
      </c>
      <c r="K40" s="41">
        <v>3.7117</v>
      </c>
    </row>
    <row r="41" spans="1:11">
      <c r="A41" s="49" t="s">
        <v>105</v>
      </c>
      <c r="B41" s="41">
        <v>14.1607</v>
      </c>
      <c r="C41" s="41">
        <v>3.8155999999999999</v>
      </c>
      <c r="D41" s="41">
        <v>10.3451</v>
      </c>
      <c r="E41" s="41">
        <v>6.2122999999999999</v>
      </c>
      <c r="F41" s="41">
        <v>4.1327999999999996</v>
      </c>
      <c r="G41" s="10">
        <v>17.7791</v>
      </c>
      <c r="H41" s="41">
        <v>5.1646000000000001</v>
      </c>
      <c r="I41" s="41">
        <v>12.6145</v>
      </c>
      <c r="J41" s="41">
        <v>10.052</v>
      </c>
      <c r="K41" s="41">
        <v>2.5625</v>
      </c>
    </row>
    <row r="42" spans="1:11">
      <c r="A42" s="49" t="s">
        <v>106</v>
      </c>
      <c r="B42" s="58" t="s">
        <v>227</v>
      </c>
      <c r="C42" s="58" t="s">
        <v>227</v>
      </c>
      <c r="D42" s="58" t="s">
        <v>227</v>
      </c>
      <c r="E42" s="58" t="s">
        <v>227</v>
      </c>
      <c r="F42" s="58" t="s">
        <v>227</v>
      </c>
      <c r="G42" s="10">
        <v>14.7986</v>
      </c>
      <c r="H42" s="41">
        <v>2.8378999999999999</v>
      </c>
      <c r="I42" s="41">
        <v>11.960699999999999</v>
      </c>
      <c r="J42" s="41">
        <v>4.2468000000000004</v>
      </c>
      <c r="K42" s="41">
        <v>7.7138999999999998</v>
      </c>
    </row>
    <row r="43" spans="1:11">
      <c r="A43" s="49" t="s">
        <v>107</v>
      </c>
      <c r="B43" s="41">
        <v>16.3748</v>
      </c>
      <c r="C43" s="41">
        <v>6.2957000000000001</v>
      </c>
      <c r="D43" s="41">
        <v>10.0791</v>
      </c>
      <c r="E43" s="41">
        <v>8.7035999999999998</v>
      </c>
      <c r="F43" s="41">
        <v>1.3753</v>
      </c>
      <c r="G43" s="10">
        <v>20.067599999999999</v>
      </c>
      <c r="H43" s="41">
        <v>5.0004999999999997</v>
      </c>
      <c r="I43" s="41">
        <v>15.0672</v>
      </c>
      <c r="J43" s="41">
        <v>7.694</v>
      </c>
      <c r="K43" s="41">
        <v>7.3731</v>
      </c>
    </row>
    <row r="44" spans="1:11">
      <c r="A44" s="49" t="s">
        <v>108</v>
      </c>
      <c r="B44" s="41">
        <v>11.7858</v>
      </c>
      <c r="C44" s="41">
        <v>5.1228999999999996</v>
      </c>
      <c r="D44" s="41">
        <v>6.6628999999999996</v>
      </c>
      <c r="E44" s="41">
        <v>5.2312000000000003</v>
      </c>
      <c r="F44" s="41">
        <v>1.4318</v>
      </c>
      <c r="G44" s="10">
        <v>14.451700000000001</v>
      </c>
      <c r="H44" s="41">
        <v>5.4748999999999999</v>
      </c>
      <c r="I44" s="41">
        <v>8.9766999999999992</v>
      </c>
      <c r="J44" s="41">
        <v>6.1189999999999998</v>
      </c>
      <c r="K44" s="41">
        <v>2.8576999999999999</v>
      </c>
    </row>
    <row r="45" spans="1:11">
      <c r="A45" s="49" t="s">
        <v>109</v>
      </c>
      <c r="B45" s="58" t="s">
        <v>227</v>
      </c>
      <c r="C45" s="58" t="s">
        <v>227</v>
      </c>
      <c r="D45" s="58" t="s">
        <v>227</v>
      </c>
      <c r="E45" s="58" t="s">
        <v>227</v>
      </c>
      <c r="F45" s="58" t="s">
        <v>227</v>
      </c>
      <c r="G45" s="16" t="s">
        <v>227</v>
      </c>
      <c r="H45" s="58" t="s">
        <v>227</v>
      </c>
      <c r="I45" s="58" t="s">
        <v>227</v>
      </c>
      <c r="J45" s="58" t="s">
        <v>227</v>
      </c>
      <c r="K45" s="58" t="s">
        <v>227</v>
      </c>
    </row>
    <row r="46" spans="1:11">
      <c r="A46" s="49" t="s">
        <v>110</v>
      </c>
      <c r="B46" s="41">
        <v>13.520899999999999</v>
      </c>
      <c r="C46" s="41">
        <v>5.6619000000000002</v>
      </c>
      <c r="D46" s="41">
        <v>7.8589000000000002</v>
      </c>
      <c r="E46" s="41">
        <v>6.8140999999999998</v>
      </c>
      <c r="F46" s="41">
        <v>1.0448999999999999</v>
      </c>
      <c r="G46" s="10">
        <v>12.808</v>
      </c>
      <c r="H46" s="41">
        <v>3.4857</v>
      </c>
      <c r="I46" s="41">
        <v>9.3223000000000003</v>
      </c>
      <c r="J46" s="41">
        <v>8.7989999999999995</v>
      </c>
      <c r="K46" s="41">
        <v>0.52329999999999999</v>
      </c>
    </row>
    <row r="47" spans="1:11">
      <c r="A47" s="49" t="s">
        <v>111</v>
      </c>
      <c r="B47" s="41">
        <v>18.646100000000001</v>
      </c>
      <c r="C47" s="41">
        <v>5.2279999999999998</v>
      </c>
      <c r="D47" s="41">
        <v>13.417999999999999</v>
      </c>
      <c r="E47" s="41">
        <v>10.877000000000001</v>
      </c>
      <c r="F47" s="41">
        <v>2.5409999999999999</v>
      </c>
      <c r="G47" s="10">
        <v>20.252600000000001</v>
      </c>
      <c r="H47" s="41">
        <v>7.9661</v>
      </c>
      <c r="I47" s="41">
        <v>12.2865</v>
      </c>
      <c r="J47" s="41">
        <v>11.2454</v>
      </c>
      <c r="K47" s="41">
        <v>1.0411999999999999</v>
      </c>
    </row>
    <row r="48" spans="1:11">
      <c r="A48" s="49" t="s">
        <v>112</v>
      </c>
      <c r="B48" s="41">
        <v>11.2822</v>
      </c>
      <c r="C48" s="41">
        <v>3.8136999999999999</v>
      </c>
      <c r="D48" s="41">
        <v>7.4684999999999997</v>
      </c>
      <c r="E48" s="41">
        <v>5.9065000000000003</v>
      </c>
      <c r="F48" s="41">
        <v>1.5621</v>
      </c>
      <c r="G48" s="10">
        <v>15.258900000000001</v>
      </c>
      <c r="H48" s="41">
        <v>3.9468000000000001</v>
      </c>
      <c r="I48" s="41">
        <v>11.312099999999999</v>
      </c>
      <c r="J48" s="41">
        <v>8.8935999999999993</v>
      </c>
      <c r="K48" s="41">
        <v>2.4186000000000001</v>
      </c>
    </row>
    <row r="49" spans="1:11">
      <c r="A49" s="49" t="s">
        <v>113</v>
      </c>
      <c r="B49" s="58" t="s">
        <v>227</v>
      </c>
      <c r="C49" s="58" t="s">
        <v>227</v>
      </c>
      <c r="D49" s="58" t="s">
        <v>227</v>
      </c>
      <c r="E49" s="58" t="s">
        <v>227</v>
      </c>
      <c r="F49" s="58" t="s">
        <v>227</v>
      </c>
      <c r="G49" s="10">
        <v>18.230399999999999</v>
      </c>
      <c r="H49" s="41">
        <v>4.7413999999999996</v>
      </c>
      <c r="I49" s="41">
        <v>13.488899999999999</v>
      </c>
      <c r="J49" s="41">
        <v>7.5590999999999999</v>
      </c>
      <c r="K49" s="41">
        <v>5.9298999999999999</v>
      </c>
    </row>
    <row r="50" spans="1:11">
      <c r="A50" s="49" t="s">
        <v>114</v>
      </c>
      <c r="B50" s="41">
        <v>12.8574</v>
      </c>
      <c r="C50" s="41">
        <v>5.3373999999999997</v>
      </c>
      <c r="D50" s="41">
        <v>7.52</v>
      </c>
      <c r="E50" s="41">
        <v>4.0377000000000001</v>
      </c>
      <c r="F50" s="41">
        <v>3.4824000000000002</v>
      </c>
      <c r="G50" s="10">
        <v>16.5458</v>
      </c>
      <c r="H50" s="41">
        <v>7.8777999999999997</v>
      </c>
      <c r="I50" s="41">
        <v>8.6679999999999993</v>
      </c>
      <c r="J50" s="41">
        <v>4.9759000000000002</v>
      </c>
      <c r="K50" s="41">
        <v>3.6920000000000002</v>
      </c>
    </row>
    <row r="51" spans="1:11">
      <c r="A51" s="49" t="s">
        <v>115</v>
      </c>
      <c r="B51" s="41">
        <v>12.6904</v>
      </c>
      <c r="C51" s="41">
        <v>3.7917999999999998</v>
      </c>
      <c r="D51" s="41">
        <v>8.8986000000000001</v>
      </c>
      <c r="E51" s="41">
        <v>6.2275999999999998</v>
      </c>
      <c r="F51" s="41">
        <v>2.6709000000000001</v>
      </c>
      <c r="G51" s="10">
        <v>13.917</v>
      </c>
      <c r="H51" s="41">
        <v>3.6322000000000001</v>
      </c>
      <c r="I51" s="41">
        <v>10.284800000000001</v>
      </c>
      <c r="J51" s="41">
        <v>5.7404999999999999</v>
      </c>
      <c r="K51" s="41">
        <v>4.5442999999999998</v>
      </c>
    </row>
    <row r="52" spans="1:11">
      <c r="A52" s="49" t="s">
        <v>116</v>
      </c>
      <c r="B52" s="41">
        <v>13.973800000000001</v>
      </c>
      <c r="C52" s="41">
        <v>7.4671000000000003</v>
      </c>
      <c r="D52" s="41">
        <v>6.5067000000000004</v>
      </c>
      <c r="E52" s="41">
        <v>4.1738</v>
      </c>
      <c r="F52" s="41">
        <v>2.3330000000000002</v>
      </c>
      <c r="G52" s="10">
        <v>16.241399999999999</v>
      </c>
      <c r="H52" s="41">
        <v>9.6797000000000004</v>
      </c>
      <c r="I52" s="41">
        <v>6.5617000000000001</v>
      </c>
      <c r="J52" s="41">
        <v>4.0681000000000003</v>
      </c>
      <c r="K52" s="41">
        <v>2.4935999999999998</v>
      </c>
    </row>
    <row r="53" spans="1:11">
      <c r="A53" s="49" t="s">
        <v>117</v>
      </c>
      <c r="B53" s="41">
        <v>14.059799999999999</v>
      </c>
      <c r="C53" s="41">
        <v>4.9596999999999998</v>
      </c>
      <c r="D53" s="41">
        <v>9.1</v>
      </c>
      <c r="E53" s="41">
        <v>4.8140999999999998</v>
      </c>
      <c r="F53" s="41">
        <v>4.2858999999999998</v>
      </c>
      <c r="G53" s="10">
        <v>15.8583</v>
      </c>
      <c r="H53" s="41">
        <v>6.8164999999999996</v>
      </c>
      <c r="I53" s="41">
        <v>9.0418000000000003</v>
      </c>
      <c r="J53" s="41">
        <v>3.9390999999999998</v>
      </c>
      <c r="K53" s="41">
        <v>5.1026999999999996</v>
      </c>
    </row>
    <row r="54" spans="1:11">
      <c r="A54" s="49" t="s">
        <v>118</v>
      </c>
      <c r="B54" s="41">
        <v>10.4787</v>
      </c>
      <c r="C54" s="41">
        <v>2.1463000000000001</v>
      </c>
      <c r="D54" s="41">
        <v>8.3323999999999998</v>
      </c>
      <c r="E54" s="41">
        <v>6.9222000000000001</v>
      </c>
      <c r="F54" s="41">
        <v>1.4105000000000001</v>
      </c>
      <c r="G54" s="10">
        <v>14.405099999999999</v>
      </c>
      <c r="H54" s="41">
        <v>2.9601999999999999</v>
      </c>
      <c r="I54" s="41">
        <v>11.444900000000001</v>
      </c>
      <c r="J54" s="41">
        <v>5.7813999999999997</v>
      </c>
      <c r="K54" s="41">
        <v>5.6635</v>
      </c>
    </row>
    <row r="55" spans="1:11">
      <c r="A55" s="42" t="s">
        <v>119</v>
      </c>
      <c r="B55" s="43"/>
      <c r="C55" s="43"/>
      <c r="D55" s="43"/>
      <c r="E55" s="43"/>
      <c r="F55" s="43"/>
      <c r="G55" s="43"/>
      <c r="H55" s="43"/>
      <c r="I55" s="43"/>
      <c r="J55" s="43"/>
      <c r="K55" s="43"/>
    </row>
    <row r="56" spans="1:11">
      <c r="A56" s="50" t="s">
        <v>121</v>
      </c>
      <c r="B56" s="41">
        <v>14.000999999999999</v>
      </c>
      <c r="C56" s="41">
        <v>5.3045999999999998</v>
      </c>
      <c r="D56" s="41">
        <v>8.6963000000000008</v>
      </c>
      <c r="E56" s="41">
        <v>5.8540000000000001</v>
      </c>
      <c r="F56" s="41">
        <v>2.84</v>
      </c>
      <c r="G56" s="10">
        <v>20.632999999999999</v>
      </c>
      <c r="H56" s="41">
        <v>7.4954000000000001</v>
      </c>
      <c r="I56" s="41">
        <v>13.137600000000001</v>
      </c>
      <c r="J56" s="41">
        <v>5.1025999999999998</v>
      </c>
      <c r="K56" s="41">
        <v>8.0349000000000004</v>
      </c>
    </row>
    <row r="57" spans="1:11">
      <c r="A57" s="11" t="s">
        <v>168</v>
      </c>
      <c r="B57" s="6">
        <v>8.5147999999999993</v>
      </c>
      <c r="C57" s="6">
        <v>1.4944999999999999</v>
      </c>
      <c r="D57" s="6">
        <v>7.0204000000000004</v>
      </c>
      <c r="E57" s="6">
        <v>4.6173000000000002</v>
      </c>
      <c r="F57" s="6">
        <v>2.403</v>
      </c>
      <c r="G57" s="15">
        <v>10.6845</v>
      </c>
      <c r="H57" s="6">
        <v>1.9702999999999999</v>
      </c>
      <c r="I57" s="6">
        <v>8.7141999999999999</v>
      </c>
      <c r="J57" s="6">
        <v>5.5194999999999999</v>
      </c>
      <c r="K57" s="6">
        <v>3.1947000000000001</v>
      </c>
    </row>
    <row r="58" spans="1:11">
      <c r="A58" s="7" t="s">
        <v>234</v>
      </c>
    </row>
  </sheetData>
  <mergeCells count="4">
    <mergeCell ref="A55:K55"/>
    <mergeCell ref="B2:F2"/>
    <mergeCell ref="A2:A3"/>
    <mergeCell ref="G2:K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58"/>
  <sheetViews>
    <sheetView workbookViewId="0"/>
  </sheetViews>
  <sheetFormatPr defaultRowHeight="15"/>
  <cols>
    <col min="1" max="1" width="26" customWidth="1"/>
    <col min="2" max="11" width="16" customWidth="1"/>
  </cols>
  <sheetData>
    <row r="1" spans="1:11">
      <c r="A1" s="2" t="s">
        <v>21</v>
      </c>
    </row>
    <row r="2" spans="1:11">
      <c r="A2" s="31" t="s">
        <v>63</v>
      </c>
      <c r="B2" s="64">
        <v>2003</v>
      </c>
      <c r="C2" s="45"/>
      <c r="D2" s="45"/>
      <c r="E2" s="45"/>
      <c r="F2" s="45"/>
      <c r="G2" s="64">
        <v>2005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18.526800000000001</v>
      </c>
      <c r="C4" s="41">
        <v>5.1993</v>
      </c>
      <c r="D4" s="41">
        <v>13.327500000000001</v>
      </c>
      <c r="E4" s="41">
        <v>8.0335999999999999</v>
      </c>
      <c r="F4" s="41">
        <v>5.2938999999999998</v>
      </c>
      <c r="G4" s="10">
        <v>18.5078</v>
      </c>
      <c r="H4" s="41">
        <v>5.1479999999999997</v>
      </c>
      <c r="I4" s="41">
        <v>13.3598</v>
      </c>
      <c r="J4" s="41">
        <v>6.9618000000000002</v>
      </c>
      <c r="K4" s="41">
        <v>6.3982999999999999</v>
      </c>
    </row>
    <row r="5" spans="1:11">
      <c r="A5" s="49" t="s">
        <v>69</v>
      </c>
      <c r="B5" s="41">
        <v>13.6424</v>
      </c>
      <c r="C5" s="41">
        <v>2.8864999999999998</v>
      </c>
      <c r="D5" s="41">
        <v>10.7559</v>
      </c>
      <c r="E5" s="41">
        <v>9.0237999999999996</v>
      </c>
      <c r="F5" s="41">
        <v>1.7321</v>
      </c>
      <c r="G5" s="10">
        <v>13.6233</v>
      </c>
      <c r="H5" s="41">
        <v>1.6419999999999999</v>
      </c>
      <c r="I5" s="41">
        <v>11.981299999999999</v>
      </c>
      <c r="J5" s="41">
        <v>9.7220999999999993</v>
      </c>
      <c r="K5" s="41">
        <v>2.2591999999999999</v>
      </c>
    </row>
    <row r="6" spans="1:11">
      <c r="A6" s="49" t="s">
        <v>70</v>
      </c>
      <c r="B6" s="41">
        <v>24.675699999999999</v>
      </c>
      <c r="C6" s="41">
        <v>2.0815999999999999</v>
      </c>
      <c r="D6" s="41">
        <v>22.594000000000001</v>
      </c>
      <c r="E6" s="41">
        <v>15.4742</v>
      </c>
      <c r="F6" s="41">
        <v>7.1197999999999997</v>
      </c>
      <c r="G6" s="10">
        <v>24.9163</v>
      </c>
      <c r="H6" s="41">
        <v>1.8243</v>
      </c>
      <c r="I6" s="41">
        <v>23.091999999999999</v>
      </c>
      <c r="J6" s="41">
        <v>14.2004</v>
      </c>
      <c r="K6" s="41">
        <v>8.8915000000000006</v>
      </c>
    </row>
    <row r="7" spans="1:11">
      <c r="A7" s="49" t="s">
        <v>71</v>
      </c>
      <c r="B7" s="41">
        <v>25.0914</v>
      </c>
      <c r="C7" s="41">
        <v>6.4339000000000004</v>
      </c>
      <c r="D7" s="41">
        <v>18.657499999999999</v>
      </c>
      <c r="E7" s="41">
        <v>15.2492</v>
      </c>
      <c r="F7" s="41">
        <v>3.4083000000000001</v>
      </c>
      <c r="G7" s="10">
        <v>22.566600000000001</v>
      </c>
      <c r="H7" s="41">
        <v>4.4021999999999997</v>
      </c>
      <c r="I7" s="41">
        <v>18.164400000000001</v>
      </c>
      <c r="J7" s="41">
        <v>10.6517</v>
      </c>
      <c r="K7" s="41">
        <v>7.5125999999999999</v>
      </c>
    </row>
    <row r="8" spans="1:11">
      <c r="A8" s="49" t="s">
        <v>72</v>
      </c>
      <c r="B8" s="41">
        <v>15.890700000000001</v>
      </c>
      <c r="C8" s="41">
        <v>4.9873000000000003</v>
      </c>
      <c r="D8" s="41">
        <v>10.9034</v>
      </c>
      <c r="E8" s="41">
        <v>6.9989999999999997</v>
      </c>
      <c r="F8" s="41">
        <v>3.9043999999999999</v>
      </c>
      <c r="G8" s="10">
        <v>15.2277</v>
      </c>
      <c r="H8" s="41">
        <v>6.0496999999999996</v>
      </c>
      <c r="I8" s="41">
        <v>9.1780000000000008</v>
      </c>
      <c r="J8" s="41">
        <v>5.4291999999999998</v>
      </c>
      <c r="K8" s="41">
        <v>3.7486999999999999</v>
      </c>
    </row>
    <row r="9" spans="1:11">
      <c r="A9" s="49" t="s">
        <v>73</v>
      </c>
      <c r="B9" s="41">
        <v>28.5123</v>
      </c>
      <c r="C9" s="41">
        <v>3.7248999999999999</v>
      </c>
      <c r="D9" s="41">
        <v>24.787400000000002</v>
      </c>
      <c r="E9" s="41">
        <v>22.252500000000001</v>
      </c>
      <c r="F9" s="41">
        <v>2.5348999999999999</v>
      </c>
      <c r="G9" s="10">
        <v>28.303799999999999</v>
      </c>
      <c r="H9" s="41">
        <v>3.3075000000000001</v>
      </c>
      <c r="I9" s="41">
        <v>24.996300000000002</v>
      </c>
      <c r="J9" s="41">
        <v>21.080300000000001</v>
      </c>
      <c r="K9" s="41">
        <v>3.9205000000000001</v>
      </c>
    </row>
    <row r="10" spans="1:11">
      <c r="A10" s="49" t="s">
        <v>74</v>
      </c>
      <c r="B10" s="41">
        <v>14.639099999999999</v>
      </c>
      <c r="C10" s="41">
        <v>3.3024</v>
      </c>
      <c r="D10" s="41">
        <v>11.3368</v>
      </c>
      <c r="E10" s="41">
        <v>5.6181000000000001</v>
      </c>
      <c r="F10" s="41">
        <v>5.7187000000000001</v>
      </c>
      <c r="G10" s="10">
        <v>15.4855</v>
      </c>
      <c r="H10" s="41">
        <v>3.6566000000000001</v>
      </c>
      <c r="I10" s="41">
        <v>11.828799999999999</v>
      </c>
      <c r="J10" s="41">
        <v>3.9626000000000001</v>
      </c>
      <c r="K10" s="41">
        <v>7.8662000000000001</v>
      </c>
    </row>
    <row r="11" spans="1:11">
      <c r="A11" s="49" t="s">
        <v>75</v>
      </c>
      <c r="B11" s="41">
        <v>15.725199999999999</v>
      </c>
      <c r="C11" s="41">
        <v>3.6189</v>
      </c>
      <c r="D11" s="41">
        <v>12.106400000000001</v>
      </c>
      <c r="E11" s="41">
        <v>5.4196</v>
      </c>
      <c r="F11" s="41">
        <v>6.6867000000000001</v>
      </c>
      <c r="G11" s="10">
        <v>16.500900000000001</v>
      </c>
      <c r="H11" s="41">
        <v>3.1246999999999998</v>
      </c>
      <c r="I11" s="41">
        <v>13.376200000000001</v>
      </c>
      <c r="J11" s="41">
        <v>4.2210999999999999</v>
      </c>
      <c r="K11" s="41">
        <v>9.1550999999999991</v>
      </c>
    </row>
    <row r="12" spans="1:11">
      <c r="A12" s="49" t="s">
        <v>76</v>
      </c>
      <c r="B12" s="41">
        <v>17.218800000000002</v>
      </c>
      <c r="C12" s="41">
        <v>8.8690999999999995</v>
      </c>
      <c r="D12" s="41">
        <v>8.3498000000000001</v>
      </c>
      <c r="E12" s="41">
        <v>3.2629000000000001</v>
      </c>
      <c r="F12" s="41">
        <v>5.0869</v>
      </c>
      <c r="G12" s="10">
        <v>16.5471</v>
      </c>
      <c r="H12" s="41">
        <v>10.5593</v>
      </c>
      <c r="I12" s="41">
        <v>5.9878</v>
      </c>
      <c r="J12" s="41">
        <v>3.6347</v>
      </c>
      <c r="K12" s="41">
        <v>2.3531</v>
      </c>
    </row>
    <row r="13" spans="1:11">
      <c r="A13" s="49" t="s">
        <v>77</v>
      </c>
      <c r="B13" s="41">
        <v>23.0304</v>
      </c>
      <c r="C13" s="41">
        <v>5.8240999999999996</v>
      </c>
      <c r="D13" s="41">
        <v>17.206299999999999</v>
      </c>
      <c r="E13" s="41">
        <v>5.6105999999999998</v>
      </c>
      <c r="F13" s="41">
        <v>11.595700000000001</v>
      </c>
      <c r="G13" s="10">
        <v>20.3949</v>
      </c>
      <c r="H13" s="41">
        <v>5.1338999999999997</v>
      </c>
      <c r="I13" s="41">
        <v>15.260899999999999</v>
      </c>
      <c r="J13" s="41">
        <v>3.4668000000000001</v>
      </c>
      <c r="K13" s="41">
        <v>11.7941</v>
      </c>
    </row>
    <row r="14" spans="1:11">
      <c r="A14" s="49" t="s">
        <v>78</v>
      </c>
      <c r="B14" s="41">
        <v>12.2621</v>
      </c>
      <c r="C14" s="41">
        <v>2.7869999999999999</v>
      </c>
      <c r="D14" s="41">
        <v>9.4749999999999996</v>
      </c>
      <c r="E14" s="41">
        <v>4.9086999999999996</v>
      </c>
      <c r="F14" s="41">
        <v>4.5663</v>
      </c>
      <c r="G14" s="10">
        <v>14.0503</v>
      </c>
      <c r="H14" s="41">
        <v>5.2984999999999998</v>
      </c>
      <c r="I14" s="41">
        <v>8.7517999999999994</v>
      </c>
      <c r="J14" s="41">
        <v>3.5444</v>
      </c>
      <c r="K14" s="41">
        <v>5.2073999999999998</v>
      </c>
    </row>
    <row r="15" spans="1:11">
      <c r="A15" s="49" t="s">
        <v>79</v>
      </c>
      <c r="B15" s="41">
        <v>21.027799999999999</v>
      </c>
      <c r="C15" s="41">
        <v>4.6352000000000002</v>
      </c>
      <c r="D15" s="41">
        <v>16.392499999999998</v>
      </c>
      <c r="E15" s="41">
        <v>9.3147000000000002</v>
      </c>
      <c r="F15" s="41">
        <v>7.0777999999999999</v>
      </c>
      <c r="G15" s="10">
        <v>19.4712</v>
      </c>
      <c r="H15" s="41">
        <v>4.4728000000000003</v>
      </c>
      <c r="I15" s="41">
        <v>14.9984</v>
      </c>
      <c r="J15" s="41">
        <v>6.8110999999999997</v>
      </c>
      <c r="K15" s="41">
        <v>8.1872000000000007</v>
      </c>
    </row>
    <row r="16" spans="1:11">
      <c r="A16" s="49" t="s">
        <v>80</v>
      </c>
      <c r="B16" s="41">
        <v>16.550699999999999</v>
      </c>
      <c r="C16" s="41">
        <v>3.5093999999999999</v>
      </c>
      <c r="D16" s="41">
        <v>13.0413</v>
      </c>
      <c r="E16" s="41">
        <v>11.8065</v>
      </c>
      <c r="F16" s="41">
        <v>1.2347999999999999</v>
      </c>
      <c r="G16" s="10">
        <v>15.2098</v>
      </c>
      <c r="H16" s="41">
        <v>2.9234</v>
      </c>
      <c r="I16" s="41">
        <v>12.286300000000001</v>
      </c>
      <c r="J16" s="41">
        <v>8.5754999999999999</v>
      </c>
      <c r="K16" s="41">
        <v>3.7107999999999999</v>
      </c>
    </row>
    <row r="17" spans="1:11">
      <c r="A17" s="49" t="s">
        <v>81</v>
      </c>
      <c r="B17" s="41">
        <v>16.703299999999999</v>
      </c>
      <c r="C17" s="41">
        <v>5.3360000000000003</v>
      </c>
      <c r="D17" s="41">
        <v>11.3672</v>
      </c>
      <c r="E17" s="41">
        <v>4.5796000000000001</v>
      </c>
      <c r="F17" s="41">
        <v>6.7876000000000003</v>
      </c>
      <c r="G17" s="10">
        <v>17.1647</v>
      </c>
      <c r="H17" s="41">
        <v>5.1368</v>
      </c>
      <c r="I17" s="41">
        <v>12.027900000000001</v>
      </c>
      <c r="J17" s="41">
        <v>3.9695</v>
      </c>
      <c r="K17" s="41">
        <v>8.0584000000000007</v>
      </c>
    </row>
    <row r="18" spans="1:11">
      <c r="A18" s="49" t="s">
        <v>82</v>
      </c>
      <c r="B18" s="41">
        <v>15.6548</v>
      </c>
      <c r="C18" s="41">
        <v>3.6575000000000002</v>
      </c>
      <c r="D18" s="41">
        <v>11.997299999999999</v>
      </c>
      <c r="E18" s="41">
        <v>6.5448000000000004</v>
      </c>
      <c r="F18" s="41">
        <v>5.4524999999999997</v>
      </c>
      <c r="G18" s="10">
        <v>16.343</v>
      </c>
      <c r="H18" s="41">
        <v>4.3335999999999997</v>
      </c>
      <c r="I18" s="41">
        <v>12.0093</v>
      </c>
      <c r="J18" s="41">
        <v>3.9222000000000001</v>
      </c>
      <c r="K18" s="41">
        <v>8.0870999999999995</v>
      </c>
    </row>
    <row r="19" spans="1:11">
      <c r="A19" s="49" t="s">
        <v>83</v>
      </c>
      <c r="B19" s="41">
        <v>16.800699999999999</v>
      </c>
      <c r="C19" s="41">
        <v>4.6147999999999998</v>
      </c>
      <c r="D19" s="41">
        <v>12.186</v>
      </c>
      <c r="E19" s="41">
        <v>5.3459000000000003</v>
      </c>
      <c r="F19" s="41">
        <v>6.8400999999999996</v>
      </c>
      <c r="G19" s="10">
        <v>17.218599999999999</v>
      </c>
      <c r="H19" s="41">
        <v>4.3196000000000003</v>
      </c>
      <c r="I19" s="41">
        <v>12.898999999999999</v>
      </c>
      <c r="J19" s="41">
        <v>5.8387000000000002</v>
      </c>
      <c r="K19" s="41">
        <v>7.0602999999999998</v>
      </c>
    </row>
    <row r="20" spans="1:11">
      <c r="A20" s="49" t="s">
        <v>84</v>
      </c>
      <c r="B20" s="41">
        <v>15.707700000000001</v>
      </c>
      <c r="C20" s="41">
        <v>3.7048999999999999</v>
      </c>
      <c r="D20" s="41">
        <v>12.002800000000001</v>
      </c>
      <c r="E20" s="41">
        <v>3.0766</v>
      </c>
      <c r="F20" s="41">
        <v>8.9261999999999997</v>
      </c>
      <c r="G20" s="10">
        <v>15.055199999999999</v>
      </c>
      <c r="H20" s="41">
        <v>4.3631000000000002</v>
      </c>
      <c r="I20" s="41">
        <v>10.6921</v>
      </c>
      <c r="J20" s="41">
        <v>3.5190999999999999</v>
      </c>
      <c r="K20" s="41">
        <v>7.173</v>
      </c>
    </row>
    <row r="21" spans="1:11">
      <c r="A21" s="49" t="s">
        <v>85</v>
      </c>
      <c r="B21" s="41">
        <v>13.7155</v>
      </c>
      <c r="C21" s="41">
        <v>7.1056999999999997</v>
      </c>
      <c r="D21" s="41">
        <v>6.6097999999999999</v>
      </c>
      <c r="E21" s="41">
        <v>5.1218000000000004</v>
      </c>
      <c r="F21" s="41">
        <v>1.488</v>
      </c>
      <c r="G21" s="10">
        <v>13.1084</v>
      </c>
      <c r="H21" s="41">
        <v>7.085</v>
      </c>
      <c r="I21" s="41">
        <v>6.0233999999999996</v>
      </c>
      <c r="J21" s="41">
        <v>2.6758999999999999</v>
      </c>
      <c r="K21" s="41">
        <v>3.3475000000000001</v>
      </c>
    </row>
    <row r="22" spans="1:11">
      <c r="A22" s="49" t="s">
        <v>86</v>
      </c>
      <c r="B22" s="41">
        <v>14.7986</v>
      </c>
      <c r="C22" s="41">
        <v>5.6071999999999997</v>
      </c>
      <c r="D22" s="41">
        <v>9.1913999999999998</v>
      </c>
      <c r="E22" s="41">
        <v>2.6924000000000001</v>
      </c>
      <c r="F22" s="41">
        <v>6.4989999999999997</v>
      </c>
      <c r="G22" s="10">
        <v>16.4922</v>
      </c>
      <c r="H22" s="41">
        <v>8.2651000000000003</v>
      </c>
      <c r="I22" s="41">
        <v>8.2271000000000001</v>
      </c>
      <c r="J22" s="41">
        <v>1.6324000000000001</v>
      </c>
      <c r="K22" s="41">
        <v>6.5946999999999996</v>
      </c>
    </row>
    <row r="23" spans="1:11">
      <c r="A23" s="49" t="s">
        <v>87</v>
      </c>
      <c r="B23" s="41">
        <v>16.725100000000001</v>
      </c>
      <c r="C23" s="41">
        <v>4.7514000000000003</v>
      </c>
      <c r="D23" s="41">
        <v>11.973699999999999</v>
      </c>
      <c r="E23" s="41">
        <v>5.5069999999999997</v>
      </c>
      <c r="F23" s="41">
        <v>6.4667000000000003</v>
      </c>
      <c r="G23" s="10">
        <v>19.6111</v>
      </c>
      <c r="H23" s="41">
        <v>6.5236000000000001</v>
      </c>
      <c r="I23" s="41">
        <v>13.0875</v>
      </c>
      <c r="J23" s="41">
        <v>5.0401999999999996</v>
      </c>
      <c r="K23" s="41">
        <v>8.0472999999999999</v>
      </c>
    </row>
    <row r="24" spans="1:11">
      <c r="A24" s="49" t="s">
        <v>88</v>
      </c>
      <c r="B24" s="41">
        <v>15.4405</v>
      </c>
      <c r="C24" s="41">
        <v>3.4230999999999998</v>
      </c>
      <c r="D24" s="41">
        <v>12.0175</v>
      </c>
      <c r="E24" s="41">
        <v>7.4828999999999999</v>
      </c>
      <c r="F24" s="41">
        <v>4.5346000000000002</v>
      </c>
      <c r="G24" s="10">
        <v>12.7707</v>
      </c>
      <c r="H24" s="41">
        <v>4.4999000000000002</v>
      </c>
      <c r="I24" s="41">
        <v>8.2707999999999995</v>
      </c>
      <c r="J24" s="41">
        <v>3.6141999999999999</v>
      </c>
      <c r="K24" s="41">
        <v>4.6566000000000001</v>
      </c>
    </row>
    <row r="25" spans="1:11">
      <c r="A25" s="49" t="s">
        <v>89</v>
      </c>
      <c r="B25" s="41">
        <v>18.4344</v>
      </c>
      <c r="C25" s="41">
        <v>4.1456999999999997</v>
      </c>
      <c r="D25" s="41">
        <v>14.288600000000001</v>
      </c>
      <c r="E25" s="41">
        <v>4.8849</v>
      </c>
      <c r="F25" s="41">
        <v>9.4037000000000006</v>
      </c>
      <c r="G25" s="10">
        <v>19.970400000000001</v>
      </c>
      <c r="H25" s="41">
        <v>6.6093000000000002</v>
      </c>
      <c r="I25" s="41">
        <v>13.3611</v>
      </c>
      <c r="J25" s="41">
        <v>3.2921</v>
      </c>
      <c r="K25" s="41">
        <v>10.069000000000001</v>
      </c>
    </row>
    <row r="26" spans="1:11">
      <c r="A26" s="49" t="s">
        <v>90</v>
      </c>
      <c r="B26" s="41">
        <v>13.4114</v>
      </c>
      <c r="C26" s="41">
        <v>6.2968999999999999</v>
      </c>
      <c r="D26" s="41">
        <v>7.1146000000000003</v>
      </c>
      <c r="E26" s="41">
        <v>4.0190000000000001</v>
      </c>
      <c r="F26" s="41">
        <v>3.0956000000000001</v>
      </c>
      <c r="G26" s="10">
        <v>14.8185</v>
      </c>
      <c r="H26" s="41">
        <v>6.0862999999999996</v>
      </c>
      <c r="I26" s="41">
        <v>8.7322000000000006</v>
      </c>
      <c r="J26" s="41">
        <v>4.6185999999999998</v>
      </c>
      <c r="K26" s="41">
        <v>4.1135999999999999</v>
      </c>
    </row>
    <row r="27" spans="1:11">
      <c r="A27" s="49" t="s">
        <v>91</v>
      </c>
      <c r="B27" s="41">
        <v>16.954799999999999</v>
      </c>
      <c r="C27" s="41">
        <v>3.4453999999999998</v>
      </c>
      <c r="D27" s="41">
        <v>13.509499999999999</v>
      </c>
      <c r="E27" s="41">
        <v>8.4365000000000006</v>
      </c>
      <c r="F27" s="41">
        <v>5.0730000000000004</v>
      </c>
      <c r="G27" s="10">
        <v>17.169599999999999</v>
      </c>
      <c r="H27" s="41">
        <v>2.7248999999999999</v>
      </c>
      <c r="I27" s="41">
        <v>14.444699999999999</v>
      </c>
      <c r="J27" s="41">
        <v>7.7245999999999997</v>
      </c>
      <c r="K27" s="41">
        <v>6.7201000000000004</v>
      </c>
    </row>
    <row r="28" spans="1:11">
      <c r="A28" s="49" t="s">
        <v>92</v>
      </c>
      <c r="B28" s="41">
        <v>8.6968999999999994</v>
      </c>
      <c r="C28" s="41">
        <v>4.9809999999999999</v>
      </c>
      <c r="D28" s="41">
        <v>3.7159</v>
      </c>
      <c r="E28" s="41">
        <v>2.6446999999999998</v>
      </c>
      <c r="F28" s="41">
        <v>1.0712999999999999</v>
      </c>
      <c r="G28" s="10">
        <v>9.7286000000000001</v>
      </c>
      <c r="H28" s="41">
        <v>4.1055999999999999</v>
      </c>
      <c r="I28" s="41">
        <v>5.6231</v>
      </c>
      <c r="J28" s="41">
        <v>3.1795</v>
      </c>
      <c r="K28" s="41">
        <v>2.4434999999999998</v>
      </c>
    </row>
    <row r="29" spans="1:11">
      <c r="A29" s="49" t="s">
        <v>93</v>
      </c>
      <c r="B29" s="41">
        <v>16.544599999999999</v>
      </c>
      <c r="C29" s="41">
        <v>8.2386999999999997</v>
      </c>
      <c r="D29" s="41">
        <v>8.3057999999999996</v>
      </c>
      <c r="E29" s="41">
        <v>3.2905000000000002</v>
      </c>
      <c r="F29" s="41">
        <v>5.0152999999999999</v>
      </c>
      <c r="G29" s="10">
        <v>16.0975</v>
      </c>
      <c r="H29" s="41">
        <v>8.0767000000000007</v>
      </c>
      <c r="I29" s="41">
        <v>8.0207999999999995</v>
      </c>
      <c r="J29" s="41">
        <v>2.8780000000000001</v>
      </c>
      <c r="K29" s="41">
        <v>5.1428000000000003</v>
      </c>
    </row>
    <row r="30" spans="1:11">
      <c r="A30" s="49" t="s">
        <v>94</v>
      </c>
      <c r="B30" s="41">
        <v>15.5929</v>
      </c>
      <c r="C30" s="41">
        <v>4.6783000000000001</v>
      </c>
      <c r="D30" s="41">
        <v>10.9146</v>
      </c>
      <c r="E30" s="41">
        <v>5.7027000000000001</v>
      </c>
      <c r="F30" s="41">
        <v>5.2119</v>
      </c>
      <c r="G30" s="10">
        <v>16.588799999999999</v>
      </c>
      <c r="H30" s="41">
        <v>4.6422999999999996</v>
      </c>
      <c r="I30" s="41">
        <v>11.9465</v>
      </c>
      <c r="J30" s="41">
        <v>5.1936999999999998</v>
      </c>
      <c r="K30" s="41">
        <v>6.7526999999999999</v>
      </c>
    </row>
    <row r="31" spans="1:11">
      <c r="A31" s="49" t="s">
        <v>95</v>
      </c>
      <c r="B31" s="41">
        <v>17.668800000000001</v>
      </c>
      <c r="C31" s="41">
        <v>5.0312000000000001</v>
      </c>
      <c r="D31" s="41">
        <v>12.637700000000001</v>
      </c>
      <c r="E31" s="41">
        <v>8.1494</v>
      </c>
      <c r="F31" s="41">
        <v>4.4882</v>
      </c>
      <c r="G31" s="10">
        <v>16.407399999999999</v>
      </c>
      <c r="H31" s="41">
        <v>3.6494</v>
      </c>
      <c r="I31" s="41">
        <v>12.757999999999999</v>
      </c>
      <c r="J31" s="41">
        <v>5.2659000000000002</v>
      </c>
      <c r="K31" s="41">
        <v>7.4920999999999998</v>
      </c>
    </row>
    <row r="32" spans="1:11">
      <c r="A32" s="49" t="s">
        <v>96</v>
      </c>
      <c r="B32" s="41">
        <v>17.587599999999998</v>
      </c>
      <c r="C32" s="41">
        <v>3.5472999999999999</v>
      </c>
      <c r="D32" s="41">
        <v>14.0403</v>
      </c>
      <c r="E32" s="41">
        <v>8.6239000000000008</v>
      </c>
      <c r="F32" s="41">
        <v>5.4164000000000003</v>
      </c>
      <c r="G32" s="10">
        <v>21.9636</v>
      </c>
      <c r="H32" s="41">
        <v>4.2412000000000001</v>
      </c>
      <c r="I32" s="41">
        <v>17.7224</v>
      </c>
      <c r="J32" s="41">
        <v>11.5237</v>
      </c>
      <c r="K32" s="41">
        <v>6.1986999999999997</v>
      </c>
    </row>
    <row r="33" spans="1:11">
      <c r="A33" s="49" t="s">
        <v>97</v>
      </c>
      <c r="B33" s="41">
        <v>19.048500000000001</v>
      </c>
      <c r="C33" s="41">
        <v>3.1901999999999999</v>
      </c>
      <c r="D33" s="41">
        <v>15.8583</v>
      </c>
      <c r="E33" s="41">
        <v>6.4401000000000002</v>
      </c>
      <c r="F33" s="41">
        <v>9.4181000000000008</v>
      </c>
      <c r="G33" s="10">
        <v>19.657699999999998</v>
      </c>
      <c r="H33" s="41">
        <v>2.4839000000000002</v>
      </c>
      <c r="I33" s="41">
        <v>17.1738</v>
      </c>
      <c r="J33" s="41">
        <v>7.0274999999999999</v>
      </c>
      <c r="K33" s="41">
        <v>10.1463</v>
      </c>
    </row>
    <row r="34" spans="1:11">
      <c r="A34" s="49" t="s">
        <v>98</v>
      </c>
      <c r="B34" s="41">
        <v>17.5139</v>
      </c>
      <c r="C34" s="41">
        <v>2.9039000000000001</v>
      </c>
      <c r="D34" s="41">
        <v>14.61</v>
      </c>
      <c r="E34" s="41">
        <v>2.8094999999999999</v>
      </c>
      <c r="F34" s="41">
        <v>11.8004</v>
      </c>
      <c r="G34" s="10">
        <v>18.2362</v>
      </c>
      <c r="H34" s="41">
        <v>4.7816999999999998</v>
      </c>
      <c r="I34" s="41">
        <v>13.4544</v>
      </c>
      <c r="J34" s="41">
        <v>3.0741000000000001</v>
      </c>
      <c r="K34" s="41">
        <v>10.3803</v>
      </c>
    </row>
    <row r="35" spans="1:11">
      <c r="A35" s="49" t="s">
        <v>99</v>
      </c>
      <c r="B35" s="41">
        <v>31.191700000000001</v>
      </c>
      <c r="C35" s="41">
        <v>7.9802</v>
      </c>
      <c r="D35" s="41">
        <v>23.211600000000001</v>
      </c>
      <c r="E35" s="41">
        <v>14.308999999999999</v>
      </c>
      <c r="F35" s="41">
        <v>8.9025999999999996</v>
      </c>
      <c r="G35" s="10">
        <v>27.311599999999999</v>
      </c>
      <c r="H35" s="41">
        <v>7.6471</v>
      </c>
      <c r="I35" s="41">
        <v>19.6645</v>
      </c>
      <c r="J35" s="41">
        <v>12.821099999999999</v>
      </c>
      <c r="K35" s="41">
        <v>6.8433999999999999</v>
      </c>
    </row>
    <row r="36" spans="1:11">
      <c r="A36" s="49" t="s">
        <v>100</v>
      </c>
      <c r="B36" s="41">
        <v>18.6036</v>
      </c>
      <c r="C36" s="41">
        <v>6.6211000000000002</v>
      </c>
      <c r="D36" s="41">
        <v>11.9826</v>
      </c>
      <c r="E36" s="41">
        <v>2.5865</v>
      </c>
      <c r="F36" s="41">
        <v>9.3961000000000006</v>
      </c>
      <c r="G36" s="10">
        <v>17.318000000000001</v>
      </c>
      <c r="H36" s="41">
        <v>6.3209999999999997</v>
      </c>
      <c r="I36" s="41">
        <v>10.997</v>
      </c>
      <c r="J36" s="41">
        <v>1.6017999999999999</v>
      </c>
      <c r="K36" s="41">
        <v>9.3952000000000009</v>
      </c>
    </row>
    <row r="37" spans="1:11">
      <c r="A37" s="49" t="s">
        <v>101</v>
      </c>
      <c r="B37" s="41">
        <v>17.804500000000001</v>
      </c>
      <c r="C37" s="41">
        <v>6.9394</v>
      </c>
      <c r="D37" s="41">
        <v>10.8652</v>
      </c>
      <c r="E37" s="41">
        <v>2.8329</v>
      </c>
      <c r="F37" s="41">
        <v>8.0321999999999996</v>
      </c>
      <c r="G37" s="10">
        <v>18.488600000000002</v>
      </c>
      <c r="H37" s="41">
        <v>3.9914999999999998</v>
      </c>
      <c r="I37" s="41">
        <v>14.4971</v>
      </c>
      <c r="J37" s="41">
        <v>3.2052</v>
      </c>
      <c r="K37" s="41">
        <v>11.2919</v>
      </c>
    </row>
    <row r="38" spans="1:11">
      <c r="A38" s="49" t="s">
        <v>102</v>
      </c>
      <c r="B38" s="41">
        <v>15.760199999999999</v>
      </c>
      <c r="C38" s="41">
        <v>4.4912000000000001</v>
      </c>
      <c r="D38" s="41">
        <v>11.2689</v>
      </c>
      <c r="E38" s="41">
        <v>7.6075999999999997</v>
      </c>
      <c r="F38" s="41">
        <v>3.6613000000000002</v>
      </c>
      <c r="G38" s="10">
        <v>16.896000000000001</v>
      </c>
      <c r="H38" s="41">
        <v>7.1879</v>
      </c>
      <c r="I38" s="41">
        <v>9.7081</v>
      </c>
      <c r="J38" s="41">
        <v>5.0503999999999998</v>
      </c>
      <c r="K38" s="41">
        <v>4.6576000000000004</v>
      </c>
    </row>
    <row r="39" spans="1:11">
      <c r="A39" s="49" t="s">
        <v>103</v>
      </c>
      <c r="B39" s="41">
        <v>12.9702</v>
      </c>
      <c r="C39" s="41">
        <v>5.6638000000000002</v>
      </c>
      <c r="D39" s="41">
        <v>7.3064</v>
      </c>
      <c r="E39" s="41">
        <v>3.0022000000000002</v>
      </c>
      <c r="F39" s="41">
        <v>4.3041999999999998</v>
      </c>
      <c r="G39" s="10">
        <v>13.8147</v>
      </c>
      <c r="H39" s="41">
        <v>6.7893999999999997</v>
      </c>
      <c r="I39" s="41">
        <v>7.0254000000000003</v>
      </c>
      <c r="J39" s="41">
        <v>2.1105999999999998</v>
      </c>
      <c r="K39" s="41">
        <v>4.9146999999999998</v>
      </c>
    </row>
    <row r="40" spans="1:11">
      <c r="A40" s="49" t="s">
        <v>104</v>
      </c>
      <c r="B40" s="41">
        <v>18.053100000000001</v>
      </c>
      <c r="C40" s="41">
        <v>4.1342999999999996</v>
      </c>
      <c r="D40" s="41">
        <v>13.918799999999999</v>
      </c>
      <c r="E40" s="41">
        <v>9.3926999999999996</v>
      </c>
      <c r="F40" s="41">
        <v>4.5259999999999998</v>
      </c>
      <c r="G40" s="10">
        <v>18.543900000000001</v>
      </c>
      <c r="H40" s="41">
        <v>4.8385999999999996</v>
      </c>
      <c r="I40" s="41">
        <v>13.705299999999999</v>
      </c>
      <c r="J40" s="41">
        <v>6.6318000000000001</v>
      </c>
      <c r="K40" s="41">
        <v>7.0735000000000001</v>
      </c>
    </row>
    <row r="41" spans="1:11">
      <c r="A41" s="49" t="s">
        <v>105</v>
      </c>
      <c r="B41" s="41">
        <v>19.8368</v>
      </c>
      <c r="C41" s="41">
        <v>5.5045000000000002</v>
      </c>
      <c r="D41" s="41">
        <v>14.3323</v>
      </c>
      <c r="E41" s="41">
        <v>10.7385</v>
      </c>
      <c r="F41" s="41">
        <v>3.5937999999999999</v>
      </c>
      <c r="G41" s="10">
        <v>18.514399999999998</v>
      </c>
      <c r="H41" s="41">
        <v>4.3682999999999996</v>
      </c>
      <c r="I41" s="41">
        <v>14.1462</v>
      </c>
      <c r="J41" s="41">
        <v>8.4097000000000008</v>
      </c>
      <c r="K41" s="41">
        <v>5.7365000000000004</v>
      </c>
    </row>
    <row r="42" spans="1:11">
      <c r="A42" s="49" t="s">
        <v>106</v>
      </c>
      <c r="B42" s="41">
        <v>15.703799999999999</v>
      </c>
      <c r="C42" s="41">
        <v>2.177</v>
      </c>
      <c r="D42" s="41">
        <v>13.5267</v>
      </c>
      <c r="E42" s="41">
        <v>3.6368999999999998</v>
      </c>
      <c r="F42" s="41">
        <v>9.8897999999999993</v>
      </c>
      <c r="G42" s="10">
        <v>16.351500000000001</v>
      </c>
      <c r="H42" s="41">
        <v>3.3847999999999998</v>
      </c>
      <c r="I42" s="41">
        <v>12.966699999999999</v>
      </c>
      <c r="J42" s="41">
        <v>2.6735000000000002</v>
      </c>
      <c r="K42" s="41">
        <v>10.293200000000001</v>
      </c>
    </row>
    <row r="43" spans="1:11">
      <c r="A43" s="49" t="s">
        <v>107</v>
      </c>
      <c r="B43" s="41">
        <v>23.671700000000001</v>
      </c>
      <c r="C43" s="41">
        <v>4.4812000000000003</v>
      </c>
      <c r="D43" s="41">
        <v>19.1905</v>
      </c>
      <c r="E43" s="41">
        <v>7.5500999999999996</v>
      </c>
      <c r="F43" s="41">
        <v>11.6404</v>
      </c>
      <c r="G43" s="10">
        <v>23.247</v>
      </c>
      <c r="H43" s="41">
        <v>3.9392999999999998</v>
      </c>
      <c r="I43" s="41">
        <v>19.307700000000001</v>
      </c>
      <c r="J43" s="41">
        <v>8.0859000000000005</v>
      </c>
      <c r="K43" s="41">
        <v>11.2218</v>
      </c>
    </row>
    <row r="44" spans="1:11">
      <c r="A44" s="49" t="s">
        <v>108</v>
      </c>
      <c r="B44" s="41">
        <v>15.3606</v>
      </c>
      <c r="C44" s="41">
        <v>8.3486999999999991</v>
      </c>
      <c r="D44" s="41">
        <v>7.0118</v>
      </c>
      <c r="E44" s="41">
        <v>4.3705999999999996</v>
      </c>
      <c r="F44" s="41">
        <v>2.6412</v>
      </c>
      <c r="G44" s="10">
        <v>14.2767</v>
      </c>
      <c r="H44" s="41">
        <v>6.9778000000000002</v>
      </c>
      <c r="I44" s="41">
        <v>7.2988999999999997</v>
      </c>
      <c r="J44" s="41">
        <v>4.4608999999999996</v>
      </c>
      <c r="K44" s="41">
        <v>2.8380000000000001</v>
      </c>
    </row>
    <row r="45" spans="1:11">
      <c r="A45" s="49" t="s">
        <v>109</v>
      </c>
      <c r="B45" s="41">
        <v>12.7576</v>
      </c>
      <c r="C45" s="41">
        <v>3.4333999999999998</v>
      </c>
      <c r="D45" s="41">
        <v>9.3240999999999996</v>
      </c>
      <c r="E45" s="41">
        <v>5.6611000000000002</v>
      </c>
      <c r="F45" s="41">
        <v>3.6631</v>
      </c>
      <c r="G45" s="10">
        <v>12.5701</v>
      </c>
      <c r="H45" s="41">
        <v>3.3197999999999999</v>
      </c>
      <c r="I45" s="41">
        <v>9.2502999999999993</v>
      </c>
      <c r="J45" s="41">
        <v>4.9775999999999998</v>
      </c>
      <c r="K45" s="41">
        <v>4.2727000000000004</v>
      </c>
    </row>
    <row r="46" spans="1:11">
      <c r="A46" s="49" t="s">
        <v>110</v>
      </c>
      <c r="B46" s="41">
        <v>14.5862</v>
      </c>
      <c r="C46" s="41">
        <v>2.5888</v>
      </c>
      <c r="D46" s="41">
        <v>11.997400000000001</v>
      </c>
      <c r="E46" s="41">
        <v>11.0245</v>
      </c>
      <c r="F46" s="41">
        <v>0.9728</v>
      </c>
      <c r="G46" s="10">
        <v>13.123200000000001</v>
      </c>
      <c r="H46" s="41">
        <v>7.2310999999999996</v>
      </c>
      <c r="I46" s="41">
        <v>5.8921000000000001</v>
      </c>
      <c r="J46" s="41">
        <v>3.8683999999999998</v>
      </c>
      <c r="K46" s="41">
        <v>2.0236999999999998</v>
      </c>
    </row>
    <row r="47" spans="1:11">
      <c r="A47" s="49" t="s">
        <v>111</v>
      </c>
      <c r="B47" s="41">
        <v>19.8385</v>
      </c>
      <c r="C47" s="41">
        <v>8.3186</v>
      </c>
      <c r="D47" s="41">
        <v>11.5199</v>
      </c>
      <c r="E47" s="41">
        <v>10.661</v>
      </c>
      <c r="F47" s="41">
        <v>0.8589</v>
      </c>
      <c r="G47" s="10">
        <v>19.553100000000001</v>
      </c>
      <c r="H47" s="41">
        <v>6.6509999999999998</v>
      </c>
      <c r="I47" s="41">
        <v>12.901999999999999</v>
      </c>
      <c r="J47" s="41">
        <v>10.100899999999999</v>
      </c>
      <c r="K47" s="41">
        <v>2.8012000000000001</v>
      </c>
    </row>
    <row r="48" spans="1:11">
      <c r="A48" s="49" t="s">
        <v>112</v>
      </c>
      <c r="B48" s="41">
        <v>15.5587</v>
      </c>
      <c r="C48" s="41">
        <v>3.0840999999999998</v>
      </c>
      <c r="D48" s="41">
        <v>12.474600000000001</v>
      </c>
      <c r="E48" s="41">
        <v>8.0984999999999996</v>
      </c>
      <c r="F48" s="41">
        <v>4.3761000000000001</v>
      </c>
      <c r="G48" s="10">
        <v>17.324200000000001</v>
      </c>
      <c r="H48" s="41">
        <v>4.7573999999999996</v>
      </c>
      <c r="I48" s="41">
        <v>12.566800000000001</v>
      </c>
      <c r="J48" s="41">
        <v>6.8449999999999998</v>
      </c>
      <c r="K48" s="41">
        <v>5.7218</v>
      </c>
    </row>
    <row r="49" spans="1:11">
      <c r="A49" s="49" t="s">
        <v>113</v>
      </c>
      <c r="B49" s="41">
        <v>17.764800000000001</v>
      </c>
      <c r="C49" s="41">
        <v>4.3665000000000003</v>
      </c>
      <c r="D49" s="41">
        <v>13.398300000000001</v>
      </c>
      <c r="E49" s="41">
        <v>7.2222</v>
      </c>
      <c r="F49" s="41">
        <v>6.1760999999999999</v>
      </c>
      <c r="G49" s="10">
        <v>19.851900000000001</v>
      </c>
      <c r="H49" s="41">
        <v>4.4337</v>
      </c>
      <c r="I49" s="41">
        <v>15.418100000000001</v>
      </c>
      <c r="J49" s="41">
        <v>6.7214</v>
      </c>
      <c r="K49" s="41">
        <v>8.6967999999999996</v>
      </c>
    </row>
    <row r="50" spans="1:11">
      <c r="A50" s="49" t="s">
        <v>114</v>
      </c>
      <c r="B50" s="41">
        <v>16.732900000000001</v>
      </c>
      <c r="C50" s="41">
        <v>8.9102999999999994</v>
      </c>
      <c r="D50" s="41">
        <v>7.8226000000000004</v>
      </c>
      <c r="E50" s="41">
        <v>4.0083000000000002</v>
      </c>
      <c r="F50" s="41">
        <v>3.8142999999999998</v>
      </c>
      <c r="G50" s="10">
        <v>17.103100000000001</v>
      </c>
      <c r="H50" s="41">
        <v>7.4394</v>
      </c>
      <c r="I50" s="41">
        <v>9.6637000000000004</v>
      </c>
      <c r="J50" s="41">
        <v>5.3762999999999996</v>
      </c>
      <c r="K50" s="41">
        <v>4.2873999999999999</v>
      </c>
    </row>
    <row r="51" spans="1:11">
      <c r="A51" s="49" t="s">
        <v>115</v>
      </c>
      <c r="B51" s="41">
        <v>16.450900000000001</v>
      </c>
      <c r="C51" s="41">
        <v>3.835</v>
      </c>
      <c r="D51" s="41">
        <v>12.616</v>
      </c>
      <c r="E51" s="41">
        <v>9.0074000000000005</v>
      </c>
      <c r="F51" s="41">
        <v>3.6084999999999998</v>
      </c>
      <c r="G51" s="10">
        <v>16.5502</v>
      </c>
      <c r="H51" s="41">
        <v>4.4343000000000004</v>
      </c>
      <c r="I51" s="41">
        <v>12.1159</v>
      </c>
      <c r="J51" s="41">
        <v>5.7182000000000004</v>
      </c>
      <c r="K51" s="41">
        <v>6.3977000000000004</v>
      </c>
    </row>
    <row r="52" spans="1:11">
      <c r="A52" s="49" t="s">
        <v>116</v>
      </c>
      <c r="B52" s="41">
        <v>17.7073</v>
      </c>
      <c r="C52" s="41">
        <v>9.0599000000000007</v>
      </c>
      <c r="D52" s="41">
        <v>8.6472999999999995</v>
      </c>
      <c r="E52" s="41">
        <v>4.2239000000000004</v>
      </c>
      <c r="F52" s="41">
        <v>4.4234999999999998</v>
      </c>
      <c r="G52" s="10">
        <v>17.796500000000002</v>
      </c>
      <c r="H52" s="41">
        <v>6.4062000000000001</v>
      </c>
      <c r="I52" s="41">
        <v>11.3903</v>
      </c>
      <c r="J52" s="41">
        <v>6.8391999999999999</v>
      </c>
      <c r="K52" s="41">
        <v>4.5510999999999999</v>
      </c>
    </row>
    <row r="53" spans="1:11">
      <c r="A53" s="49" t="s">
        <v>117</v>
      </c>
      <c r="B53" s="41">
        <v>16.3749</v>
      </c>
      <c r="C53" s="41">
        <v>5.3788</v>
      </c>
      <c r="D53" s="41">
        <v>10.9962</v>
      </c>
      <c r="E53" s="41">
        <v>2.7799</v>
      </c>
      <c r="F53" s="41">
        <v>8.2163000000000004</v>
      </c>
      <c r="G53" s="10">
        <v>16.804200000000002</v>
      </c>
      <c r="H53" s="41">
        <v>6.0143000000000004</v>
      </c>
      <c r="I53" s="41">
        <v>10.789899999999999</v>
      </c>
      <c r="J53" s="41">
        <v>3.0135999999999998</v>
      </c>
      <c r="K53" s="41">
        <v>7.7763</v>
      </c>
    </row>
    <row r="54" spans="1:11">
      <c r="A54" s="49" t="s">
        <v>118</v>
      </c>
      <c r="B54" s="41">
        <v>15.5322</v>
      </c>
      <c r="C54" s="41">
        <v>2.0851000000000002</v>
      </c>
      <c r="D54" s="41">
        <v>13.447100000000001</v>
      </c>
      <c r="E54" s="41">
        <v>5.6601999999999997</v>
      </c>
      <c r="F54" s="41">
        <v>7.7869000000000002</v>
      </c>
      <c r="G54" s="10">
        <v>17.014299999999999</v>
      </c>
      <c r="H54" s="41">
        <v>2.7913999999999999</v>
      </c>
      <c r="I54" s="41">
        <v>14.222899999999999</v>
      </c>
      <c r="J54" s="41">
        <v>5.8224</v>
      </c>
      <c r="K54" s="41">
        <v>8.4003999999999994</v>
      </c>
    </row>
    <row r="55" spans="1:11">
      <c r="A55" s="42" t="s">
        <v>119</v>
      </c>
      <c r="B55" s="43"/>
      <c r="C55" s="43"/>
      <c r="D55" s="43"/>
      <c r="E55" s="43"/>
      <c r="F55" s="43"/>
      <c r="G55" s="43"/>
      <c r="H55" s="43"/>
      <c r="I55" s="43"/>
      <c r="J55" s="43"/>
      <c r="K55" s="43"/>
    </row>
    <row r="56" spans="1:11">
      <c r="A56" s="50" t="s">
        <v>121</v>
      </c>
      <c r="B56" s="41">
        <v>20.0198</v>
      </c>
      <c r="C56" s="41">
        <v>7.7843</v>
      </c>
      <c r="D56" s="41">
        <v>12.2355</v>
      </c>
      <c r="E56" s="41">
        <v>4.1441999999999997</v>
      </c>
      <c r="F56" s="41">
        <v>8.0913000000000004</v>
      </c>
      <c r="G56" s="10">
        <v>19.075500000000002</v>
      </c>
      <c r="H56" s="41">
        <v>7.6626000000000003</v>
      </c>
      <c r="I56" s="41">
        <v>11.4129</v>
      </c>
      <c r="J56" s="41">
        <v>2.7246999999999999</v>
      </c>
      <c r="K56" s="41">
        <v>8.6882000000000001</v>
      </c>
    </row>
    <row r="57" spans="1:11">
      <c r="A57" s="11" t="s">
        <v>168</v>
      </c>
      <c r="B57" s="6">
        <v>11.1671</v>
      </c>
      <c r="C57" s="6">
        <v>1.5290999999999999</v>
      </c>
      <c r="D57" s="6">
        <v>9.6380999999999997</v>
      </c>
      <c r="E57" s="6">
        <v>3.3879999999999999</v>
      </c>
      <c r="F57" s="6">
        <v>6.2500999999999998</v>
      </c>
      <c r="G57" s="15">
        <v>11.3828</v>
      </c>
      <c r="H57" s="6">
        <v>2.7143000000000002</v>
      </c>
      <c r="I57" s="6">
        <v>8.6684999999999999</v>
      </c>
      <c r="J57" s="6">
        <v>3.6642000000000001</v>
      </c>
      <c r="K57" s="6">
        <v>5.0042999999999997</v>
      </c>
    </row>
    <row r="58" spans="1:11">
      <c r="A58" s="7" t="s">
        <v>234</v>
      </c>
    </row>
  </sheetData>
  <mergeCells count="4">
    <mergeCell ref="A55:K55"/>
    <mergeCell ref="B2:F2"/>
    <mergeCell ref="A2:A3"/>
    <mergeCell ref="G2:K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58"/>
  <sheetViews>
    <sheetView workbookViewId="0"/>
  </sheetViews>
  <sheetFormatPr defaultRowHeight="15"/>
  <cols>
    <col min="1" max="1" width="26" customWidth="1"/>
    <col min="2" max="11" width="16" customWidth="1"/>
  </cols>
  <sheetData>
    <row r="1" spans="1:11">
      <c r="A1" s="2" t="s">
        <v>21</v>
      </c>
    </row>
    <row r="2" spans="1:11">
      <c r="A2" s="31" t="s">
        <v>63</v>
      </c>
      <c r="B2" s="64">
        <v>2007</v>
      </c>
      <c r="C2" s="45"/>
      <c r="D2" s="45"/>
      <c r="E2" s="45"/>
      <c r="F2" s="45"/>
      <c r="G2" s="64">
        <v>2009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18.7669</v>
      </c>
      <c r="C4" s="41">
        <v>5.4574999999999996</v>
      </c>
      <c r="D4" s="41">
        <v>13.3094</v>
      </c>
      <c r="E4" s="41">
        <v>6.5010000000000003</v>
      </c>
      <c r="F4" s="41">
        <v>6.8083999999999998</v>
      </c>
      <c r="G4" s="10">
        <v>17.747699999999998</v>
      </c>
      <c r="H4" s="41">
        <v>4.2060000000000004</v>
      </c>
      <c r="I4" s="41">
        <v>13.541600000000001</v>
      </c>
      <c r="J4" s="41">
        <v>5.5762999999999998</v>
      </c>
      <c r="K4" s="41">
        <v>7.9653</v>
      </c>
    </row>
    <row r="5" spans="1:11">
      <c r="A5" s="49" t="s">
        <v>69</v>
      </c>
      <c r="B5" s="41">
        <v>14.0093</v>
      </c>
      <c r="C5" s="41">
        <v>3.6581999999999999</v>
      </c>
      <c r="D5" s="41">
        <v>10.351100000000001</v>
      </c>
      <c r="E5" s="41">
        <v>8.2485999999999997</v>
      </c>
      <c r="F5" s="41">
        <v>2.1025</v>
      </c>
      <c r="G5" s="10">
        <v>11.205</v>
      </c>
      <c r="H5" s="41">
        <v>1.5425</v>
      </c>
      <c r="I5" s="41">
        <v>9.6625999999999994</v>
      </c>
      <c r="J5" s="41">
        <v>7.1353</v>
      </c>
      <c r="K5" s="41">
        <v>2.5272999999999999</v>
      </c>
    </row>
    <row r="6" spans="1:11">
      <c r="A6" s="49" t="s">
        <v>70</v>
      </c>
      <c r="B6" s="41">
        <v>26.499300000000002</v>
      </c>
      <c r="C6" s="41">
        <v>2.2105000000000001</v>
      </c>
      <c r="D6" s="41">
        <v>24.288799999999998</v>
      </c>
      <c r="E6" s="41">
        <v>11.835900000000001</v>
      </c>
      <c r="F6" s="41">
        <v>12.4529</v>
      </c>
      <c r="G6" s="10">
        <v>21.467099999999999</v>
      </c>
      <c r="H6" s="41">
        <v>2.4426999999999999</v>
      </c>
      <c r="I6" s="41">
        <v>19.0244</v>
      </c>
      <c r="J6" s="41">
        <v>4.8731999999999998</v>
      </c>
      <c r="K6" s="41">
        <v>14.151199999999999</v>
      </c>
    </row>
    <row r="7" spans="1:11">
      <c r="A7" s="49" t="s">
        <v>71</v>
      </c>
      <c r="B7" s="41">
        <v>19.2041</v>
      </c>
      <c r="C7" s="41">
        <v>5.3802000000000003</v>
      </c>
      <c r="D7" s="41">
        <v>13.8239</v>
      </c>
      <c r="E7" s="41">
        <v>9.4765999999999995</v>
      </c>
      <c r="F7" s="41">
        <v>4.3472999999999997</v>
      </c>
      <c r="G7" s="10">
        <v>16.0779</v>
      </c>
      <c r="H7" s="41">
        <v>2.8618999999999999</v>
      </c>
      <c r="I7" s="41">
        <v>13.215999999999999</v>
      </c>
      <c r="J7" s="41">
        <v>4.8053999999999997</v>
      </c>
      <c r="K7" s="41">
        <v>8.4105000000000008</v>
      </c>
    </row>
    <row r="8" spans="1:11">
      <c r="A8" s="49" t="s">
        <v>72</v>
      </c>
      <c r="B8" s="41">
        <v>16.145600000000002</v>
      </c>
      <c r="C8" s="41">
        <v>5.8228999999999997</v>
      </c>
      <c r="D8" s="41">
        <v>10.3226</v>
      </c>
      <c r="E8" s="41">
        <v>4.8343999999999996</v>
      </c>
      <c r="F8" s="41">
        <v>5.4882</v>
      </c>
      <c r="G8" s="10">
        <v>15.730499999999999</v>
      </c>
      <c r="H8" s="41">
        <v>1.7572000000000001</v>
      </c>
      <c r="I8" s="41">
        <v>13.9733</v>
      </c>
      <c r="J8" s="41">
        <v>2.8578999999999999</v>
      </c>
      <c r="K8" s="41">
        <v>11.115500000000001</v>
      </c>
    </row>
    <row r="9" spans="1:11">
      <c r="A9" s="49" t="s">
        <v>73</v>
      </c>
      <c r="B9" s="41">
        <v>28.514399999999998</v>
      </c>
      <c r="C9" s="41">
        <v>2.9946000000000002</v>
      </c>
      <c r="D9" s="41">
        <v>25.5199</v>
      </c>
      <c r="E9" s="41">
        <v>21.633400000000002</v>
      </c>
      <c r="F9" s="41">
        <v>3.8864999999999998</v>
      </c>
      <c r="G9" s="10">
        <v>25.471800000000002</v>
      </c>
      <c r="H9" s="41">
        <v>2.0034000000000001</v>
      </c>
      <c r="I9" s="41">
        <v>23.468399999999999</v>
      </c>
      <c r="J9" s="41">
        <v>17.872699999999998</v>
      </c>
      <c r="K9" s="41">
        <v>5.5956999999999999</v>
      </c>
    </row>
    <row r="10" spans="1:11">
      <c r="A10" s="49" t="s">
        <v>74</v>
      </c>
      <c r="B10" s="41">
        <v>15.7248</v>
      </c>
      <c r="C10" s="41">
        <v>3.3778000000000001</v>
      </c>
      <c r="D10" s="41">
        <v>12.347</v>
      </c>
      <c r="E10" s="41">
        <v>4.1917999999999997</v>
      </c>
      <c r="F10" s="41">
        <v>8.1552000000000007</v>
      </c>
      <c r="G10" s="10">
        <v>16.6157</v>
      </c>
      <c r="H10" s="41">
        <v>3.1688999999999998</v>
      </c>
      <c r="I10" s="41">
        <v>13.4468</v>
      </c>
      <c r="J10" s="41">
        <v>4.9100999999999999</v>
      </c>
      <c r="K10" s="41">
        <v>8.5366</v>
      </c>
    </row>
    <row r="11" spans="1:11">
      <c r="A11" s="49" t="s">
        <v>75</v>
      </c>
      <c r="B11" s="41">
        <v>16.660599999999999</v>
      </c>
      <c r="C11" s="41">
        <v>3.0550000000000002</v>
      </c>
      <c r="D11" s="41">
        <v>13.605600000000001</v>
      </c>
      <c r="E11" s="41">
        <v>3.6349999999999998</v>
      </c>
      <c r="F11" s="41">
        <v>9.9705999999999992</v>
      </c>
      <c r="G11" s="10">
        <v>15.840199999999999</v>
      </c>
      <c r="H11" s="41">
        <v>3.3022999999999998</v>
      </c>
      <c r="I11" s="41">
        <v>12.5379</v>
      </c>
      <c r="J11" s="41">
        <v>3.2627999999999999</v>
      </c>
      <c r="K11" s="41">
        <v>9.2751000000000001</v>
      </c>
    </row>
    <row r="12" spans="1:11">
      <c r="A12" s="49" t="s">
        <v>76</v>
      </c>
      <c r="B12" s="41">
        <v>18.177399999999999</v>
      </c>
      <c r="C12" s="41">
        <v>7.3018999999999998</v>
      </c>
      <c r="D12" s="41">
        <v>10.8756</v>
      </c>
      <c r="E12" s="41">
        <v>3.8088000000000002</v>
      </c>
      <c r="F12" s="41">
        <v>7.0667999999999997</v>
      </c>
      <c r="G12" s="10">
        <v>16.8384</v>
      </c>
      <c r="H12" s="41">
        <v>4.6437999999999997</v>
      </c>
      <c r="I12" s="41">
        <v>12.194599999999999</v>
      </c>
      <c r="J12" s="41">
        <v>1.3568</v>
      </c>
      <c r="K12" s="41">
        <v>10.8377</v>
      </c>
    </row>
    <row r="13" spans="1:11">
      <c r="A13" s="49" t="s">
        <v>77</v>
      </c>
      <c r="B13" s="41">
        <v>19.059000000000001</v>
      </c>
      <c r="C13" s="41">
        <v>5.2908999999999997</v>
      </c>
      <c r="D13" s="41">
        <v>13.7681</v>
      </c>
      <c r="E13" s="41">
        <v>1.8701000000000001</v>
      </c>
      <c r="F13" s="41">
        <v>11.898</v>
      </c>
      <c r="G13" s="10">
        <v>19.021999999999998</v>
      </c>
      <c r="H13" s="41">
        <v>4.2927999999999997</v>
      </c>
      <c r="I13" s="41">
        <v>14.729200000000001</v>
      </c>
      <c r="J13" s="41">
        <v>1.3131999999999999</v>
      </c>
      <c r="K13" s="41">
        <v>13.416</v>
      </c>
    </row>
    <row r="14" spans="1:11">
      <c r="A14" s="49" t="s">
        <v>78</v>
      </c>
      <c r="B14" s="41">
        <v>13.0084</v>
      </c>
      <c r="C14" s="41">
        <v>7.2152000000000003</v>
      </c>
      <c r="D14" s="41">
        <v>5.7931999999999997</v>
      </c>
      <c r="E14" s="41">
        <v>2.5030999999999999</v>
      </c>
      <c r="F14" s="41">
        <v>3.2900999999999998</v>
      </c>
      <c r="G14" s="10">
        <v>13.1074</v>
      </c>
      <c r="H14" s="41">
        <v>4.2615999999999996</v>
      </c>
      <c r="I14" s="41">
        <v>8.8458000000000006</v>
      </c>
      <c r="J14" s="41">
        <v>2.5036999999999998</v>
      </c>
      <c r="K14" s="41">
        <v>6.3421000000000003</v>
      </c>
    </row>
    <row r="15" spans="1:11">
      <c r="A15" s="49" t="s">
        <v>79</v>
      </c>
      <c r="B15" s="41">
        <v>19.9453</v>
      </c>
      <c r="C15" s="41">
        <v>2.7843</v>
      </c>
      <c r="D15" s="41">
        <v>17.161000000000001</v>
      </c>
      <c r="E15" s="41">
        <v>7.4138000000000002</v>
      </c>
      <c r="F15" s="41">
        <v>9.7471999999999994</v>
      </c>
      <c r="G15" s="10">
        <v>18.464500000000001</v>
      </c>
      <c r="H15" s="41">
        <v>2.4329000000000001</v>
      </c>
      <c r="I15" s="41">
        <v>16.031700000000001</v>
      </c>
      <c r="J15" s="41">
        <v>5.7480000000000002</v>
      </c>
      <c r="K15" s="41">
        <v>10.2837</v>
      </c>
    </row>
    <row r="16" spans="1:11">
      <c r="A16" s="49" t="s">
        <v>80</v>
      </c>
      <c r="B16" s="41">
        <v>15.878500000000001</v>
      </c>
      <c r="C16" s="41">
        <v>3.4737</v>
      </c>
      <c r="D16" s="41">
        <v>12.4048</v>
      </c>
      <c r="E16" s="41">
        <v>7.5589000000000004</v>
      </c>
      <c r="F16" s="41">
        <v>4.8459000000000003</v>
      </c>
      <c r="G16" s="10">
        <v>12.4518</v>
      </c>
      <c r="H16" s="41">
        <v>2.1282999999999999</v>
      </c>
      <c r="I16" s="41">
        <v>10.323499999999999</v>
      </c>
      <c r="J16" s="41">
        <v>4.1664000000000003</v>
      </c>
      <c r="K16" s="41">
        <v>6.1570999999999998</v>
      </c>
    </row>
    <row r="17" spans="1:11">
      <c r="A17" s="49" t="s">
        <v>81</v>
      </c>
      <c r="B17" s="41">
        <v>16.915700000000001</v>
      </c>
      <c r="C17" s="41">
        <v>4.9568000000000003</v>
      </c>
      <c r="D17" s="41">
        <v>11.9589</v>
      </c>
      <c r="E17" s="41">
        <v>3.3578000000000001</v>
      </c>
      <c r="F17" s="41">
        <v>8.6011000000000006</v>
      </c>
      <c r="G17" s="10">
        <v>16.308199999999999</v>
      </c>
      <c r="H17" s="41">
        <v>3.5388999999999999</v>
      </c>
      <c r="I17" s="41">
        <v>12.7692</v>
      </c>
      <c r="J17" s="41">
        <v>2.6135999999999999</v>
      </c>
      <c r="K17" s="41">
        <v>10.1557</v>
      </c>
    </row>
    <row r="18" spans="1:11">
      <c r="A18" s="49" t="s">
        <v>82</v>
      </c>
      <c r="B18" s="41">
        <v>17.463000000000001</v>
      </c>
      <c r="C18" s="41">
        <v>5.2981999999999996</v>
      </c>
      <c r="D18" s="41">
        <v>12.1648</v>
      </c>
      <c r="E18" s="41">
        <v>3.3898999999999999</v>
      </c>
      <c r="F18" s="41">
        <v>8.7748000000000008</v>
      </c>
      <c r="G18" s="10">
        <v>16.499700000000001</v>
      </c>
      <c r="H18" s="41">
        <v>5.3250000000000002</v>
      </c>
      <c r="I18" s="41">
        <v>11.174799999999999</v>
      </c>
      <c r="J18" s="41">
        <v>3.4979</v>
      </c>
      <c r="K18" s="41">
        <v>7.6768999999999998</v>
      </c>
    </row>
    <row r="19" spans="1:11">
      <c r="A19" s="49" t="s">
        <v>83</v>
      </c>
      <c r="B19" s="41">
        <v>18.310300000000002</v>
      </c>
      <c r="C19" s="41">
        <v>5.1089000000000002</v>
      </c>
      <c r="D19" s="41">
        <v>13.201499999999999</v>
      </c>
      <c r="E19" s="41">
        <v>2.7646000000000002</v>
      </c>
      <c r="F19" s="41">
        <v>10.4369</v>
      </c>
      <c r="G19" s="10">
        <v>16.0884</v>
      </c>
      <c r="H19" s="41">
        <v>4.2549999999999999</v>
      </c>
      <c r="I19" s="41">
        <v>11.833500000000001</v>
      </c>
      <c r="J19" s="41">
        <v>2.7789000000000001</v>
      </c>
      <c r="K19" s="41">
        <v>9.0546000000000006</v>
      </c>
    </row>
    <row r="20" spans="1:11">
      <c r="A20" s="49" t="s">
        <v>84</v>
      </c>
      <c r="B20" s="41">
        <v>15.8133</v>
      </c>
      <c r="C20" s="41">
        <v>4.8611000000000004</v>
      </c>
      <c r="D20" s="41">
        <v>10.952199999999999</v>
      </c>
      <c r="E20" s="41">
        <v>4.5594000000000001</v>
      </c>
      <c r="F20" s="41">
        <v>6.3928000000000003</v>
      </c>
      <c r="G20" s="10">
        <v>16.6845</v>
      </c>
      <c r="H20" s="41">
        <v>5.0174000000000003</v>
      </c>
      <c r="I20" s="41">
        <v>11.6671</v>
      </c>
      <c r="J20" s="41">
        <v>4.9733000000000001</v>
      </c>
      <c r="K20" s="41">
        <v>6.6938000000000004</v>
      </c>
    </row>
    <row r="21" spans="1:11">
      <c r="A21" s="49" t="s">
        <v>85</v>
      </c>
      <c r="B21" s="41">
        <v>13.9673</v>
      </c>
      <c r="C21" s="41">
        <v>7.7393000000000001</v>
      </c>
      <c r="D21" s="41">
        <v>6.2279999999999998</v>
      </c>
      <c r="E21" s="41">
        <v>2.3755999999999999</v>
      </c>
      <c r="F21" s="41">
        <v>3.8523999999999998</v>
      </c>
      <c r="G21" s="10">
        <v>12.7851</v>
      </c>
      <c r="H21" s="41">
        <v>7.0359999999999996</v>
      </c>
      <c r="I21" s="41">
        <v>5.7491000000000003</v>
      </c>
      <c r="J21" s="41">
        <v>1.7164999999999999</v>
      </c>
      <c r="K21" s="41">
        <v>4.0326000000000004</v>
      </c>
    </row>
    <row r="22" spans="1:11">
      <c r="A22" s="49" t="s">
        <v>86</v>
      </c>
      <c r="B22" s="41">
        <v>14.4358</v>
      </c>
      <c r="C22" s="41">
        <v>2.9249999999999998</v>
      </c>
      <c r="D22" s="41">
        <v>11.5108</v>
      </c>
      <c r="E22" s="41">
        <v>1.7623</v>
      </c>
      <c r="F22" s="41">
        <v>9.7484999999999999</v>
      </c>
      <c r="G22" s="10">
        <v>15.8043</v>
      </c>
      <c r="H22" s="41">
        <v>1.7884</v>
      </c>
      <c r="I22" s="41">
        <v>14.0159</v>
      </c>
      <c r="J22" s="41">
        <v>2.1646000000000001</v>
      </c>
      <c r="K22" s="41">
        <v>11.8514</v>
      </c>
    </row>
    <row r="23" spans="1:11">
      <c r="A23" s="49" t="s">
        <v>87</v>
      </c>
      <c r="B23" s="41">
        <v>17.852399999999999</v>
      </c>
      <c r="C23" s="41">
        <v>5.9766000000000004</v>
      </c>
      <c r="D23" s="41">
        <v>11.8758</v>
      </c>
      <c r="E23" s="41">
        <v>3.39</v>
      </c>
      <c r="F23" s="41">
        <v>8.4857999999999993</v>
      </c>
      <c r="G23" s="10">
        <v>18.682600000000001</v>
      </c>
      <c r="H23" s="41">
        <v>3.6863000000000001</v>
      </c>
      <c r="I23" s="41">
        <v>14.9963</v>
      </c>
      <c r="J23" s="41">
        <v>3.5638000000000001</v>
      </c>
      <c r="K23" s="41">
        <v>11.432499999999999</v>
      </c>
    </row>
    <row r="24" spans="1:11">
      <c r="A24" s="49" t="s">
        <v>88</v>
      </c>
      <c r="B24" s="41">
        <v>13.547499999999999</v>
      </c>
      <c r="C24" s="41">
        <v>7.5613999999999999</v>
      </c>
      <c r="D24" s="41">
        <v>5.9861000000000004</v>
      </c>
      <c r="E24" s="41">
        <v>1.3041</v>
      </c>
      <c r="F24" s="41">
        <v>4.6820000000000004</v>
      </c>
      <c r="G24" s="10">
        <v>14.308400000000001</v>
      </c>
      <c r="H24" s="41">
        <v>8.7422000000000004</v>
      </c>
      <c r="I24" s="41">
        <v>5.5660999999999996</v>
      </c>
      <c r="J24" s="41">
        <v>1.3340000000000001</v>
      </c>
      <c r="K24" s="41">
        <v>4.2321</v>
      </c>
    </row>
    <row r="25" spans="1:11">
      <c r="A25" s="49" t="s">
        <v>89</v>
      </c>
      <c r="B25" s="41">
        <v>21.103100000000001</v>
      </c>
      <c r="C25" s="41">
        <v>7.3707000000000003</v>
      </c>
      <c r="D25" s="41">
        <v>13.7324</v>
      </c>
      <c r="E25" s="41">
        <v>3.7652999999999999</v>
      </c>
      <c r="F25" s="41">
        <v>9.9672000000000001</v>
      </c>
      <c r="G25" s="10">
        <v>20.959</v>
      </c>
      <c r="H25" s="41">
        <v>5.4356999999999998</v>
      </c>
      <c r="I25" s="41">
        <v>15.523300000000001</v>
      </c>
      <c r="J25" s="41">
        <v>3.9624000000000001</v>
      </c>
      <c r="K25" s="41">
        <v>11.561</v>
      </c>
    </row>
    <row r="26" spans="1:11">
      <c r="A26" s="49" t="s">
        <v>90</v>
      </c>
      <c r="B26" s="41">
        <v>17.041699999999999</v>
      </c>
      <c r="C26" s="41">
        <v>5.8791000000000002</v>
      </c>
      <c r="D26" s="41">
        <v>11.162599999999999</v>
      </c>
      <c r="E26" s="41">
        <v>3.2458999999999998</v>
      </c>
      <c r="F26" s="41">
        <v>7.9166999999999996</v>
      </c>
      <c r="G26" s="10">
        <v>14.6305</v>
      </c>
      <c r="H26" s="41">
        <v>3.9744000000000002</v>
      </c>
      <c r="I26" s="41">
        <v>10.6562</v>
      </c>
      <c r="J26" s="41">
        <v>3.1520999999999999</v>
      </c>
      <c r="K26" s="41">
        <v>7.5041000000000002</v>
      </c>
    </row>
    <row r="27" spans="1:11">
      <c r="A27" s="49" t="s">
        <v>91</v>
      </c>
      <c r="B27" s="41">
        <v>16.8932</v>
      </c>
      <c r="C27" s="41">
        <v>3.9367999999999999</v>
      </c>
      <c r="D27" s="41">
        <v>12.9564</v>
      </c>
      <c r="E27" s="41">
        <v>6.3324999999999996</v>
      </c>
      <c r="F27" s="41">
        <v>6.6239999999999997</v>
      </c>
      <c r="G27" s="10">
        <v>17.2257</v>
      </c>
      <c r="H27" s="41">
        <v>3.1513</v>
      </c>
      <c r="I27" s="41">
        <v>14.074400000000001</v>
      </c>
      <c r="J27" s="41">
        <v>5.7580999999999998</v>
      </c>
      <c r="K27" s="41">
        <v>8.3163999999999998</v>
      </c>
    </row>
    <row r="28" spans="1:11">
      <c r="A28" s="49" t="s">
        <v>92</v>
      </c>
      <c r="B28" s="41">
        <v>9.4739000000000004</v>
      </c>
      <c r="C28" s="41">
        <v>3.37</v>
      </c>
      <c r="D28" s="41">
        <v>6.1039000000000003</v>
      </c>
      <c r="E28" s="41">
        <v>1.5825</v>
      </c>
      <c r="F28" s="41">
        <v>4.5213999999999999</v>
      </c>
      <c r="G28" s="10">
        <v>9.9322999999999997</v>
      </c>
      <c r="H28" s="41">
        <v>1.6478999999999999</v>
      </c>
      <c r="I28" s="41">
        <v>8.2843999999999998</v>
      </c>
      <c r="J28" s="41">
        <v>2.0354999999999999</v>
      </c>
      <c r="K28" s="41">
        <v>6.2488999999999999</v>
      </c>
    </row>
    <row r="29" spans="1:11">
      <c r="A29" s="49" t="s">
        <v>93</v>
      </c>
      <c r="B29" s="41">
        <v>14.901400000000001</v>
      </c>
      <c r="C29" s="41">
        <v>3.4578000000000002</v>
      </c>
      <c r="D29" s="41">
        <v>11.4436</v>
      </c>
      <c r="E29" s="41">
        <v>3.6823000000000001</v>
      </c>
      <c r="F29" s="41">
        <v>7.7613000000000003</v>
      </c>
      <c r="G29" s="10">
        <v>13.510999999999999</v>
      </c>
      <c r="H29" s="41">
        <v>3.2932000000000001</v>
      </c>
      <c r="I29" s="41">
        <v>10.2178</v>
      </c>
      <c r="J29" s="41">
        <v>2.6472000000000002</v>
      </c>
      <c r="K29" s="41">
        <v>7.5705999999999998</v>
      </c>
    </row>
    <row r="30" spans="1:11">
      <c r="A30" s="49" t="s">
        <v>94</v>
      </c>
      <c r="B30" s="41">
        <v>15.9076</v>
      </c>
      <c r="C30" s="41">
        <v>4.0423</v>
      </c>
      <c r="D30" s="41">
        <v>11.8653</v>
      </c>
      <c r="E30" s="41">
        <v>4.3682999999999996</v>
      </c>
      <c r="F30" s="41">
        <v>7.4969999999999999</v>
      </c>
      <c r="G30" s="10">
        <v>13.983700000000001</v>
      </c>
      <c r="H30" s="41">
        <v>3.6594000000000002</v>
      </c>
      <c r="I30" s="41">
        <v>10.324400000000001</v>
      </c>
      <c r="J30" s="41">
        <v>3.5415999999999999</v>
      </c>
      <c r="K30" s="41">
        <v>6.7827000000000002</v>
      </c>
    </row>
    <row r="31" spans="1:11">
      <c r="A31" s="49" t="s">
        <v>95</v>
      </c>
      <c r="B31" s="41">
        <v>14.892099999999999</v>
      </c>
      <c r="C31" s="41">
        <v>3.8778999999999999</v>
      </c>
      <c r="D31" s="41">
        <v>11.014200000000001</v>
      </c>
      <c r="E31" s="41">
        <v>4.8497000000000003</v>
      </c>
      <c r="F31" s="41">
        <v>6.1645000000000003</v>
      </c>
      <c r="G31" s="10">
        <v>16.608599999999999</v>
      </c>
      <c r="H31" s="41">
        <v>5.8635000000000002</v>
      </c>
      <c r="I31" s="41">
        <v>10.745100000000001</v>
      </c>
      <c r="J31" s="41">
        <v>3.8852000000000002</v>
      </c>
      <c r="K31" s="41">
        <v>6.86</v>
      </c>
    </row>
    <row r="32" spans="1:11">
      <c r="A32" s="49" t="s">
        <v>96</v>
      </c>
      <c r="B32" s="41">
        <v>19.133700000000001</v>
      </c>
      <c r="C32" s="41">
        <v>5.6127000000000002</v>
      </c>
      <c r="D32" s="41">
        <v>13.521000000000001</v>
      </c>
      <c r="E32" s="41">
        <v>9.0366999999999997</v>
      </c>
      <c r="F32" s="41">
        <v>4.4843000000000002</v>
      </c>
      <c r="G32" s="10">
        <v>17.145499999999998</v>
      </c>
      <c r="H32" s="41">
        <v>3.1160000000000001</v>
      </c>
      <c r="I32" s="41">
        <v>14.029500000000001</v>
      </c>
      <c r="J32" s="41">
        <v>5.4725999999999999</v>
      </c>
      <c r="K32" s="41">
        <v>8.5569000000000006</v>
      </c>
    </row>
    <row r="33" spans="1:11">
      <c r="A33" s="49" t="s">
        <v>97</v>
      </c>
      <c r="B33" s="41">
        <v>18.560400000000001</v>
      </c>
      <c r="C33" s="41">
        <v>3.7302</v>
      </c>
      <c r="D33" s="41">
        <v>14.8301</v>
      </c>
      <c r="E33" s="41">
        <v>4.7443999999999997</v>
      </c>
      <c r="F33" s="41">
        <v>10.085699999999999</v>
      </c>
      <c r="G33" s="10">
        <v>21.2835</v>
      </c>
      <c r="H33" s="41">
        <v>3.6514000000000002</v>
      </c>
      <c r="I33" s="41">
        <v>17.632100000000001</v>
      </c>
      <c r="J33" s="41">
        <v>5.4774000000000003</v>
      </c>
      <c r="K33" s="41">
        <v>12.1547</v>
      </c>
    </row>
    <row r="34" spans="1:11">
      <c r="A34" s="49" t="s">
        <v>98</v>
      </c>
      <c r="B34" s="41">
        <v>18.014800000000001</v>
      </c>
      <c r="C34" s="41">
        <v>6.7039999999999997</v>
      </c>
      <c r="D34" s="41">
        <v>11.3108</v>
      </c>
      <c r="E34" s="41">
        <v>1.8804000000000001</v>
      </c>
      <c r="F34" s="41">
        <v>9.4304000000000006</v>
      </c>
      <c r="G34" s="10">
        <v>17.935199999999998</v>
      </c>
      <c r="H34" s="41">
        <v>6.8605999999999998</v>
      </c>
      <c r="I34" s="41">
        <v>11.0746</v>
      </c>
      <c r="J34" s="41">
        <v>1.1920999999999999</v>
      </c>
      <c r="K34" s="41">
        <v>9.8825000000000003</v>
      </c>
    </row>
    <row r="35" spans="1:11">
      <c r="A35" s="49" t="s">
        <v>99</v>
      </c>
      <c r="B35" s="41">
        <v>29.012899999999998</v>
      </c>
      <c r="C35" s="41">
        <v>8.9793000000000003</v>
      </c>
      <c r="D35" s="41">
        <v>20.0336</v>
      </c>
      <c r="E35" s="41">
        <v>14.758100000000001</v>
      </c>
      <c r="F35" s="41">
        <v>5.2755000000000001</v>
      </c>
      <c r="G35" s="10">
        <v>21.4834</v>
      </c>
      <c r="H35" s="41">
        <v>5.6521999999999997</v>
      </c>
      <c r="I35" s="41">
        <v>15.831099999999999</v>
      </c>
      <c r="J35" s="41">
        <v>8.6036999999999999</v>
      </c>
      <c r="K35" s="41">
        <v>7.2274000000000003</v>
      </c>
    </row>
    <row r="36" spans="1:11">
      <c r="A36" s="49" t="s">
        <v>100</v>
      </c>
      <c r="B36" s="41">
        <v>17.5182</v>
      </c>
      <c r="C36" s="41">
        <v>6.2354000000000003</v>
      </c>
      <c r="D36" s="41">
        <v>11.2828</v>
      </c>
      <c r="E36" s="41">
        <v>0.91469999999999996</v>
      </c>
      <c r="F36" s="41">
        <v>10.3681</v>
      </c>
      <c r="G36" s="10">
        <v>19.869900000000001</v>
      </c>
      <c r="H36" s="41">
        <v>7.0922000000000001</v>
      </c>
      <c r="I36" s="41">
        <v>12.777699999999999</v>
      </c>
      <c r="J36" s="41">
        <v>0.98229999999999995</v>
      </c>
      <c r="K36" s="41">
        <v>11.795400000000001</v>
      </c>
    </row>
    <row r="37" spans="1:11">
      <c r="A37" s="49" t="s">
        <v>101</v>
      </c>
      <c r="B37" s="41">
        <v>18.380500000000001</v>
      </c>
      <c r="C37" s="41">
        <v>3.6019000000000001</v>
      </c>
      <c r="D37" s="41">
        <v>14.778499999999999</v>
      </c>
      <c r="E37" s="41">
        <v>3.1221000000000001</v>
      </c>
      <c r="F37" s="41">
        <v>11.6564</v>
      </c>
      <c r="G37" s="10">
        <v>16.950700000000001</v>
      </c>
      <c r="H37" s="41">
        <v>2.3083999999999998</v>
      </c>
      <c r="I37" s="41">
        <v>14.642300000000001</v>
      </c>
      <c r="J37" s="41">
        <v>2.7555999999999998</v>
      </c>
      <c r="K37" s="41">
        <v>11.886699999999999</v>
      </c>
    </row>
    <row r="38" spans="1:11">
      <c r="A38" s="49" t="s">
        <v>102</v>
      </c>
      <c r="B38" s="41">
        <v>15.349</v>
      </c>
      <c r="C38" s="41">
        <v>8.9291</v>
      </c>
      <c r="D38" s="41">
        <v>6.4199000000000002</v>
      </c>
      <c r="E38" s="41">
        <v>2.9251</v>
      </c>
      <c r="F38" s="41">
        <v>3.4948000000000001</v>
      </c>
      <c r="G38" s="10">
        <v>16.1157</v>
      </c>
      <c r="H38" s="41">
        <v>8.4236000000000004</v>
      </c>
      <c r="I38" s="41">
        <v>7.6920999999999999</v>
      </c>
      <c r="J38" s="41">
        <v>3.8814000000000002</v>
      </c>
      <c r="K38" s="41">
        <v>3.8108</v>
      </c>
    </row>
    <row r="39" spans="1:11">
      <c r="A39" s="49" t="s">
        <v>103</v>
      </c>
      <c r="B39" s="41">
        <v>18.1708</v>
      </c>
      <c r="C39" s="41">
        <v>9.0028000000000006</v>
      </c>
      <c r="D39" s="41">
        <v>9.1679999999999993</v>
      </c>
      <c r="E39" s="41">
        <v>1.7929999999999999</v>
      </c>
      <c r="F39" s="41">
        <v>7.375</v>
      </c>
      <c r="G39" s="10">
        <v>15.36</v>
      </c>
      <c r="H39" s="41">
        <v>6.8067000000000002</v>
      </c>
      <c r="I39" s="41">
        <v>8.5532000000000004</v>
      </c>
      <c r="J39" s="41">
        <v>1.6191</v>
      </c>
      <c r="K39" s="41">
        <v>6.9340999999999999</v>
      </c>
    </row>
    <row r="40" spans="1:11">
      <c r="A40" s="49" t="s">
        <v>104</v>
      </c>
      <c r="B40" s="41">
        <v>18.148800000000001</v>
      </c>
      <c r="C40" s="41">
        <v>6.9347000000000003</v>
      </c>
      <c r="D40" s="41">
        <v>11.2141</v>
      </c>
      <c r="E40" s="41">
        <v>5.6784999999999997</v>
      </c>
      <c r="F40" s="41">
        <v>5.5355999999999996</v>
      </c>
      <c r="G40" s="10">
        <v>17.767499999999998</v>
      </c>
      <c r="H40" s="41">
        <v>4.8963000000000001</v>
      </c>
      <c r="I40" s="41">
        <v>12.8712</v>
      </c>
      <c r="J40" s="41">
        <v>4.7088000000000001</v>
      </c>
      <c r="K40" s="41">
        <v>8.1623999999999999</v>
      </c>
    </row>
    <row r="41" spans="1:11">
      <c r="A41" s="49" t="s">
        <v>105</v>
      </c>
      <c r="B41" s="41">
        <v>17.8264</v>
      </c>
      <c r="C41" s="41">
        <v>2.9792999999999998</v>
      </c>
      <c r="D41" s="41">
        <v>14.847</v>
      </c>
      <c r="E41" s="41">
        <v>9.0096000000000007</v>
      </c>
      <c r="F41" s="41">
        <v>5.8375000000000004</v>
      </c>
      <c r="G41" s="10">
        <v>18.124400000000001</v>
      </c>
      <c r="H41" s="41">
        <v>2.8458999999999999</v>
      </c>
      <c r="I41" s="41">
        <v>15.278499999999999</v>
      </c>
      <c r="J41" s="41">
        <v>8.0538000000000007</v>
      </c>
      <c r="K41" s="41">
        <v>7.2247000000000003</v>
      </c>
    </row>
    <row r="42" spans="1:11">
      <c r="A42" s="49" t="s">
        <v>106</v>
      </c>
      <c r="B42" s="41">
        <v>18.694800000000001</v>
      </c>
      <c r="C42" s="41">
        <v>5.3498000000000001</v>
      </c>
      <c r="D42" s="41">
        <v>13.3451</v>
      </c>
      <c r="E42" s="41">
        <v>3.5590000000000002</v>
      </c>
      <c r="F42" s="41">
        <v>9.7860999999999994</v>
      </c>
      <c r="G42" s="10">
        <v>18.7943</v>
      </c>
      <c r="H42" s="41">
        <v>3.1707000000000001</v>
      </c>
      <c r="I42" s="41">
        <v>15.6235</v>
      </c>
      <c r="J42" s="41">
        <v>3.3144999999999998</v>
      </c>
      <c r="K42" s="41">
        <v>12.309100000000001</v>
      </c>
    </row>
    <row r="43" spans="1:11">
      <c r="A43" s="49" t="s">
        <v>107</v>
      </c>
      <c r="B43" s="41">
        <v>21.1083</v>
      </c>
      <c r="C43" s="41">
        <v>3.5074999999999998</v>
      </c>
      <c r="D43" s="41">
        <v>17.6008</v>
      </c>
      <c r="E43" s="41">
        <v>5.8846999999999996</v>
      </c>
      <c r="F43" s="41">
        <v>11.716200000000001</v>
      </c>
      <c r="G43" s="10">
        <v>20.773700000000002</v>
      </c>
      <c r="H43" s="41">
        <v>2.9613999999999998</v>
      </c>
      <c r="I43" s="41">
        <v>17.8124</v>
      </c>
      <c r="J43" s="41">
        <v>4.6186999999999996</v>
      </c>
      <c r="K43" s="41">
        <v>13.1936</v>
      </c>
    </row>
    <row r="44" spans="1:11">
      <c r="A44" s="49" t="s">
        <v>108</v>
      </c>
      <c r="B44" s="41">
        <v>15.5685</v>
      </c>
      <c r="C44" s="41">
        <v>6.8196000000000003</v>
      </c>
      <c r="D44" s="41">
        <v>8.7489000000000008</v>
      </c>
      <c r="E44" s="41">
        <v>4.4912000000000001</v>
      </c>
      <c r="F44" s="41">
        <v>4.2576999999999998</v>
      </c>
      <c r="G44" s="10">
        <v>16.333500000000001</v>
      </c>
      <c r="H44" s="41">
        <v>6.4394</v>
      </c>
      <c r="I44" s="41">
        <v>9.8940999999999999</v>
      </c>
      <c r="J44" s="41">
        <v>5.2759</v>
      </c>
      <c r="K44" s="41">
        <v>4.6181999999999999</v>
      </c>
    </row>
    <row r="45" spans="1:11">
      <c r="A45" s="49" t="s">
        <v>109</v>
      </c>
      <c r="B45" s="41">
        <v>11.9316</v>
      </c>
      <c r="C45" s="41">
        <v>5.6714000000000002</v>
      </c>
      <c r="D45" s="41">
        <v>6.2602000000000002</v>
      </c>
      <c r="E45" s="41">
        <v>2.6103999999999998</v>
      </c>
      <c r="F45" s="41">
        <v>3.6497999999999999</v>
      </c>
      <c r="G45" s="10">
        <v>11.6251</v>
      </c>
      <c r="H45" s="41">
        <v>4.3425000000000002</v>
      </c>
      <c r="I45" s="41">
        <v>7.2826000000000004</v>
      </c>
      <c r="J45" s="41">
        <v>3.5493999999999999</v>
      </c>
      <c r="K45" s="41">
        <v>3.7332000000000001</v>
      </c>
    </row>
    <row r="46" spans="1:11">
      <c r="A46" s="49" t="s">
        <v>110</v>
      </c>
      <c r="B46" s="41">
        <v>13.634399999999999</v>
      </c>
      <c r="C46" s="41">
        <v>7.6471</v>
      </c>
      <c r="D46" s="41">
        <v>5.9873000000000003</v>
      </c>
      <c r="E46" s="41">
        <v>4.3002000000000002</v>
      </c>
      <c r="F46" s="41">
        <v>1.6871</v>
      </c>
      <c r="G46" s="10">
        <v>12.286199999999999</v>
      </c>
      <c r="H46" s="41">
        <v>7.0923999999999996</v>
      </c>
      <c r="I46" s="41">
        <v>5.1938000000000004</v>
      </c>
      <c r="J46" s="41">
        <v>2.1046999999999998</v>
      </c>
      <c r="K46" s="41">
        <v>3.0891000000000002</v>
      </c>
    </row>
    <row r="47" spans="1:11">
      <c r="A47" s="49" t="s">
        <v>111</v>
      </c>
      <c r="B47" s="41">
        <v>18.904800000000002</v>
      </c>
      <c r="C47" s="41">
        <v>7.3715000000000002</v>
      </c>
      <c r="D47" s="41">
        <v>11.533300000000001</v>
      </c>
      <c r="E47" s="41">
        <v>7.7100999999999997</v>
      </c>
      <c r="F47" s="41">
        <v>3.8231999999999999</v>
      </c>
      <c r="G47" s="10">
        <v>17.377300000000002</v>
      </c>
      <c r="H47" s="41">
        <v>5.1863999999999999</v>
      </c>
      <c r="I47" s="41">
        <v>12.191000000000001</v>
      </c>
      <c r="J47" s="41">
        <v>8.1172000000000004</v>
      </c>
      <c r="K47" s="41">
        <v>4.0738000000000003</v>
      </c>
    </row>
    <row r="48" spans="1:11">
      <c r="A48" s="49" t="s">
        <v>112</v>
      </c>
      <c r="B48" s="41">
        <v>17.363600000000002</v>
      </c>
      <c r="C48" s="41">
        <v>4.7544000000000004</v>
      </c>
      <c r="D48" s="41">
        <v>12.609299999999999</v>
      </c>
      <c r="E48" s="41">
        <v>7.5738000000000003</v>
      </c>
      <c r="F48" s="41">
        <v>5.0354999999999999</v>
      </c>
      <c r="G48" s="10">
        <v>13.7928</v>
      </c>
      <c r="H48" s="41">
        <v>4.5601000000000003</v>
      </c>
      <c r="I48" s="41">
        <v>9.2325999999999997</v>
      </c>
      <c r="J48" s="41">
        <v>4.5781000000000001</v>
      </c>
      <c r="K48" s="41">
        <v>4.6546000000000003</v>
      </c>
    </row>
    <row r="49" spans="1:11">
      <c r="A49" s="49" t="s">
        <v>113</v>
      </c>
      <c r="B49" s="41">
        <v>21.235199999999999</v>
      </c>
      <c r="C49" s="41">
        <v>5.4505999999999997</v>
      </c>
      <c r="D49" s="41">
        <v>15.784599999999999</v>
      </c>
      <c r="E49" s="41">
        <v>6.2084000000000001</v>
      </c>
      <c r="F49" s="41">
        <v>9.5762</v>
      </c>
      <c r="G49" s="10">
        <v>21.229800000000001</v>
      </c>
      <c r="H49" s="41">
        <v>3.4479000000000002</v>
      </c>
      <c r="I49" s="41">
        <v>17.7819</v>
      </c>
      <c r="J49" s="41">
        <v>6.4316000000000004</v>
      </c>
      <c r="K49" s="41">
        <v>11.350300000000001</v>
      </c>
    </row>
    <row r="50" spans="1:11">
      <c r="A50" s="49" t="s">
        <v>114</v>
      </c>
      <c r="B50" s="41">
        <v>17.544499999999999</v>
      </c>
      <c r="C50" s="41">
        <v>7.6326999999999998</v>
      </c>
      <c r="D50" s="41">
        <v>9.9118999999999993</v>
      </c>
      <c r="E50" s="41">
        <v>4.4756</v>
      </c>
      <c r="F50" s="41">
        <v>5.4362000000000004</v>
      </c>
      <c r="G50" s="10">
        <v>16.531300000000002</v>
      </c>
      <c r="H50" s="41">
        <v>3.9356</v>
      </c>
      <c r="I50" s="41">
        <v>12.595700000000001</v>
      </c>
      <c r="J50" s="41">
        <v>4.2161999999999997</v>
      </c>
      <c r="K50" s="41">
        <v>8.3794000000000004</v>
      </c>
    </row>
    <row r="51" spans="1:11">
      <c r="A51" s="49" t="s">
        <v>115</v>
      </c>
      <c r="B51" s="41">
        <v>15.6869</v>
      </c>
      <c r="C51" s="41">
        <v>4.8122999999999996</v>
      </c>
      <c r="D51" s="41">
        <v>10.874599999999999</v>
      </c>
      <c r="E51" s="41">
        <v>5.3343999999999996</v>
      </c>
      <c r="F51" s="41">
        <v>5.5400999999999998</v>
      </c>
      <c r="G51" s="10">
        <v>13.921200000000001</v>
      </c>
      <c r="H51" s="41">
        <v>2.7553000000000001</v>
      </c>
      <c r="I51" s="41">
        <v>11.165900000000001</v>
      </c>
      <c r="J51" s="41">
        <v>3.806</v>
      </c>
      <c r="K51" s="41">
        <v>7.3598999999999997</v>
      </c>
    </row>
    <row r="52" spans="1:11">
      <c r="A52" s="49" t="s">
        <v>116</v>
      </c>
      <c r="B52" s="41">
        <v>16.181899999999999</v>
      </c>
      <c r="C52" s="41">
        <v>2.0579999999999998</v>
      </c>
      <c r="D52" s="41">
        <v>14.124000000000001</v>
      </c>
      <c r="E52" s="41">
        <v>7.6784999999999997</v>
      </c>
      <c r="F52" s="41">
        <v>6.4454000000000002</v>
      </c>
      <c r="G52" s="10">
        <v>15.3308</v>
      </c>
      <c r="H52" s="41">
        <v>2.0720000000000001</v>
      </c>
      <c r="I52" s="41">
        <v>13.258800000000001</v>
      </c>
      <c r="J52" s="41">
        <v>6.2224000000000004</v>
      </c>
      <c r="K52" s="41">
        <v>7.0364000000000004</v>
      </c>
    </row>
    <row r="53" spans="1:11">
      <c r="A53" s="49" t="s">
        <v>117</v>
      </c>
      <c r="B53" s="41">
        <v>18.3506</v>
      </c>
      <c r="C53" s="41">
        <v>7.0079000000000002</v>
      </c>
      <c r="D53" s="41">
        <v>11.342700000000001</v>
      </c>
      <c r="E53" s="41">
        <v>2.7564000000000002</v>
      </c>
      <c r="F53" s="41">
        <v>8.5861999999999998</v>
      </c>
      <c r="G53" s="10">
        <v>17.953600000000002</v>
      </c>
      <c r="H53" s="41">
        <v>4.7328999999999999</v>
      </c>
      <c r="I53" s="41">
        <v>13.220700000000001</v>
      </c>
      <c r="J53" s="41">
        <v>2.8824000000000001</v>
      </c>
      <c r="K53" s="41">
        <v>10.3383</v>
      </c>
    </row>
    <row r="54" spans="1:11">
      <c r="A54" s="49" t="s">
        <v>118</v>
      </c>
      <c r="B54" s="41">
        <v>16.152799999999999</v>
      </c>
      <c r="C54" s="41">
        <v>3.5697000000000001</v>
      </c>
      <c r="D54" s="41">
        <v>12.5831</v>
      </c>
      <c r="E54" s="41">
        <v>5.0785</v>
      </c>
      <c r="F54" s="41">
        <v>7.5045999999999999</v>
      </c>
      <c r="G54" s="10">
        <v>14.965400000000001</v>
      </c>
      <c r="H54" s="41">
        <v>2.9249000000000001</v>
      </c>
      <c r="I54" s="41">
        <v>12.0405</v>
      </c>
      <c r="J54" s="41">
        <v>2.6379000000000001</v>
      </c>
      <c r="K54" s="41">
        <v>9.4025999999999996</v>
      </c>
    </row>
    <row r="55" spans="1:11">
      <c r="A55" s="42" t="s">
        <v>119</v>
      </c>
      <c r="B55" s="43"/>
      <c r="C55" s="43"/>
      <c r="D55" s="43"/>
      <c r="E55" s="43"/>
      <c r="F55" s="43"/>
      <c r="G55" s="43"/>
      <c r="H55" s="43"/>
      <c r="I55" s="43"/>
      <c r="J55" s="43"/>
      <c r="K55" s="43"/>
    </row>
    <row r="56" spans="1:11">
      <c r="A56" s="50" t="s">
        <v>121</v>
      </c>
      <c r="B56" s="41">
        <v>20.806699999999999</v>
      </c>
      <c r="C56" s="41">
        <v>13.037100000000001</v>
      </c>
      <c r="D56" s="41">
        <v>7.7695999999999996</v>
      </c>
      <c r="E56" s="41">
        <v>3.0045000000000002</v>
      </c>
      <c r="F56" s="41">
        <v>4.7652000000000001</v>
      </c>
      <c r="G56" s="10">
        <v>20.216200000000001</v>
      </c>
      <c r="H56" s="41">
        <v>12.0084</v>
      </c>
      <c r="I56" s="41">
        <v>8.2078000000000007</v>
      </c>
      <c r="J56" s="41">
        <v>2.1842000000000001</v>
      </c>
      <c r="K56" s="41">
        <v>6.0236000000000001</v>
      </c>
    </row>
    <row r="57" spans="1:11">
      <c r="A57" s="11" t="s">
        <v>168</v>
      </c>
      <c r="B57" s="6">
        <v>10.532</v>
      </c>
      <c r="C57" s="6">
        <v>3.1089000000000002</v>
      </c>
      <c r="D57" s="6">
        <v>7.4230999999999998</v>
      </c>
      <c r="E57" s="6">
        <v>2.4129</v>
      </c>
      <c r="F57" s="6">
        <v>5.0101000000000004</v>
      </c>
      <c r="G57" s="15">
        <v>12.775700000000001</v>
      </c>
      <c r="H57" s="6">
        <v>3.5905</v>
      </c>
      <c r="I57" s="6">
        <v>9.1852</v>
      </c>
      <c r="J57" s="6">
        <v>3.1048</v>
      </c>
      <c r="K57" s="6">
        <v>6.0804</v>
      </c>
    </row>
    <row r="58" spans="1:11">
      <c r="A58" s="7" t="s">
        <v>234</v>
      </c>
    </row>
  </sheetData>
  <mergeCells count="4">
    <mergeCell ref="A55:K55"/>
    <mergeCell ref="B2:F2"/>
    <mergeCell ref="A2:A3"/>
    <mergeCell ref="G2:K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workbookViewId="0"/>
  </sheetViews>
  <sheetFormatPr defaultRowHeight="15"/>
  <cols>
    <col min="1" max="1" width="75" customWidth="1"/>
    <col min="2" max="4" width="26" customWidth="1"/>
  </cols>
  <sheetData>
    <row r="1" spans="1:4">
      <c r="A1" s="2" t="s">
        <v>1</v>
      </c>
    </row>
    <row r="2" spans="1:4">
      <c r="A2" s="30" t="s">
        <v>48</v>
      </c>
      <c r="B2" s="35" t="s">
        <v>58</v>
      </c>
      <c r="C2" s="36"/>
      <c r="D2" s="36"/>
    </row>
    <row r="3" spans="1:4">
      <c r="A3" s="37"/>
      <c r="B3" s="4" t="s">
        <v>59</v>
      </c>
      <c r="C3" s="4" t="s">
        <v>60</v>
      </c>
      <c r="D3" s="4" t="s">
        <v>61</v>
      </c>
    </row>
    <row r="4" spans="1:4">
      <c r="A4" s="38" t="s">
        <v>52</v>
      </c>
      <c r="B4" s="39"/>
      <c r="C4" s="39"/>
      <c r="D4" s="39"/>
    </row>
    <row r="5" spans="1:4">
      <c r="A5" s="40" t="s">
        <v>53</v>
      </c>
      <c r="B5" s="41">
        <v>30</v>
      </c>
      <c r="C5" s="41">
        <v>50</v>
      </c>
      <c r="D5" s="41">
        <v>20</v>
      </c>
    </row>
    <row r="6" spans="1:4">
      <c r="A6" s="40" t="s">
        <v>54</v>
      </c>
      <c r="B6" s="41">
        <v>22</v>
      </c>
      <c r="C6" s="41">
        <v>63</v>
      </c>
      <c r="D6" s="41">
        <v>16</v>
      </c>
    </row>
    <row r="7" spans="1:4">
      <c r="A7" s="42" t="s">
        <v>55</v>
      </c>
      <c r="B7" s="43"/>
      <c r="C7" s="43"/>
      <c r="D7" s="43"/>
    </row>
    <row r="8" spans="1:4">
      <c r="A8" s="40" t="s">
        <v>53</v>
      </c>
      <c r="B8" s="41">
        <v>20</v>
      </c>
      <c r="C8" s="41">
        <v>50</v>
      </c>
      <c r="D8" s="41">
        <v>30</v>
      </c>
    </row>
    <row r="9" spans="1:4">
      <c r="A9" s="5" t="s">
        <v>54</v>
      </c>
      <c r="B9" s="6">
        <v>17</v>
      </c>
      <c r="C9" s="6">
        <v>62</v>
      </c>
      <c r="D9" s="6">
        <v>21</v>
      </c>
    </row>
    <row r="10" spans="1:4">
      <c r="A10" s="7" t="s">
        <v>56</v>
      </c>
    </row>
    <row r="11" spans="1:4">
      <c r="A11" s="7" t="s">
        <v>62</v>
      </c>
    </row>
  </sheetData>
  <mergeCells count="4">
    <mergeCell ref="A7:D7"/>
    <mergeCell ref="B2:D2"/>
    <mergeCell ref="A4:D4"/>
    <mergeCell ref="A2:A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58"/>
  <sheetViews>
    <sheetView workbookViewId="0"/>
  </sheetViews>
  <sheetFormatPr defaultRowHeight="15"/>
  <cols>
    <col min="1" max="1" width="26" customWidth="1"/>
    <col min="2" max="11" width="16" customWidth="1"/>
  </cols>
  <sheetData>
    <row r="1" spans="1:11">
      <c r="A1" s="2" t="s">
        <v>21</v>
      </c>
    </row>
    <row r="2" spans="1:11">
      <c r="A2" s="31" t="s">
        <v>63</v>
      </c>
      <c r="B2" s="64">
        <v>2011</v>
      </c>
      <c r="C2" s="45"/>
      <c r="D2" s="45"/>
      <c r="E2" s="45"/>
      <c r="F2" s="45"/>
      <c r="G2" s="64">
        <v>2013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17.561399999999999</v>
      </c>
      <c r="C4" s="41">
        <v>3.4826999999999999</v>
      </c>
      <c r="D4" s="41">
        <v>14.0787</v>
      </c>
      <c r="E4" s="41">
        <v>5.1071999999999997</v>
      </c>
      <c r="F4" s="41">
        <v>8.9715000000000007</v>
      </c>
      <c r="G4" s="10">
        <v>17.248999999999999</v>
      </c>
      <c r="H4" s="41">
        <v>2.3174999999999999</v>
      </c>
      <c r="I4" s="41">
        <v>14.9315</v>
      </c>
      <c r="J4" s="41">
        <v>3.7671000000000001</v>
      </c>
      <c r="K4" s="41">
        <v>11.164400000000001</v>
      </c>
    </row>
    <row r="5" spans="1:11">
      <c r="A5" s="49" t="s">
        <v>69</v>
      </c>
      <c r="B5" s="41">
        <v>11.7791</v>
      </c>
      <c r="C5" s="41">
        <v>2.0703999999999998</v>
      </c>
      <c r="D5" s="41">
        <v>9.7087000000000003</v>
      </c>
      <c r="E5" s="41">
        <v>5.8701999999999996</v>
      </c>
      <c r="F5" s="41">
        <v>3.8384999999999998</v>
      </c>
      <c r="G5" s="10">
        <v>10.966799999999999</v>
      </c>
      <c r="H5" s="41">
        <v>1.1378999999999999</v>
      </c>
      <c r="I5" s="41">
        <v>9.8290000000000006</v>
      </c>
      <c r="J5" s="41">
        <v>4.9966999999999997</v>
      </c>
      <c r="K5" s="41">
        <v>4.8323</v>
      </c>
    </row>
    <row r="6" spans="1:11">
      <c r="A6" s="49" t="s">
        <v>70</v>
      </c>
      <c r="B6" s="41">
        <v>21.358699999999999</v>
      </c>
      <c r="C6" s="41">
        <v>1.8221000000000001</v>
      </c>
      <c r="D6" s="41">
        <v>19.5366</v>
      </c>
      <c r="E6" s="41">
        <v>3.8428</v>
      </c>
      <c r="F6" s="41">
        <v>15.6938</v>
      </c>
      <c r="G6" s="10">
        <v>22.95</v>
      </c>
      <c r="H6" s="41">
        <v>1.3968</v>
      </c>
      <c r="I6" s="41">
        <v>21.5533</v>
      </c>
      <c r="J6" s="41">
        <v>3.1642999999999999</v>
      </c>
      <c r="K6" s="41">
        <v>18.388999999999999</v>
      </c>
    </row>
    <row r="7" spans="1:11">
      <c r="A7" s="49" t="s">
        <v>71</v>
      </c>
      <c r="B7" s="41">
        <v>11.8969</v>
      </c>
      <c r="C7" s="41">
        <v>1.1749000000000001</v>
      </c>
      <c r="D7" s="41">
        <v>10.722</v>
      </c>
      <c r="E7" s="41">
        <v>2.2448000000000001</v>
      </c>
      <c r="F7" s="41">
        <v>8.4771999999999998</v>
      </c>
      <c r="G7" s="10">
        <v>13.0456</v>
      </c>
      <c r="H7" s="41">
        <v>1.4737</v>
      </c>
      <c r="I7" s="41">
        <v>11.571899999999999</v>
      </c>
      <c r="J7" s="41">
        <v>1.9064000000000001</v>
      </c>
      <c r="K7" s="41">
        <v>9.6654999999999998</v>
      </c>
    </row>
    <row r="8" spans="1:11">
      <c r="A8" s="49" t="s">
        <v>72</v>
      </c>
      <c r="B8" s="41">
        <v>15.852600000000001</v>
      </c>
      <c r="C8" s="41">
        <v>1.4999</v>
      </c>
      <c r="D8" s="41">
        <v>14.3527</v>
      </c>
      <c r="E8" s="41">
        <v>2.8868</v>
      </c>
      <c r="F8" s="41">
        <v>11.465999999999999</v>
      </c>
      <c r="G8" s="10">
        <v>18.8064</v>
      </c>
      <c r="H8" s="41">
        <v>1.9639</v>
      </c>
      <c r="I8" s="41">
        <v>16.842500000000001</v>
      </c>
      <c r="J8" s="41">
        <v>3.4782000000000002</v>
      </c>
      <c r="K8" s="41">
        <v>13.3643</v>
      </c>
    </row>
    <row r="9" spans="1:11">
      <c r="A9" s="49" t="s">
        <v>73</v>
      </c>
      <c r="B9" s="41">
        <v>23.292899999999999</v>
      </c>
      <c r="C9" s="41">
        <v>2.165</v>
      </c>
      <c r="D9" s="41">
        <v>21.1279</v>
      </c>
      <c r="E9" s="41">
        <v>14.820600000000001</v>
      </c>
      <c r="F9" s="41">
        <v>6.3072999999999997</v>
      </c>
      <c r="G9" s="10">
        <v>19.407599999999999</v>
      </c>
      <c r="H9" s="41">
        <v>2.5152999999999999</v>
      </c>
      <c r="I9" s="41">
        <v>16.892199999999999</v>
      </c>
      <c r="J9" s="41">
        <v>10.151300000000001</v>
      </c>
      <c r="K9" s="41">
        <v>6.7409999999999997</v>
      </c>
    </row>
    <row r="10" spans="1:11">
      <c r="A10" s="49" t="s">
        <v>74</v>
      </c>
      <c r="B10" s="41">
        <v>15.8551</v>
      </c>
      <c r="C10" s="41">
        <v>1.5738000000000001</v>
      </c>
      <c r="D10" s="41">
        <v>14.2813</v>
      </c>
      <c r="E10" s="41">
        <v>4.4558999999999997</v>
      </c>
      <c r="F10" s="41">
        <v>9.8254000000000001</v>
      </c>
      <c r="G10" s="10">
        <v>17.623899999999999</v>
      </c>
      <c r="H10" s="41">
        <v>1.1489</v>
      </c>
      <c r="I10" s="41">
        <v>16.475000000000001</v>
      </c>
      <c r="J10" s="41">
        <v>5.5823</v>
      </c>
      <c r="K10" s="41">
        <v>10.8926</v>
      </c>
    </row>
    <row r="11" spans="1:11">
      <c r="A11" s="49" t="s">
        <v>75</v>
      </c>
      <c r="B11" s="41">
        <v>15.821899999999999</v>
      </c>
      <c r="C11" s="41">
        <v>2.2486999999999999</v>
      </c>
      <c r="D11" s="41">
        <v>13.5732</v>
      </c>
      <c r="E11" s="41">
        <v>1.5582</v>
      </c>
      <c r="F11" s="41">
        <v>12.015000000000001</v>
      </c>
      <c r="G11" s="10">
        <v>17.742699999999999</v>
      </c>
      <c r="H11" s="41">
        <v>2.1257999999999999</v>
      </c>
      <c r="I11" s="41">
        <v>15.616899999999999</v>
      </c>
      <c r="J11" s="41">
        <v>1.732</v>
      </c>
      <c r="K11" s="41">
        <v>13.8848</v>
      </c>
    </row>
    <row r="12" spans="1:11">
      <c r="A12" s="49" t="s">
        <v>76</v>
      </c>
      <c r="B12" s="41">
        <v>16.113600000000002</v>
      </c>
      <c r="C12" s="41">
        <v>5.2499000000000002</v>
      </c>
      <c r="D12" s="41">
        <v>10.8637</v>
      </c>
      <c r="E12" s="41">
        <v>1.9186000000000001</v>
      </c>
      <c r="F12" s="41">
        <v>8.9451999999999998</v>
      </c>
      <c r="G12" s="10">
        <v>17.032599999999999</v>
      </c>
      <c r="H12" s="41">
        <v>3.4868000000000001</v>
      </c>
      <c r="I12" s="41">
        <v>13.5458</v>
      </c>
      <c r="J12" s="41">
        <v>1.3183</v>
      </c>
      <c r="K12" s="41">
        <v>12.227499999999999</v>
      </c>
    </row>
    <row r="13" spans="1:11">
      <c r="A13" s="49" t="s">
        <v>77</v>
      </c>
      <c r="B13" s="41">
        <v>18.6447</v>
      </c>
      <c r="C13" s="41">
        <v>2.3302999999999998</v>
      </c>
      <c r="D13" s="41">
        <v>16.314499999999999</v>
      </c>
      <c r="E13" s="41">
        <v>1.2163999999999999</v>
      </c>
      <c r="F13" s="41">
        <v>15.098000000000001</v>
      </c>
      <c r="G13" s="10">
        <v>17.5715</v>
      </c>
      <c r="H13" s="41">
        <v>1.8588</v>
      </c>
      <c r="I13" s="41">
        <v>15.7127</v>
      </c>
      <c r="J13" s="41">
        <v>0.56730000000000003</v>
      </c>
      <c r="K13" s="41">
        <v>15.1454</v>
      </c>
    </row>
    <row r="14" spans="1:11">
      <c r="A14" s="49" t="s">
        <v>78</v>
      </c>
      <c r="B14" s="41">
        <v>11.914</v>
      </c>
      <c r="C14" s="41">
        <v>4.4038000000000004</v>
      </c>
      <c r="D14" s="41">
        <v>7.5101000000000004</v>
      </c>
      <c r="E14" s="41">
        <v>1.244</v>
      </c>
      <c r="F14" s="41">
        <v>6.2660999999999998</v>
      </c>
      <c r="G14" s="10">
        <v>13.4244</v>
      </c>
      <c r="H14" s="41">
        <v>3.8041</v>
      </c>
      <c r="I14" s="41">
        <v>9.6203000000000003</v>
      </c>
      <c r="J14" s="41">
        <v>1.4392</v>
      </c>
      <c r="K14" s="41">
        <v>8.1812000000000005</v>
      </c>
    </row>
    <row r="15" spans="1:11">
      <c r="A15" s="49" t="s">
        <v>79</v>
      </c>
      <c r="B15" s="41">
        <v>19.807300000000001</v>
      </c>
      <c r="C15" s="41">
        <v>2.2065999999999999</v>
      </c>
      <c r="D15" s="41">
        <v>17.6007</v>
      </c>
      <c r="E15" s="41">
        <v>7.5903</v>
      </c>
      <c r="F15" s="41">
        <v>10.010400000000001</v>
      </c>
      <c r="G15" s="10">
        <v>20.7851</v>
      </c>
      <c r="H15" s="41">
        <v>1.9346000000000001</v>
      </c>
      <c r="I15" s="41">
        <v>18.8505</v>
      </c>
      <c r="J15" s="41">
        <v>6.5209999999999999</v>
      </c>
      <c r="K15" s="41">
        <v>12.329499999999999</v>
      </c>
    </row>
    <row r="16" spans="1:11">
      <c r="A16" s="49" t="s">
        <v>80</v>
      </c>
      <c r="B16" s="41">
        <v>11.722</v>
      </c>
      <c r="C16" s="41">
        <v>1.766</v>
      </c>
      <c r="D16" s="41">
        <v>9.9559999999999995</v>
      </c>
      <c r="E16" s="41">
        <v>3.7113999999999998</v>
      </c>
      <c r="F16" s="41">
        <v>6.2446000000000002</v>
      </c>
      <c r="G16" s="10">
        <v>11.6379</v>
      </c>
      <c r="H16" s="41">
        <v>1.6111</v>
      </c>
      <c r="I16" s="41">
        <v>10.0268</v>
      </c>
      <c r="J16" s="41">
        <v>2.2610000000000001</v>
      </c>
      <c r="K16" s="41">
        <v>7.7657999999999996</v>
      </c>
    </row>
    <row r="17" spans="1:11">
      <c r="A17" s="49" t="s">
        <v>81</v>
      </c>
      <c r="B17" s="41">
        <v>16.8873</v>
      </c>
      <c r="C17" s="41">
        <v>1.6164000000000001</v>
      </c>
      <c r="D17" s="41">
        <v>15.271000000000001</v>
      </c>
      <c r="E17" s="41">
        <v>3.3637000000000001</v>
      </c>
      <c r="F17" s="41">
        <v>11.9072</v>
      </c>
      <c r="G17" s="10">
        <v>16.848099999999999</v>
      </c>
      <c r="H17" s="41">
        <v>1.4428000000000001</v>
      </c>
      <c r="I17" s="41">
        <v>15.4053</v>
      </c>
      <c r="J17" s="41">
        <v>2.4622000000000002</v>
      </c>
      <c r="K17" s="41">
        <v>12.943099999999999</v>
      </c>
    </row>
    <row r="18" spans="1:11">
      <c r="A18" s="49" t="s">
        <v>82</v>
      </c>
      <c r="B18" s="41">
        <v>16.951000000000001</v>
      </c>
      <c r="C18" s="41">
        <v>2.0794999999999999</v>
      </c>
      <c r="D18" s="41">
        <v>14.871499999999999</v>
      </c>
      <c r="E18" s="41">
        <v>2.3235999999999999</v>
      </c>
      <c r="F18" s="41">
        <v>12.5479</v>
      </c>
      <c r="G18" s="10">
        <v>17.520499999999998</v>
      </c>
      <c r="H18" s="41">
        <v>1.899</v>
      </c>
      <c r="I18" s="41">
        <v>15.621499999999999</v>
      </c>
      <c r="J18" s="41">
        <v>1.8731</v>
      </c>
      <c r="K18" s="41">
        <v>13.7485</v>
      </c>
    </row>
    <row r="19" spans="1:11">
      <c r="A19" s="49" t="s">
        <v>83</v>
      </c>
      <c r="B19" s="41">
        <v>17.024100000000001</v>
      </c>
      <c r="C19" s="41">
        <v>0.748</v>
      </c>
      <c r="D19" s="41">
        <v>16.276</v>
      </c>
      <c r="E19" s="41">
        <v>2.5972</v>
      </c>
      <c r="F19" s="41">
        <v>13.678800000000001</v>
      </c>
      <c r="G19" s="10">
        <v>15.161300000000001</v>
      </c>
      <c r="H19" s="41">
        <v>1.2732000000000001</v>
      </c>
      <c r="I19" s="41">
        <v>13.8881</v>
      </c>
      <c r="J19" s="41">
        <v>1.7305999999999999</v>
      </c>
      <c r="K19" s="41">
        <v>12.157500000000001</v>
      </c>
    </row>
    <row r="20" spans="1:11">
      <c r="A20" s="49" t="s">
        <v>84</v>
      </c>
      <c r="B20" s="41">
        <v>17.525200000000002</v>
      </c>
      <c r="C20" s="41">
        <v>1.9013</v>
      </c>
      <c r="D20" s="41">
        <v>15.624000000000001</v>
      </c>
      <c r="E20" s="41">
        <v>7.1295000000000002</v>
      </c>
      <c r="F20" s="41">
        <v>8.4945000000000004</v>
      </c>
      <c r="G20" s="10">
        <v>19.4621</v>
      </c>
      <c r="H20" s="41">
        <v>1.7198</v>
      </c>
      <c r="I20" s="41">
        <v>17.7423</v>
      </c>
      <c r="J20" s="41">
        <v>6.0218999999999996</v>
      </c>
      <c r="K20" s="41">
        <v>11.720499999999999</v>
      </c>
    </row>
    <row r="21" spans="1:11">
      <c r="A21" s="49" t="s">
        <v>85</v>
      </c>
      <c r="B21" s="41">
        <v>12.836600000000001</v>
      </c>
      <c r="C21" s="41">
        <v>7.2188999999999997</v>
      </c>
      <c r="D21" s="41">
        <v>5.6177000000000001</v>
      </c>
      <c r="E21" s="41">
        <v>1.4033</v>
      </c>
      <c r="F21" s="41">
        <v>4.2144000000000004</v>
      </c>
      <c r="G21" s="10">
        <v>12.8866</v>
      </c>
      <c r="H21" s="41">
        <v>3.2797000000000001</v>
      </c>
      <c r="I21" s="41">
        <v>9.6068999999999996</v>
      </c>
      <c r="J21" s="41">
        <v>1.1412</v>
      </c>
      <c r="K21" s="41">
        <v>8.4657</v>
      </c>
    </row>
    <row r="22" spans="1:11">
      <c r="A22" s="49" t="s">
        <v>86</v>
      </c>
      <c r="B22" s="41">
        <v>15.457599999999999</v>
      </c>
      <c r="C22" s="41">
        <v>1.0033000000000001</v>
      </c>
      <c r="D22" s="41">
        <v>14.4543</v>
      </c>
      <c r="E22" s="41">
        <v>1.0978000000000001</v>
      </c>
      <c r="F22" s="41">
        <v>13.3565</v>
      </c>
      <c r="G22" s="10">
        <v>16.183499999999999</v>
      </c>
      <c r="H22" s="41">
        <v>1.24</v>
      </c>
      <c r="I22" s="41">
        <v>14.9435</v>
      </c>
      <c r="J22" s="41">
        <v>0.79630000000000001</v>
      </c>
      <c r="K22" s="41">
        <v>14.1472</v>
      </c>
    </row>
    <row r="23" spans="1:11">
      <c r="A23" s="49" t="s">
        <v>87</v>
      </c>
      <c r="B23" s="41">
        <v>19.8691</v>
      </c>
      <c r="C23" s="41">
        <v>1.7271000000000001</v>
      </c>
      <c r="D23" s="41">
        <v>18.1419</v>
      </c>
      <c r="E23" s="41">
        <v>4.0960999999999999</v>
      </c>
      <c r="F23" s="41">
        <v>14.0458</v>
      </c>
      <c r="G23" s="10">
        <v>19.730399999999999</v>
      </c>
      <c r="H23" s="41">
        <v>1.5474000000000001</v>
      </c>
      <c r="I23" s="41">
        <v>18.183</v>
      </c>
      <c r="J23" s="41">
        <v>3.0183</v>
      </c>
      <c r="K23" s="41">
        <v>15.1647</v>
      </c>
    </row>
    <row r="24" spans="1:11">
      <c r="A24" s="49" t="s">
        <v>88</v>
      </c>
      <c r="B24" s="41">
        <v>13.868499999999999</v>
      </c>
      <c r="C24" s="41">
        <v>8.4260999999999999</v>
      </c>
      <c r="D24" s="41">
        <v>5.4424000000000001</v>
      </c>
      <c r="E24" s="41">
        <v>1.4114</v>
      </c>
      <c r="F24" s="41">
        <v>4.0308999999999999</v>
      </c>
      <c r="G24" s="10">
        <v>15.7883</v>
      </c>
      <c r="H24" s="41">
        <v>9.4128000000000007</v>
      </c>
      <c r="I24" s="41">
        <v>6.3754999999999997</v>
      </c>
      <c r="J24" s="41">
        <v>0.92930000000000001</v>
      </c>
      <c r="K24" s="41">
        <v>5.4462000000000002</v>
      </c>
    </row>
    <row r="25" spans="1:11">
      <c r="A25" s="49" t="s">
        <v>89</v>
      </c>
      <c r="B25" s="41">
        <v>21.961500000000001</v>
      </c>
      <c r="C25" s="41">
        <v>6.3178000000000001</v>
      </c>
      <c r="D25" s="41">
        <v>15.643700000000001</v>
      </c>
      <c r="E25" s="41">
        <v>3.2241</v>
      </c>
      <c r="F25" s="41">
        <v>12.419600000000001</v>
      </c>
      <c r="G25" s="10">
        <v>21.8505</v>
      </c>
      <c r="H25" s="41">
        <v>2.1545000000000001</v>
      </c>
      <c r="I25" s="41">
        <v>19.696000000000002</v>
      </c>
      <c r="J25" s="41">
        <v>4.6601999999999997</v>
      </c>
      <c r="K25" s="41">
        <v>15.0357</v>
      </c>
    </row>
    <row r="26" spans="1:11">
      <c r="A26" s="49" t="s">
        <v>90</v>
      </c>
      <c r="B26" s="41">
        <v>14.4778</v>
      </c>
      <c r="C26" s="41">
        <v>4.8346</v>
      </c>
      <c r="D26" s="41">
        <v>9.6431000000000004</v>
      </c>
      <c r="E26" s="41">
        <v>3.0672000000000001</v>
      </c>
      <c r="F26" s="41">
        <v>6.5758999999999999</v>
      </c>
      <c r="G26" s="10">
        <v>15.79</v>
      </c>
      <c r="H26" s="41">
        <v>3.5253000000000001</v>
      </c>
      <c r="I26" s="41">
        <v>12.264699999999999</v>
      </c>
      <c r="J26" s="41">
        <v>2.5838999999999999</v>
      </c>
      <c r="K26" s="41">
        <v>9.6807999999999996</v>
      </c>
    </row>
    <row r="27" spans="1:11">
      <c r="A27" s="49" t="s">
        <v>91</v>
      </c>
      <c r="B27" s="41">
        <v>16.961500000000001</v>
      </c>
      <c r="C27" s="41">
        <v>2.8418000000000001</v>
      </c>
      <c r="D27" s="41">
        <v>14.1197</v>
      </c>
      <c r="E27" s="41">
        <v>6.6927000000000003</v>
      </c>
      <c r="F27" s="41">
        <v>7.4269999999999996</v>
      </c>
      <c r="G27" s="10">
        <v>17.880400000000002</v>
      </c>
      <c r="H27" s="41">
        <v>2.3329</v>
      </c>
      <c r="I27" s="41">
        <v>15.547499999999999</v>
      </c>
      <c r="J27" s="41">
        <v>7.1181999999999999</v>
      </c>
      <c r="K27" s="41">
        <v>8.4292999999999996</v>
      </c>
    </row>
    <row r="28" spans="1:11">
      <c r="A28" s="49" t="s">
        <v>92</v>
      </c>
      <c r="B28" s="41">
        <v>8.2949000000000002</v>
      </c>
      <c r="C28" s="41">
        <v>0.9617</v>
      </c>
      <c r="D28" s="41">
        <v>7.3331999999999997</v>
      </c>
      <c r="E28" s="41">
        <v>1.7069000000000001</v>
      </c>
      <c r="F28" s="41">
        <v>5.6262999999999996</v>
      </c>
      <c r="G28" s="10">
        <v>9.2707999999999995</v>
      </c>
      <c r="H28" s="41">
        <v>0.69750000000000001</v>
      </c>
      <c r="I28" s="41">
        <v>8.5733999999999995</v>
      </c>
      <c r="J28" s="41">
        <v>2.0217000000000001</v>
      </c>
      <c r="K28" s="41">
        <v>6.5515999999999996</v>
      </c>
    </row>
    <row r="29" spans="1:11">
      <c r="A29" s="49" t="s">
        <v>93</v>
      </c>
      <c r="B29" s="41">
        <v>13.780200000000001</v>
      </c>
      <c r="C29" s="41">
        <v>1.3874</v>
      </c>
      <c r="D29" s="41">
        <v>12.392799999999999</v>
      </c>
      <c r="E29" s="41">
        <v>1.7650999999999999</v>
      </c>
      <c r="F29" s="41">
        <v>10.627700000000001</v>
      </c>
      <c r="G29" s="10">
        <v>13.4152</v>
      </c>
      <c r="H29" s="41">
        <v>1.0179</v>
      </c>
      <c r="I29" s="41">
        <v>12.3973</v>
      </c>
      <c r="J29" s="41">
        <v>1.7751999999999999</v>
      </c>
      <c r="K29" s="41">
        <v>10.6221</v>
      </c>
    </row>
    <row r="30" spans="1:11">
      <c r="A30" s="49" t="s">
        <v>94</v>
      </c>
      <c r="B30" s="41">
        <v>13.3652</v>
      </c>
      <c r="C30" s="41">
        <v>4.0252999999999997</v>
      </c>
      <c r="D30" s="41">
        <v>9.34</v>
      </c>
      <c r="E30" s="41">
        <v>2.8666999999999998</v>
      </c>
      <c r="F30" s="41">
        <v>6.4733000000000001</v>
      </c>
      <c r="G30" s="10">
        <v>13.045299999999999</v>
      </c>
      <c r="H30" s="41">
        <v>2.2850999999999999</v>
      </c>
      <c r="I30" s="41">
        <v>10.760199999999999</v>
      </c>
      <c r="J30" s="41">
        <v>3.2543000000000002</v>
      </c>
      <c r="K30" s="41">
        <v>7.5058999999999996</v>
      </c>
    </row>
    <row r="31" spans="1:11">
      <c r="A31" s="49" t="s">
        <v>95</v>
      </c>
      <c r="B31" s="41">
        <v>16.442299999999999</v>
      </c>
      <c r="C31" s="41">
        <v>4.7305999999999999</v>
      </c>
      <c r="D31" s="41">
        <v>11.7117</v>
      </c>
      <c r="E31" s="41">
        <v>4.2884000000000002</v>
      </c>
      <c r="F31" s="41">
        <v>7.4233000000000002</v>
      </c>
      <c r="G31" s="10">
        <v>15.934100000000001</v>
      </c>
      <c r="H31" s="41">
        <v>2.9889999999999999</v>
      </c>
      <c r="I31" s="41">
        <v>12.9452</v>
      </c>
      <c r="J31" s="41">
        <v>2.8003</v>
      </c>
      <c r="K31" s="41">
        <v>10.1449</v>
      </c>
    </row>
    <row r="32" spans="1:11">
      <c r="A32" s="49" t="s">
        <v>96</v>
      </c>
      <c r="B32" s="41">
        <v>17.960100000000001</v>
      </c>
      <c r="C32" s="41">
        <v>1.9347000000000001</v>
      </c>
      <c r="D32" s="41">
        <v>16.025400000000001</v>
      </c>
      <c r="E32" s="41">
        <v>7.1513</v>
      </c>
      <c r="F32" s="41">
        <v>8.8742000000000001</v>
      </c>
      <c r="G32" s="10">
        <v>15.867000000000001</v>
      </c>
      <c r="H32" s="41">
        <v>0.99719999999999998</v>
      </c>
      <c r="I32" s="41">
        <v>14.8698</v>
      </c>
      <c r="J32" s="41">
        <v>3.9634999999999998</v>
      </c>
      <c r="K32" s="41">
        <v>10.9064</v>
      </c>
    </row>
    <row r="33" spans="1:11">
      <c r="A33" s="49" t="s">
        <v>97</v>
      </c>
      <c r="B33" s="41">
        <v>19.7818</v>
      </c>
      <c r="C33" s="41">
        <v>4.1544999999999996</v>
      </c>
      <c r="D33" s="41">
        <v>15.6272</v>
      </c>
      <c r="E33" s="41">
        <v>4.0621999999999998</v>
      </c>
      <c r="F33" s="41">
        <v>11.565</v>
      </c>
      <c r="G33" s="10">
        <v>19.758700000000001</v>
      </c>
      <c r="H33" s="41">
        <v>2.9253</v>
      </c>
      <c r="I33" s="41">
        <v>16.833300000000001</v>
      </c>
      <c r="J33" s="41">
        <v>2.5535999999999999</v>
      </c>
      <c r="K33" s="41">
        <v>14.2797</v>
      </c>
    </row>
    <row r="34" spans="1:11">
      <c r="A34" s="49" t="s">
        <v>98</v>
      </c>
      <c r="B34" s="41">
        <v>19.240200000000002</v>
      </c>
      <c r="C34" s="41">
        <v>7.0762999999999998</v>
      </c>
      <c r="D34" s="41">
        <v>12.1639</v>
      </c>
      <c r="E34" s="41">
        <v>1.4583999999999999</v>
      </c>
      <c r="F34" s="41">
        <v>10.705500000000001</v>
      </c>
      <c r="G34" s="10">
        <v>18.307200000000002</v>
      </c>
      <c r="H34" s="41">
        <v>2.6421999999999999</v>
      </c>
      <c r="I34" s="41">
        <v>15.664999999999999</v>
      </c>
      <c r="J34" s="41">
        <v>0.88439999999999996</v>
      </c>
      <c r="K34" s="41">
        <v>14.7806</v>
      </c>
    </row>
    <row r="35" spans="1:11">
      <c r="A35" s="49" t="s">
        <v>99</v>
      </c>
      <c r="B35" s="41">
        <v>21.808499999999999</v>
      </c>
      <c r="C35" s="41">
        <v>5.7350000000000003</v>
      </c>
      <c r="D35" s="41">
        <v>16.073499999999999</v>
      </c>
      <c r="E35" s="41">
        <v>9.7775999999999996</v>
      </c>
      <c r="F35" s="41">
        <v>6.2958999999999996</v>
      </c>
      <c r="G35" s="10">
        <v>23.5428</v>
      </c>
      <c r="H35" s="41">
        <v>1.6993</v>
      </c>
      <c r="I35" s="41">
        <v>21.843499999999999</v>
      </c>
      <c r="J35" s="41">
        <v>11.841799999999999</v>
      </c>
      <c r="K35" s="41">
        <v>10.0017</v>
      </c>
    </row>
    <row r="36" spans="1:11">
      <c r="A36" s="49" t="s">
        <v>100</v>
      </c>
      <c r="B36" s="41">
        <v>20.1555</v>
      </c>
      <c r="C36" s="41">
        <v>3.1042000000000001</v>
      </c>
      <c r="D36" s="41">
        <v>17.051200000000001</v>
      </c>
      <c r="E36" s="58" t="s">
        <v>179</v>
      </c>
      <c r="F36" s="41">
        <v>16.613199999999999</v>
      </c>
      <c r="G36" s="10">
        <v>21.507400000000001</v>
      </c>
      <c r="H36" s="41">
        <v>0.95689999999999997</v>
      </c>
      <c r="I36" s="41">
        <v>20.550599999999999</v>
      </c>
      <c r="J36" s="41">
        <v>0.52490000000000003</v>
      </c>
      <c r="K36" s="41">
        <v>20.025700000000001</v>
      </c>
    </row>
    <row r="37" spans="1:11">
      <c r="A37" s="49" t="s">
        <v>101</v>
      </c>
      <c r="B37" s="41">
        <v>17.584399999999999</v>
      </c>
      <c r="C37" s="41">
        <v>2.0621</v>
      </c>
      <c r="D37" s="41">
        <v>15.5223</v>
      </c>
      <c r="E37" s="41">
        <v>3.8589000000000002</v>
      </c>
      <c r="F37" s="41">
        <v>11.6633</v>
      </c>
      <c r="G37" s="10">
        <v>18.0138</v>
      </c>
      <c r="H37" s="41">
        <v>1.7202</v>
      </c>
      <c r="I37" s="41">
        <v>16.293600000000001</v>
      </c>
      <c r="J37" s="41">
        <v>4.0080999999999998</v>
      </c>
      <c r="K37" s="41">
        <v>12.285500000000001</v>
      </c>
    </row>
    <row r="38" spans="1:11">
      <c r="A38" s="49" t="s">
        <v>102</v>
      </c>
      <c r="B38" s="41">
        <v>15.764099999999999</v>
      </c>
      <c r="C38" s="41">
        <v>7.9055999999999997</v>
      </c>
      <c r="D38" s="41">
        <v>7.8586</v>
      </c>
      <c r="E38" s="41">
        <v>2.2292999999999998</v>
      </c>
      <c r="F38" s="41">
        <v>5.6292999999999997</v>
      </c>
      <c r="G38" s="10">
        <v>15.6738</v>
      </c>
      <c r="H38" s="41">
        <v>4.3055000000000003</v>
      </c>
      <c r="I38" s="41">
        <v>11.368399999999999</v>
      </c>
      <c r="J38" s="41">
        <v>1.841</v>
      </c>
      <c r="K38" s="41">
        <v>9.5274000000000001</v>
      </c>
    </row>
    <row r="39" spans="1:11">
      <c r="A39" s="49" t="s">
        <v>103</v>
      </c>
      <c r="B39" s="41">
        <v>16.0245</v>
      </c>
      <c r="C39" s="41">
        <v>5.7538999999999998</v>
      </c>
      <c r="D39" s="41">
        <v>10.2705</v>
      </c>
      <c r="E39" s="41">
        <v>1.5496000000000001</v>
      </c>
      <c r="F39" s="41">
        <v>8.7210000000000001</v>
      </c>
      <c r="G39" s="10">
        <v>15.959300000000001</v>
      </c>
      <c r="H39" s="41">
        <v>2.2199</v>
      </c>
      <c r="I39" s="41">
        <v>13.7394</v>
      </c>
      <c r="J39" s="41">
        <v>0.65859999999999996</v>
      </c>
      <c r="K39" s="41">
        <v>13.0808</v>
      </c>
    </row>
    <row r="40" spans="1:11">
      <c r="A40" s="49" t="s">
        <v>104</v>
      </c>
      <c r="B40" s="41">
        <v>18.138300000000001</v>
      </c>
      <c r="C40" s="41">
        <v>4.34</v>
      </c>
      <c r="D40" s="41">
        <v>13.798299999999999</v>
      </c>
      <c r="E40" s="41">
        <v>4.4297000000000004</v>
      </c>
      <c r="F40" s="41">
        <v>9.3686000000000007</v>
      </c>
      <c r="G40" s="10">
        <v>18.883900000000001</v>
      </c>
      <c r="H40" s="41">
        <v>1.3928</v>
      </c>
      <c r="I40" s="41">
        <v>17.491099999999999</v>
      </c>
      <c r="J40" s="41">
        <v>5.0670000000000002</v>
      </c>
      <c r="K40" s="41">
        <v>12.424099999999999</v>
      </c>
    </row>
    <row r="41" spans="1:11">
      <c r="A41" s="49" t="s">
        <v>105</v>
      </c>
      <c r="B41" s="41">
        <v>17.611499999999999</v>
      </c>
      <c r="C41" s="41">
        <v>2.1339000000000001</v>
      </c>
      <c r="D41" s="41">
        <v>15.477499999999999</v>
      </c>
      <c r="E41" s="41">
        <v>6.5467000000000004</v>
      </c>
      <c r="F41" s="41">
        <v>8.9307999999999996</v>
      </c>
      <c r="G41" s="10">
        <v>16.4115</v>
      </c>
      <c r="H41" s="41">
        <v>1.4458</v>
      </c>
      <c r="I41" s="41">
        <v>14.9657</v>
      </c>
      <c r="J41" s="41">
        <v>3.6657999999999999</v>
      </c>
      <c r="K41" s="41">
        <v>11.299899999999999</v>
      </c>
    </row>
    <row r="42" spans="1:11">
      <c r="A42" s="49" t="s">
        <v>106</v>
      </c>
      <c r="B42" s="41">
        <v>17.4115</v>
      </c>
      <c r="C42" s="41">
        <v>3.1006</v>
      </c>
      <c r="D42" s="41">
        <v>14.3109</v>
      </c>
      <c r="E42" s="41">
        <v>1.5809</v>
      </c>
      <c r="F42" s="41">
        <v>12.73</v>
      </c>
      <c r="G42" s="10">
        <v>18.603400000000001</v>
      </c>
      <c r="H42" s="41">
        <v>1.7834000000000001</v>
      </c>
      <c r="I42" s="41">
        <v>16.82</v>
      </c>
      <c r="J42" s="41">
        <v>2.3104</v>
      </c>
      <c r="K42" s="41">
        <v>14.509600000000001</v>
      </c>
    </row>
    <row r="43" spans="1:11">
      <c r="A43" s="49" t="s">
        <v>107</v>
      </c>
      <c r="B43" s="41">
        <v>19.184200000000001</v>
      </c>
      <c r="C43" s="41">
        <v>1.1626000000000001</v>
      </c>
      <c r="D43" s="41">
        <v>18.0215</v>
      </c>
      <c r="E43" s="41">
        <v>4.3239999999999998</v>
      </c>
      <c r="F43" s="41">
        <v>13.6975</v>
      </c>
      <c r="G43" s="10">
        <v>19.078800000000001</v>
      </c>
      <c r="H43" s="41">
        <v>1.3667</v>
      </c>
      <c r="I43" s="41">
        <v>17.7121</v>
      </c>
      <c r="J43" s="41">
        <v>2.5314999999999999</v>
      </c>
      <c r="K43" s="41">
        <v>15.1806</v>
      </c>
    </row>
    <row r="44" spans="1:11">
      <c r="A44" s="49" t="s">
        <v>108</v>
      </c>
      <c r="B44" s="41">
        <v>15.157299999999999</v>
      </c>
      <c r="C44" s="41">
        <v>5.2981999999999996</v>
      </c>
      <c r="D44" s="41">
        <v>9.8590999999999998</v>
      </c>
      <c r="E44" s="41">
        <v>5.7226999999999997</v>
      </c>
      <c r="F44" s="41">
        <v>4.1364000000000001</v>
      </c>
      <c r="G44" s="10">
        <v>15.373100000000001</v>
      </c>
      <c r="H44" s="41">
        <v>1.8808</v>
      </c>
      <c r="I44" s="41">
        <v>13.4923</v>
      </c>
      <c r="J44" s="41">
        <v>6.0145</v>
      </c>
      <c r="K44" s="41">
        <v>7.4778000000000002</v>
      </c>
    </row>
    <row r="45" spans="1:11">
      <c r="A45" s="49" t="s">
        <v>109</v>
      </c>
      <c r="B45" s="41">
        <v>12.5542</v>
      </c>
      <c r="C45" s="41">
        <v>3.2212999999999998</v>
      </c>
      <c r="D45" s="41">
        <v>9.3329000000000004</v>
      </c>
      <c r="E45" s="41">
        <v>3.6707999999999998</v>
      </c>
      <c r="F45" s="41">
        <v>5.6620999999999997</v>
      </c>
      <c r="G45" s="10">
        <v>13.242900000000001</v>
      </c>
      <c r="H45" s="41">
        <v>2.9512999999999998</v>
      </c>
      <c r="I45" s="41">
        <v>10.291600000000001</v>
      </c>
      <c r="J45" s="41">
        <v>4.2671999999999999</v>
      </c>
      <c r="K45" s="41">
        <v>6.0244999999999997</v>
      </c>
    </row>
    <row r="46" spans="1:11">
      <c r="A46" s="49" t="s">
        <v>110</v>
      </c>
      <c r="B46" s="41">
        <v>12.9687</v>
      </c>
      <c r="C46" s="41">
        <v>6.3117000000000001</v>
      </c>
      <c r="D46" s="41">
        <v>6.657</v>
      </c>
      <c r="E46" s="41">
        <v>2.0232999999999999</v>
      </c>
      <c r="F46" s="41">
        <v>4.6337000000000002</v>
      </c>
      <c r="G46" s="10">
        <v>12.263</v>
      </c>
      <c r="H46" s="41">
        <v>3.1326000000000001</v>
      </c>
      <c r="I46" s="41">
        <v>9.1304999999999996</v>
      </c>
      <c r="J46" s="41">
        <v>1.3773</v>
      </c>
      <c r="K46" s="41">
        <v>7.7531999999999996</v>
      </c>
    </row>
    <row r="47" spans="1:11">
      <c r="A47" s="49" t="s">
        <v>111</v>
      </c>
      <c r="B47" s="41">
        <v>18.285599999999999</v>
      </c>
      <c r="C47" s="41">
        <v>6.0399000000000003</v>
      </c>
      <c r="D47" s="41">
        <v>12.245799999999999</v>
      </c>
      <c r="E47" s="41">
        <v>9.3358000000000008</v>
      </c>
      <c r="F47" s="41">
        <v>2.91</v>
      </c>
      <c r="G47" s="10">
        <v>17.871300000000002</v>
      </c>
      <c r="H47" s="41">
        <v>3.5066999999999999</v>
      </c>
      <c r="I47" s="41">
        <v>14.364599999999999</v>
      </c>
      <c r="J47" s="41">
        <v>4.3108000000000004</v>
      </c>
      <c r="K47" s="41">
        <v>10.053800000000001</v>
      </c>
    </row>
    <row r="48" spans="1:11">
      <c r="A48" s="49" t="s">
        <v>112</v>
      </c>
      <c r="B48" s="41">
        <v>14.035500000000001</v>
      </c>
      <c r="C48" s="41">
        <v>3.6987000000000001</v>
      </c>
      <c r="D48" s="41">
        <v>10.3368</v>
      </c>
      <c r="E48" s="41">
        <v>4.2892999999999999</v>
      </c>
      <c r="F48" s="41">
        <v>6.0475000000000003</v>
      </c>
      <c r="G48" s="10">
        <v>13.956099999999999</v>
      </c>
      <c r="H48" s="41">
        <v>3.0493999999999999</v>
      </c>
      <c r="I48" s="41">
        <v>10.906700000000001</v>
      </c>
      <c r="J48" s="41">
        <v>2.5474999999999999</v>
      </c>
      <c r="K48" s="41">
        <v>8.3591999999999995</v>
      </c>
    </row>
    <row r="49" spans="1:11">
      <c r="A49" s="49" t="s">
        <v>113</v>
      </c>
      <c r="B49" s="41">
        <v>19.555800000000001</v>
      </c>
      <c r="C49" s="41">
        <v>2.7568000000000001</v>
      </c>
      <c r="D49" s="41">
        <v>16.7989</v>
      </c>
      <c r="E49" s="41">
        <v>3.859</v>
      </c>
      <c r="F49" s="41">
        <v>12.9399</v>
      </c>
      <c r="G49" s="10">
        <v>18.1389</v>
      </c>
      <c r="H49" s="41">
        <v>0.91749999999999998</v>
      </c>
      <c r="I49" s="41">
        <v>17.221399999999999</v>
      </c>
      <c r="J49" s="41">
        <v>2.1457000000000002</v>
      </c>
      <c r="K49" s="41">
        <v>15.075699999999999</v>
      </c>
    </row>
    <row r="50" spans="1:11">
      <c r="A50" s="49" t="s">
        <v>114</v>
      </c>
      <c r="B50" s="41">
        <v>17.672000000000001</v>
      </c>
      <c r="C50" s="41">
        <v>3.6179999999999999</v>
      </c>
      <c r="D50" s="41">
        <v>14.054</v>
      </c>
      <c r="E50" s="41">
        <v>6.319</v>
      </c>
      <c r="F50" s="41">
        <v>7.7350000000000003</v>
      </c>
      <c r="G50" s="10">
        <v>16.793500000000002</v>
      </c>
      <c r="H50" s="41">
        <v>1.3975</v>
      </c>
      <c r="I50" s="41">
        <v>15.396100000000001</v>
      </c>
      <c r="J50" s="41">
        <v>4.8395999999999999</v>
      </c>
      <c r="K50" s="41">
        <v>10.5564</v>
      </c>
    </row>
    <row r="51" spans="1:11">
      <c r="A51" s="49" t="s">
        <v>115</v>
      </c>
      <c r="B51" s="41">
        <v>16.111499999999999</v>
      </c>
      <c r="C51" s="41">
        <v>2.1065</v>
      </c>
      <c r="D51" s="41">
        <v>14.005000000000001</v>
      </c>
      <c r="E51" s="41">
        <v>4.5842000000000001</v>
      </c>
      <c r="F51" s="41">
        <v>9.4207999999999998</v>
      </c>
      <c r="G51" s="10">
        <v>16.480899999999998</v>
      </c>
      <c r="H51" s="41">
        <v>2.4573</v>
      </c>
      <c r="I51" s="41">
        <v>14.0236</v>
      </c>
      <c r="J51" s="41">
        <v>4.2478999999999996</v>
      </c>
      <c r="K51" s="41">
        <v>9.7757000000000005</v>
      </c>
    </row>
    <row r="52" spans="1:11">
      <c r="A52" s="49" t="s">
        <v>116</v>
      </c>
      <c r="B52" s="41">
        <v>13.965400000000001</v>
      </c>
      <c r="C52" s="41">
        <v>1.4490000000000001</v>
      </c>
      <c r="D52" s="41">
        <v>12.516500000000001</v>
      </c>
      <c r="E52" s="41">
        <v>5.3223000000000003</v>
      </c>
      <c r="F52" s="41">
        <v>7.1942000000000004</v>
      </c>
      <c r="G52" s="10">
        <v>13.2164</v>
      </c>
      <c r="H52" s="41">
        <v>1.8187</v>
      </c>
      <c r="I52" s="41">
        <v>11.3977</v>
      </c>
      <c r="J52" s="41">
        <v>3.7999000000000001</v>
      </c>
      <c r="K52" s="41">
        <v>7.5976999999999997</v>
      </c>
    </row>
    <row r="53" spans="1:11">
      <c r="A53" s="49" t="s">
        <v>117</v>
      </c>
      <c r="B53" s="41">
        <v>18.297999999999998</v>
      </c>
      <c r="C53" s="41">
        <v>2.1968000000000001</v>
      </c>
      <c r="D53" s="41">
        <v>16.101199999999999</v>
      </c>
      <c r="E53" s="41">
        <v>2.4657</v>
      </c>
      <c r="F53" s="41">
        <v>13.6355</v>
      </c>
      <c r="G53" s="10">
        <v>18.1435</v>
      </c>
      <c r="H53" s="41">
        <v>1.6126</v>
      </c>
      <c r="I53" s="41">
        <v>16.530799999999999</v>
      </c>
      <c r="J53" s="41">
        <v>2.0775000000000001</v>
      </c>
      <c r="K53" s="41">
        <v>14.4533</v>
      </c>
    </row>
    <row r="54" spans="1:11">
      <c r="A54" s="49" t="s">
        <v>118</v>
      </c>
      <c r="B54" s="41">
        <v>14.4268</v>
      </c>
      <c r="C54" s="41">
        <v>1.9626999999999999</v>
      </c>
      <c r="D54" s="41">
        <v>12.4641</v>
      </c>
      <c r="E54" s="41">
        <v>1.6950000000000001</v>
      </c>
      <c r="F54" s="41">
        <v>10.7691</v>
      </c>
      <c r="G54" s="10">
        <v>15.602</v>
      </c>
      <c r="H54" s="41">
        <v>1.1393</v>
      </c>
      <c r="I54" s="41">
        <v>14.4627</v>
      </c>
      <c r="J54" s="41">
        <v>2.1976</v>
      </c>
      <c r="K54" s="41">
        <v>12.2651</v>
      </c>
    </row>
    <row r="55" spans="1:11">
      <c r="A55" s="42" t="s">
        <v>119</v>
      </c>
      <c r="B55" s="43"/>
      <c r="C55" s="43"/>
      <c r="D55" s="43"/>
      <c r="E55" s="43"/>
      <c r="F55" s="43"/>
      <c r="G55" s="43"/>
      <c r="H55" s="43"/>
      <c r="I55" s="43"/>
      <c r="J55" s="43"/>
      <c r="K55" s="43"/>
    </row>
    <row r="56" spans="1:11">
      <c r="A56" s="50" t="s">
        <v>121</v>
      </c>
      <c r="B56" s="41">
        <v>21.347000000000001</v>
      </c>
      <c r="C56" s="41">
        <v>2.8422999999999998</v>
      </c>
      <c r="D56" s="41">
        <v>18.504799999999999</v>
      </c>
      <c r="E56" s="41">
        <v>2.0278999999999998</v>
      </c>
      <c r="F56" s="41">
        <v>16.476900000000001</v>
      </c>
      <c r="G56" s="10">
        <v>22.6463</v>
      </c>
      <c r="H56" s="41">
        <v>1.8218000000000001</v>
      </c>
      <c r="I56" s="41">
        <v>20.8245</v>
      </c>
      <c r="J56" s="41">
        <v>1.2529999999999999</v>
      </c>
      <c r="K56" s="41">
        <v>19.5715</v>
      </c>
    </row>
    <row r="57" spans="1:11">
      <c r="A57" s="11" t="s">
        <v>168</v>
      </c>
      <c r="B57" s="6">
        <v>14.141500000000001</v>
      </c>
      <c r="C57" s="6">
        <v>3.2629000000000001</v>
      </c>
      <c r="D57" s="6">
        <v>10.8786</v>
      </c>
      <c r="E57" s="6">
        <v>3.0739000000000001</v>
      </c>
      <c r="F57" s="6">
        <v>7.8047000000000004</v>
      </c>
      <c r="G57" s="15">
        <v>13.579700000000001</v>
      </c>
      <c r="H57" s="6">
        <v>3.8399000000000001</v>
      </c>
      <c r="I57" s="6">
        <v>9.7398000000000007</v>
      </c>
      <c r="J57" s="6">
        <v>2.6347</v>
      </c>
      <c r="K57" s="6">
        <v>7.1051000000000002</v>
      </c>
    </row>
    <row r="58" spans="1:11">
      <c r="A58" s="7" t="s">
        <v>234</v>
      </c>
    </row>
  </sheetData>
  <mergeCells count="4">
    <mergeCell ref="A55:K55"/>
    <mergeCell ref="B2:F2"/>
    <mergeCell ref="A2:A3"/>
    <mergeCell ref="G2:K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58"/>
  <sheetViews>
    <sheetView workbookViewId="0"/>
  </sheetViews>
  <sheetFormatPr defaultRowHeight="15"/>
  <cols>
    <col min="1" max="1" width="26" customWidth="1"/>
    <col min="2" max="11" width="16" customWidth="1"/>
  </cols>
  <sheetData>
    <row r="1" spans="1:11">
      <c r="A1" s="2" t="s">
        <v>21</v>
      </c>
    </row>
    <row r="2" spans="1:11">
      <c r="A2" s="31" t="s">
        <v>63</v>
      </c>
      <c r="B2" s="64">
        <v>2015</v>
      </c>
      <c r="C2" s="45"/>
      <c r="D2" s="45"/>
      <c r="E2" s="45"/>
      <c r="F2" s="45"/>
      <c r="G2" s="64">
        <v>2017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18.831800000000001</v>
      </c>
      <c r="C4" s="41">
        <v>1.9996</v>
      </c>
      <c r="D4" s="41">
        <v>16.8322</v>
      </c>
      <c r="E4" s="41">
        <v>4.7621000000000002</v>
      </c>
      <c r="F4" s="41">
        <v>12.0701</v>
      </c>
      <c r="G4" s="10">
        <v>19.610700000000001</v>
      </c>
      <c r="H4" s="41">
        <v>2.1577000000000002</v>
      </c>
      <c r="I4" s="41">
        <v>17.452999999999999</v>
      </c>
      <c r="J4" s="41">
        <v>6.3971</v>
      </c>
      <c r="K4" s="41">
        <v>11.055899999999999</v>
      </c>
    </row>
    <row r="5" spans="1:11">
      <c r="A5" s="49" t="s">
        <v>69</v>
      </c>
      <c r="B5" s="41">
        <v>11.311500000000001</v>
      </c>
      <c r="C5" s="41">
        <v>1.1514</v>
      </c>
      <c r="D5" s="41">
        <v>10.16</v>
      </c>
      <c r="E5" s="41">
        <v>4.8499999999999996</v>
      </c>
      <c r="F5" s="41">
        <v>5.31</v>
      </c>
      <c r="G5" s="10">
        <v>12.6456</v>
      </c>
      <c r="H5" s="41">
        <v>1.7327999999999999</v>
      </c>
      <c r="I5" s="41">
        <v>10.912800000000001</v>
      </c>
      <c r="J5" s="41">
        <v>6.7742000000000004</v>
      </c>
      <c r="K5" s="41">
        <v>4.1386000000000003</v>
      </c>
    </row>
    <row r="6" spans="1:11">
      <c r="A6" s="49" t="s">
        <v>70</v>
      </c>
      <c r="B6" s="41">
        <v>23.233699999999999</v>
      </c>
      <c r="C6" s="41">
        <v>1.6935</v>
      </c>
      <c r="D6" s="41">
        <v>21.540199999999999</v>
      </c>
      <c r="E6" s="41">
        <v>4.7807000000000004</v>
      </c>
      <c r="F6" s="41">
        <v>16.759499999999999</v>
      </c>
      <c r="G6" s="10">
        <v>23.247699999999998</v>
      </c>
      <c r="H6" s="41">
        <v>1.4512</v>
      </c>
      <c r="I6" s="41">
        <v>21.796500000000002</v>
      </c>
      <c r="J6" s="41">
        <v>8.2347000000000001</v>
      </c>
      <c r="K6" s="41">
        <v>13.5618</v>
      </c>
    </row>
    <row r="7" spans="1:11">
      <c r="A7" s="49" t="s">
        <v>71</v>
      </c>
      <c r="B7" s="41">
        <v>14.3605</v>
      </c>
      <c r="C7" s="41">
        <v>1.7637</v>
      </c>
      <c r="D7" s="41">
        <v>12.5968</v>
      </c>
      <c r="E7" s="41">
        <v>2.6842999999999999</v>
      </c>
      <c r="F7" s="41">
        <v>9.9124999999999996</v>
      </c>
      <c r="G7" s="10">
        <v>14.2037</v>
      </c>
      <c r="H7" s="41">
        <v>1.2624</v>
      </c>
      <c r="I7" s="41">
        <v>12.9413</v>
      </c>
      <c r="J7" s="41">
        <v>4.3497000000000003</v>
      </c>
      <c r="K7" s="41">
        <v>8.5915999999999997</v>
      </c>
    </row>
    <row r="8" spans="1:11">
      <c r="A8" s="49" t="s">
        <v>72</v>
      </c>
      <c r="B8" s="41">
        <v>18.7729</v>
      </c>
      <c r="C8" s="41">
        <v>1.7141999999999999</v>
      </c>
      <c r="D8" s="41">
        <v>17.058800000000002</v>
      </c>
      <c r="E8" s="41">
        <v>4.1658999999999997</v>
      </c>
      <c r="F8" s="41">
        <v>12.892799999999999</v>
      </c>
      <c r="G8" s="10">
        <v>21.289400000000001</v>
      </c>
      <c r="H8" s="41">
        <v>1.9015</v>
      </c>
      <c r="I8" s="41">
        <v>19.388000000000002</v>
      </c>
      <c r="J8" s="41">
        <v>6.9626000000000001</v>
      </c>
      <c r="K8" s="41">
        <v>12.4253</v>
      </c>
    </row>
    <row r="9" spans="1:11">
      <c r="A9" s="49" t="s">
        <v>73</v>
      </c>
      <c r="B9" s="41">
        <v>21.837700000000002</v>
      </c>
      <c r="C9" s="41">
        <v>1.6093999999999999</v>
      </c>
      <c r="D9" s="41">
        <v>20.228300000000001</v>
      </c>
      <c r="E9" s="41">
        <v>12.3504</v>
      </c>
      <c r="F9" s="41">
        <v>7.8779000000000003</v>
      </c>
      <c r="G9" s="10">
        <v>22.643000000000001</v>
      </c>
      <c r="H9" s="41">
        <v>2.3969</v>
      </c>
      <c r="I9" s="41">
        <v>20.246099999999998</v>
      </c>
      <c r="J9" s="41">
        <v>13.915699999999999</v>
      </c>
      <c r="K9" s="41">
        <v>6.3304</v>
      </c>
    </row>
    <row r="10" spans="1:11">
      <c r="A10" s="49" t="s">
        <v>74</v>
      </c>
      <c r="B10" s="41">
        <v>20.5534</v>
      </c>
      <c r="C10" s="41">
        <v>1.7453000000000001</v>
      </c>
      <c r="D10" s="41">
        <v>18.8081</v>
      </c>
      <c r="E10" s="41">
        <v>7.0359999999999996</v>
      </c>
      <c r="F10" s="41">
        <v>11.7721</v>
      </c>
      <c r="G10" s="10">
        <v>20.0593</v>
      </c>
      <c r="H10" s="41">
        <v>1.8331</v>
      </c>
      <c r="I10" s="41">
        <v>18.226199999999999</v>
      </c>
      <c r="J10" s="41">
        <v>8.8378999999999994</v>
      </c>
      <c r="K10" s="41">
        <v>9.3882999999999992</v>
      </c>
    </row>
    <row r="11" spans="1:11">
      <c r="A11" s="49" t="s">
        <v>75</v>
      </c>
      <c r="B11" s="41">
        <v>18.817399999999999</v>
      </c>
      <c r="C11" s="41">
        <v>2.2784</v>
      </c>
      <c r="D11" s="41">
        <v>16.538900000000002</v>
      </c>
      <c r="E11" s="41">
        <v>3.0609999999999999</v>
      </c>
      <c r="F11" s="41">
        <v>13.4779</v>
      </c>
      <c r="G11" s="10">
        <v>19.581800000000001</v>
      </c>
      <c r="H11" s="41">
        <v>2.117</v>
      </c>
      <c r="I11" s="41">
        <v>17.4648</v>
      </c>
      <c r="J11" s="41">
        <v>5.3239999999999998</v>
      </c>
      <c r="K11" s="41">
        <v>12.1408</v>
      </c>
    </row>
    <row r="12" spans="1:11">
      <c r="A12" s="49" t="s">
        <v>76</v>
      </c>
      <c r="B12" s="41">
        <v>19.035599999999999</v>
      </c>
      <c r="C12" s="41">
        <v>2.3311999999999999</v>
      </c>
      <c r="D12" s="41">
        <v>16.7043</v>
      </c>
      <c r="E12" s="41">
        <v>3.1288999999999998</v>
      </c>
      <c r="F12" s="41">
        <v>13.5755</v>
      </c>
      <c r="G12" s="10">
        <v>19.2303</v>
      </c>
      <c r="H12" s="41">
        <v>1.6627000000000001</v>
      </c>
      <c r="I12" s="41">
        <v>17.567599999999999</v>
      </c>
      <c r="J12" s="41">
        <v>4.3848000000000003</v>
      </c>
      <c r="K12" s="41">
        <v>13.182700000000001</v>
      </c>
    </row>
    <row r="13" spans="1:11">
      <c r="A13" s="49" t="s">
        <v>77</v>
      </c>
      <c r="B13" s="41">
        <v>19.714200000000002</v>
      </c>
      <c r="C13" s="41">
        <v>3.2427999999999999</v>
      </c>
      <c r="D13" s="41">
        <v>16.471399999999999</v>
      </c>
      <c r="E13" s="41">
        <v>0.84240000000000004</v>
      </c>
      <c r="F13" s="41">
        <v>15.629</v>
      </c>
      <c r="G13" s="10">
        <v>21.2502</v>
      </c>
      <c r="H13" s="41">
        <v>2.3031999999999999</v>
      </c>
      <c r="I13" s="41">
        <v>18.946999999999999</v>
      </c>
      <c r="J13" s="41">
        <v>2.3567999999999998</v>
      </c>
      <c r="K13" s="41">
        <v>16.590299999999999</v>
      </c>
    </row>
    <row r="14" spans="1:11">
      <c r="A14" s="49" t="s">
        <v>78</v>
      </c>
      <c r="B14" s="41">
        <v>14.559900000000001</v>
      </c>
      <c r="C14" s="41">
        <v>3.3883999999999999</v>
      </c>
      <c r="D14" s="41">
        <v>11.1715</v>
      </c>
      <c r="E14" s="41">
        <v>1.135</v>
      </c>
      <c r="F14" s="41">
        <v>10.0365</v>
      </c>
      <c r="G14" s="10">
        <v>15.0695</v>
      </c>
      <c r="H14" s="41">
        <v>2.7214999999999998</v>
      </c>
      <c r="I14" s="41">
        <v>12.348000000000001</v>
      </c>
      <c r="J14" s="41">
        <v>2.1648000000000001</v>
      </c>
      <c r="K14" s="41">
        <v>10.183199999999999</v>
      </c>
    </row>
    <row r="15" spans="1:11">
      <c r="A15" s="49" t="s">
        <v>79</v>
      </c>
      <c r="B15" s="41">
        <v>17.378799999999998</v>
      </c>
      <c r="C15" s="41">
        <v>2.3127</v>
      </c>
      <c r="D15" s="41">
        <v>15.0661</v>
      </c>
      <c r="E15" s="41">
        <v>5.5568</v>
      </c>
      <c r="F15" s="41">
        <v>9.5092999999999996</v>
      </c>
      <c r="G15" s="10">
        <v>16.180099999999999</v>
      </c>
      <c r="H15" s="41">
        <v>2.4138000000000002</v>
      </c>
      <c r="I15" s="41">
        <v>13.766299999999999</v>
      </c>
      <c r="J15" s="41">
        <v>7.6748000000000003</v>
      </c>
      <c r="K15" s="41">
        <v>6.0914999999999999</v>
      </c>
    </row>
    <row r="16" spans="1:11">
      <c r="A16" s="49" t="s">
        <v>80</v>
      </c>
      <c r="B16" s="41">
        <v>13.047000000000001</v>
      </c>
      <c r="C16" s="41">
        <v>1.8452</v>
      </c>
      <c r="D16" s="41">
        <v>11.2019</v>
      </c>
      <c r="E16" s="41">
        <v>2.6402000000000001</v>
      </c>
      <c r="F16" s="41">
        <v>8.5616000000000003</v>
      </c>
      <c r="G16" s="10">
        <v>13.0229</v>
      </c>
      <c r="H16" s="41">
        <v>1.8383</v>
      </c>
      <c r="I16" s="41">
        <v>11.1846</v>
      </c>
      <c r="J16" s="41">
        <v>3.9487000000000001</v>
      </c>
      <c r="K16" s="41">
        <v>7.2359</v>
      </c>
    </row>
    <row r="17" spans="1:11">
      <c r="A17" s="49" t="s">
        <v>81</v>
      </c>
      <c r="B17" s="41">
        <v>17.048200000000001</v>
      </c>
      <c r="C17" s="41">
        <v>1.3761000000000001</v>
      </c>
      <c r="D17" s="41">
        <v>15.6721</v>
      </c>
      <c r="E17" s="41">
        <v>3.2706</v>
      </c>
      <c r="F17" s="41">
        <v>12.4015</v>
      </c>
      <c r="G17" s="10">
        <v>17.7592</v>
      </c>
      <c r="H17" s="41">
        <v>1.6374</v>
      </c>
      <c r="I17" s="41">
        <v>16.1218</v>
      </c>
      <c r="J17" s="41">
        <v>3.1181000000000001</v>
      </c>
      <c r="K17" s="41">
        <v>13.0038</v>
      </c>
    </row>
    <row r="18" spans="1:11">
      <c r="A18" s="49" t="s">
        <v>82</v>
      </c>
      <c r="B18" s="41">
        <v>18.885000000000002</v>
      </c>
      <c r="C18" s="41">
        <v>1.3403</v>
      </c>
      <c r="D18" s="41">
        <v>17.544799999999999</v>
      </c>
      <c r="E18" s="41">
        <v>3.3151000000000002</v>
      </c>
      <c r="F18" s="41">
        <v>14.2296</v>
      </c>
      <c r="G18" s="10">
        <v>19.127500000000001</v>
      </c>
      <c r="H18" s="41">
        <v>1.8458000000000001</v>
      </c>
      <c r="I18" s="41">
        <v>17.281700000000001</v>
      </c>
      <c r="J18" s="41">
        <v>3.6349</v>
      </c>
      <c r="K18" s="41">
        <v>13.646800000000001</v>
      </c>
    </row>
    <row r="19" spans="1:11">
      <c r="A19" s="49" t="s">
        <v>83</v>
      </c>
      <c r="B19" s="41">
        <v>15.8583</v>
      </c>
      <c r="C19" s="41">
        <v>1.0974999999999999</v>
      </c>
      <c r="D19" s="41">
        <v>14.7608</v>
      </c>
      <c r="E19" s="41">
        <v>2.2267000000000001</v>
      </c>
      <c r="F19" s="41">
        <v>12.534000000000001</v>
      </c>
      <c r="G19" s="10">
        <v>16.104700000000001</v>
      </c>
      <c r="H19" s="41">
        <v>1.4283999999999999</v>
      </c>
      <c r="I19" s="41">
        <v>14.676399999999999</v>
      </c>
      <c r="J19" s="41">
        <v>2.0160999999999998</v>
      </c>
      <c r="K19" s="41">
        <v>12.660299999999999</v>
      </c>
    </row>
    <row r="20" spans="1:11">
      <c r="A20" s="49" t="s">
        <v>84</v>
      </c>
      <c r="B20" s="41">
        <v>22.226099999999999</v>
      </c>
      <c r="C20" s="41">
        <v>1.3464</v>
      </c>
      <c r="D20" s="41">
        <v>20.8797</v>
      </c>
      <c r="E20" s="41">
        <v>11.1204</v>
      </c>
      <c r="F20" s="41">
        <v>9.7592999999999996</v>
      </c>
      <c r="G20" s="10">
        <v>23.0627</v>
      </c>
      <c r="H20" s="41">
        <v>1.8204</v>
      </c>
      <c r="I20" s="41">
        <v>21.2423</v>
      </c>
      <c r="J20" s="41">
        <v>14.198</v>
      </c>
      <c r="K20" s="41">
        <v>7.0442999999999998</v>
      </c>
    </row>
    <row r="21" spans="1:11">
      <c r="A21" s="49" t="s">
        <v>85</v>
      </c>
      <c r="B21" s="41">
        <v>13.9071</v>
      </c>
      <c r="C21" s="41">
        <v>3.2587000000000002</v>
      </c>
      <c r="D21" s="41">
        <v>10.648400000000001</v>
      </c>
      <c r="E21" s="41">
        <v>1.0746</v>
      </c>
      <c r="F21" s="41">
        <v>9.5738000000000003</v>
      </c>
      <c r="G21" s="10">
        <v>14.611499999999999</v>
      </c>
      <c r="H21" s="41">
        <v>2.2467999999999999</v>
      </c>
      <c r="I21" s="41">
        <v>12.364699999999999</v>
      </c>
      <c r="J21" s="41">
        <v>1.5311999999999999</v>
      </c>
      <c r="K21" s="41">
        <v>10.833500000000001</v>
      </c>
    </row>
    <row r="22" spans="1:11">
      <c r="A22" s="49" t="s">
        <v>86</v>
      </c>
      <c r="B22" s="41">
        <v>18.870799999999999</v>
      </c>
      <c r="C22" s="41">
        <v>1.635</v>
      </c>
      <c r="D22" s="41">
        <v>17.235800000000001</v>
      </c>
      <c r="E22" s="41">
        <v>1.4451000000000001</v>
      </c>
      <c r="F22" s="41">
        <v>15.790699999999999</v>
      </c>
      <c r="G22" s="10">
        <v>20.646999999999998</v>
      </c>
      <c r="H22" s="41">
        <v>2.8433999999999999</v>
      </c>
      <c r="I22" s="41">
        <v>17.803699999999999</v>
      </c>
      <c r="J22" s="41">
        <v>2.2412999999999998</v>
      </c>
      <c r="K22" s="41">
        <v>15.5624</v>
      </c>
    </row>
    <row r="23" spans="1:11">
      <c r="A23" s="49" t="s">
        <v>87</v>
      </c>
      <c r="B23" s="41">
        <v>20.741399999999999</v>
      </c>
      <c r="C23" s="41">
        <v>2.016</v>
      </c>
      <c r="D23" s="41">
        <v>18.7255</v>
      </c>
      <c r="E23" s="41">
        <v>3.2985000000000002</v>
      </c>
      <c r="F23" s="41">
        <v>15.427</v>
      </c>
      <c r="G23" s="10">
        <v>21.308299999999999</v>
      </c>
      <c r="H23" s="41">
        <v>2.0838999999999999</v>
      </c>
      <c r="I23" s="41">
        <v>19.224399999999999</v>
      </c>
      <c r="J23" s="41">
        <v>4.7343000000000002</v>
      </c>
      <c r="K23" s="41">
        <v>14.4901</v>
      </c>
    </row>
    <row r="24" spans="1:11">
      <c r="A24" s="49" t="s">
        <v>88</v>
      </c>
      <c r="B24" s="41">
        <v>17.913799999999998</v>
      </c>
      <c r="C24" s="41">
        <v>4.7554999999999996</v>
      </c>
      <c r="D24" s="41">
        <v>13.158300000000001</v>
      </c>
      <c r="E24" s="41">
        <v>1.1617</v>
      </c>
      <c r="F24" s="41">
        <v>11.996600000000001</v>
      </c>
      <c r="G24" s="10">
        <v>17.472799999999999</v>
      </c>
      <c r="H24" s="41">
        <v>2.6598999999999999</v>
      </c>
      <c r="I24" s="41">
        <v>14.813000000000001</v>
      </c>
      <c r="J24" s="41">
        <v>1.5454000000000001</v>
      </c>
      <c r="K24" s="41">
        <v>13.2676</v>
      </c>
    </row>
    <row r="25" spans="1:11">
      <c r="A25" s="49" t="s">
        <v>89</v>
      </c>
      <c r="B25" s="41">
        <v>24.0242</v>
      </c>
      <c r="C25" s="41">
        <v>2.4527000000000001</v>
      </c>
      <c r="D25" s="41">
        <v>21.5715</v>
      </c>
      <c r="E25" s="41">
        <v>5.1047000000000002</v>
      </c>
      <c r="F25" s="41">
        <v>16.466799999999999</v>
      </c>
      <c r="G25" s="10">
        <v>24.206099999999999</v>
      </c>
      <c r="H25" s="41">
        <v>2.3313999999999999</v>
      </c>
      <c r="I25" s="41">
        <v>21.874700000000001</v>
      </c>
      <c r="J25" s="41">
        <v>7.0594000000000001</v>
      </c>
      <c r="K25" s="41">
        <v>14.815300000000001</v>
      </c>
    </row>
    <row r="26" spans="1:11">
      <c r="A26" s="49" t="s">
        <v>90</v>
      </c>
      <c r="B26" s="41">
        <v>15.622299999999999</v>
      </c>
      <c r="C26" s="41">
        <v>2.0301</v>
      </c>
      <c r="D26" s="41">
        <v>13.5922</v>
      </c>
      <c r="E26" s="41">
        <v>3.9348999999999998</v>
      </c>
      <c r="F26" s="41">
        <v>9.6571999999999996</v>
      </c>
      <c r="G26" s="10">
        <v>18.8064</v>
      </c>
      <c r="H26" s="41">
        <v>2.4266999999999999</v>
      </c>
      <c r="I26" s="41">
        <v>16.3797</v>
      </c>
      <c r="J26" s="41">
        <v>7.3882000000000003</v>
      </c>
      <c r="K26" s="41">
        <v>8.9915000000000003</v>
      </c>
    </row>
    <row r="27" spans="1:11">
      <c r="A27" s="49" t="s">
        <v>91</v>
      </c>
      <c r="B27" s="41">
        <v>18.929500000000001</v>
      </c>
      <c r="C27" s="41">
        <v>1.5525</v>
      </c>
      <c r="D27" s="41">
        <v>17.376999999999999</v>
      </c>
      <c r="E27" s="41">
        <v>8.0724999999999998</v>
      </c>
      <c r="F27" s="41">
        <v>9.3045000000000009</v>
      </c>
      <c r="G27" s="10">
        <v>19.304600000000001</v>
      </c>
      <c r="H27" s="41">
        <v>2.3384</v>
      </c>
      <c r="I27" s="41">
        <v>16.9663</v>
      </c>
      <c r="J27" s="41">
        <v>10.9062</v>
      </c>
      <c r="K27" s="41">
        <v>6.06</v>
      </c>
    </row>
    <row r="28" spans="1:11">
      <c r="A28" s="49" t="s">
        <v>92</v>
      </c>
      <c r="B28" s="41">
        <v>10.9155</v>
      </c>
      <c r="C28" s="41">
        <v>0.71579999999999999</v>
      </c>
      <c r="D28" s="41">
        <v>10.1997</v>
      </c>
      <c r="E28" s="41">
        <v>2.0232999999999999</v>
      </c>
      <c r="F28" s="41">
        <v>8.1763999999999992</v>
      </c>
      <c r="G28" s="10">
        <v>11.848599999999999</v>
      </c>
      <c r="H28" s="41">
        <v>1.2464</v>
      </c>
      <c r="I28" s="41">
        <v>10.6022</v>
      </c>
      <c r="J28" s="41">
        <v>2.7905000000000002</v>
      </c>
      <c r="K28" s="41">
        <v>7.8117000000000001</v>
      </c>
    </row>
    <row r="29" spans="1:11">
      <c r="A29" s="49" t="s">
        <v>93</v>
      </c>
      <c r="B29" s="41">
        <v>14.529199999999999</v>
      </c>
      <c r="C29" s="41">
        <v>1.4917</v>
      </c>
      <c r="D29" s="41">
        <v>13.0375</v>
      </c>
      <c r="E29" s="41">
        <v>2.2690999999999999</v>
      </c>
      <c r="F29" s="41">
        <v>10.7684</v>
      </c>
      <c r="G29" s="10">
        <v>15.3485</v>
      </c>
      <c r="H29" s="41">
        <v>1.7430000000000001</v>
      </c>
      <c r="I29" s="41">
        <v>13.605600000000001</v>
      </c>
      <c r="J29" s="41">
        <v>5.3163</v>
      </c>
      <c r="K29" s="41">
        <v>8.2893000000000008</v>
      </c>
    </row>
    <row r="30" spans="1:11">
      <c r="A30" s="49" t="s">
        <v>94</v>
      </c>
      <c r="B30" s="41">
        <v>13.3413</v>
      </c>
      <c r="C30" s="41">
        <v>1.5168999999999999</v>
      </c>
      <c r="D30" s="41">
        <v>11.824400000000001</v>
      </c>
      <c r="E30" s="41">
        <v>3.9685000000000001</v>
      </c>
      <c r="F30" s="41">
        <v>7.8559000000000001</v>
      </c>
      <c r="G30" s="10">
        <v>14.8066</v>
      </c>
      <c r="H30" s="41">
        <v>1.3434999999999999</v>
      </c>
      <c r="I30" s="41">
        <v>13.462999999999999</v>
      </c>
      <c r="J30" s="41">
        <v>6.1383000000000001</v>
      </c>
      <c r="K30" s="41">
        <v>7.3247999999999998</v>
      </c>
    </row>
    <row r="31" spans="1:11">
      <c r="A31" s="49" t="s">
        <v>95</v>
      </c>
      <c r="B31" s="41">
        <v>16.531199999999998</v>
      </c>
      <c r="C31" s="41">
        <v>2.2284999999999999</v>
      </c>
      <c r="D31" s="41">
        <v>14.3027</v>
      </c>
      <c r="E31" s="41">
        <v>3.3166000000000002</v>
      </c>
      <c r="F31" s="41">
        <v>10.9861</v>
      </c>
      <c r="G31" s="10">
        <v>18.410699999999999</v>
      </c>
      <c r="H31" s="41">
        <v>2.8029000000000002</v>
      </c>
      <c r="I31" s="41">
        <v>15.607799999999999</v>
      </c>
      <c r="J31" s="41">
        <v>4.2233000000000001</v>
      </c>
      <c r="K31" s="41">
        <v>11.384499999999999</v>
      </c>
    </row>
    <row r="32" spans="1:11">
      <c r="A32" s="49" t="s">
        <v>96</v>
      </c>
      <c r="B32" s="41">
        <v>22.7681</v>
      </c>
      <c r="C32" s="41">
        <v>1.708</v>
      </c>
      <c r="D32" s="41">
        <v>21.06</v>
      </c>
      <c r="E32" s="41">
        <v>12.280799999999999</v>
      </c>
      <c r="F32" s="41">
        <v>8.7791999999999994</v>
      </c>
      <c r="G32" s="10">
        <v>22.4176</v>
      </c>
      <c r="H32" s="41">
        <v>1.0998000000000001</v>
      </c>
      <c r="I32" s="41">
        <v>21.317799999999998</v>
      </c>
      <c r="J32" s="41">
        <v>16.335899999999999</v>
      </c>
      <c r="K32" s="41">
        <v>4.9819000000000004</v>
      </c>
    </row>
    <row r="33" spans="1:11">
      <c r="A33" s="49" t="s">
        <v>97</v>
      </c>
      <c r="B33" s="41">
        <v>18.761800000000001</v>
      </c>
      <c r="C33" s="41">
        <v>1.2365999999999999</v>
      </c>
      <c r="D33" s="41">
        <v>17.525200000000002</v>
      </c>
      <c r="E33" s="41">
        <v>2.9203999999999999</v>
      </c>
      <c r="F33" s="41">
        <v>14.604799999999999</v>
      </c>
      <c r="G33" s="10">
        <v>18.773199999999999</v>
      </c>
      <c r="H33" s="41">
        <v>1.1911</v>
      </c>
      <c r="I33" s="41">
        <v>17.582100000000001</v>
      </c>
      <c r="J33" s="41">
        <v>6.1402000000000001</v>
      </c>
      <c r="K33" s="41">
        <v>11.4419</v>
      </c>
    </row>
    <row r="34" spans="1:11">
      <c r="A34" s="49" t="s">
        <v>98</v>
      </c>
      <c r="B34" s="41">
        <v>20.007400000000001</v>
      </c>
      <c r="C34" s="41">
        <v>1.6235999999999999</v>
      </c>
      <c r="D34" s="41">
        <v>18.383800000000001</v>
      </c>
      <c r="E34" s="41">
        <v>0.80120000000000002</v>
      </c>
      <c r="F34" s="41">
        <v>17.582599999999999</v>
      </c>
      <c r="G34" s="10">
        <v>20.209800000000001</v>
      </c>
      <c r="H34" s="41">
        <v>2.1514000000000002</v>
      </c>
      <c r="I34" s="41">
        <v>18.058399999999999</v>
      </c>
      <c r="J34" s="41">
        <v>1.8354999999999999</v>
      </c>
      <c r="K34" s="41">
        <v>16.222799999999999</v>
      </c>
    </row>
    <row r="35" spans="1:11">
      <c r="A35" s="49" t="s">
        <v>99</v>
      </c>
      <c r="B35" s="41">
        <v>23.7303</v>
      </c>
      <c r="C35" s="41">
        <v>2.2170000000000001</v>
      </c>
      <c r="D35" s="41">
        <v>21.513300000000001</v>
      </c>
      <c r="E35" s="41">
        <v>10.754300000000001</v>
      </c>
      <c r="F35" s="41">
        <v>10.759</v>
      </c>
      <c r="G35" s="10">
        <v>24.1007</v>
      </c>
      <c r="H35" s="41">
        <v>2.1665000000000001</v>
      </c>
      <c r="I35" s="41">
        <v>21.934200000000001</v>
      </c>
      <c r="J35" s="41">
        <v>9.7188999999999997</v>
      </c>
      <c r="K35" s="41">
        <v>12.215299999999999</v>
      </c>
    </row>
    <row r="36" spans="1:11">
      <c r="A36" s="49" t="s">
        <v>100</v>
      </c>
      <c r="B36" s="41">
        <v>21.695399999999999</v>
      </c>
      <c r="C36" s="41">
        <v>1.6504000000000001</v>
      </c>
      <c r="D36" s="41">
        <v>20.045000000000002</v>
      </c>
      <c r="E36" s="41">
        <v>0.74350000000000005</v>
      </c>
      <c r="F36" s="41">
        <v>19.301500000000001</v>
      </c>
      <c r="G36" s="10">
        <v>23.233499999999999</v>
      </c>
      <c r="H36" s="41">
        <v>2.2088999999999999</v>
      </c>
      <c r="I36" s="41">
        <v>21.0246</v>
      </c>
      <c r="J36" s="41">
        <v>2.2652999999999999</v>
      </c>
      <c r="K36" s="41">
        <v>18.7593</v>
      </c>
    </row>
    <row r="37" spans="1:11">
      <c r="A37" s="49" t="s">
        <v>101</v>
      </c>
      <c r="B37" s="41">
        <v>18.3871</v>
      </c>
      <c r="C37" s="41">
        <v>1.5173000000000001</v>
      </c>
      <c r="D37" s="41">
        <v>16.869700000000002</v>
      </c>
      <c r="E37" s="41">
        <v>3.6560000000000001</v>
      </c>
      <c r="F37" s="41">
        <v>13.213699999999999</v>
      </c>
      <c r="G37" s="10">
        <v>17.215900000000001</v>
      </c>
      <c r="H37" s="41">
        <v>2.016</v>
      </c>
      <c r="I37" s="41">
        <v>15.1998</v>
      </c>
      <c r="J37" s="41">
        <v>5.4626999999999999</v>
      </c>
      <c r="K37" s="41">
        <v>9.7370999999999999</v>
      </c>
    </row>
    <row r="38" spans="1:11">
      <c r="A38" s="49" t="s">
        <v>102</v>
      </c>
      <c r="B38" s="41">
        <v>16.2272</v>
      </c>
      <c r="C38" s="41">
        <v>2.5305</v>
      </c>
      <c r="D38" s="41">
        <v>13.6967</v>
      </c>
      <c r="E38" s="41">
        <v>2.1320999999999999</v>
      </c>
      <c r="F38" s="41">
        <v>11.5646</v>
      </c>
      <c r="G38" s="10">
        <v>16.311299999999999</v>
      </c>
      <c r="H38" s="41">
        <v>1.6673</v>
      </c>
      <c r="I38" s="41">
        <v>14.644</v>
      </c>
      <c r="J38" s="41">
        <v>6.1939000000000002</v>
      </c>
      <c r="K38" s="41">
        <v>8.4501000000000008</v>
      </c>
    </row>
    <row r="39" spans="1:11">
      <c r="A39" s="49" t="s">
        <v>103</v>
      </c>
      <c r="B39" s="41">
        <v>18.633900000000001</v>
      </c>
      <c r="C39" s="41">
        <v>1.9368000000000001</v>
      </c>
      <c r="D39" s="41">
        <v>16.697099999999999</v>
      </c>
      <c r="E39" s="41">
        <v>1.4319</v>
      </c>
      <c r="F39" s="41">
        <v>15.2652</v>
      </c>
      <c r="G39" s="10">
        <v>18.161300000000001</v>
      </c>
      <c r="H39" s="41">
        <v>2.456</v>
      </c>
      <c r="I39" s="41">
        <v>15.705299999999999</v>
      </c>
      <c r="J39" s="41">
        <v>1.1171</v>
      </c>
      <c r="K39" s="41">
        <v>14.588200000000001</v>
      </c>
    </row>
    <row r="40" spans="1:11">
      <c r="A40" s="49" t="s">
        <v>104</v>
      </c>
      <c r="B40" s="41">
        <v>20.487500000000001</v>
      </c>
      <c r="C40" s="41">
        <v>1.5052000000000001</v>
      </c>
      <c r="D40" s="41">
        <v>18.982299999999999</v>
      </c>
      <c r="E40" s="41">
        <v>6.1837999999999997</v>
      </c>
      <c r="F40" s="41">
        <v>12.798500000000001</v>
      </c>
      <c r="G40" s="10">
        <v>20.334499999999998</v>
      </c>
      <c r="H40" s="41">
        <v>1.8050999999999999</v>
      </c>
      <c r="I40" s="41">
        <v>18.529399999999999</v>
      </c>
      <c r="J40" s="41">
        <v>7.9602000000000004</v>
      </c>
      <c r="K40" s="41">
        <v>10.5693</v>
      </c>
    </row>
    <row r="41" spans="1:11">
      <c r="A41" s="49" t="s">
        <v>105</v>
      </c>
      <c r="B41" s="41">
        <v>16.8369</v>
      </c>
      <c r="C41" s="41">
        <v>2.2147999999999999</v>
      </c>
      <c r="D41" s="41">
        <v>14.622199999999999</v>
      </c>
      <c r="E41" s="41">
        <v>3.6937000000000002</v>
      </c>
      <c r="F41" s="41">
        <v>10.9285</v>
      </c>
      <c r="G41" s="10">
        <v>17.811299999999999</v>
      </c>
      <c r="H41" s="41">
        <v>2.0733999999999999</v>
      </c>
      <c r="I41" s="41">
        <v>15.7379</v>
      </c>
      <c r="J41" s="41">
        <v>7.6746999999999996</v>
      </c>
      <c r="K41" s="41">
        <v>8.0632000000000001</v>
      </c>
    </row>
    <row r="42" spans="1:11">
      <c r="A42" s="49" t="s">
        <v>106</v>
      </c>
      <c r="B42" s="41">
        <v>18.847799999999999</v>
      </c>
      <c r="C42" s="41">
        <v>2.1194000000000002</v>
      </c>
      <c r="D42" s="41">
        <v>16.7285</v>
      </c>
      <c r="E42" s="41">
        <v>2.6309</v>
      </c>
      <c r="F42" s="41">
        <v>14.0976</v>
      </c>
      <c r="G42" s="10">
        <v>19.200299999999999</v>
      </c>
      <c r="H42" s="41">
        <v>1.7371000000000001</v>
      </c>
      <c r="I42" s="41">
        <v>17.463200000000001</v>
      </c>
      <c r="J42" s="41">
        <v>4.3228</v>
      </c>
      <c r="K42" s="41">
        <v>13.140499999999999</v>
      </c>
    </row>
    <row r="43" spans="1:11">
      <c r="A43" s="49" t="s">
        <v>107</v>
      </c>
      <c r="B43" s="41">
        <v>19.9527</v>
      </c>
      <c r="C43" s="41">
        <v>1.9157</v>
      </c>
      <c r="D43" s="41">
        <v>18.036899999999999</v>
      </c>
      <c r="E43" s="41">
        <v>3.4403999999999999</v>
      </c>
      <c r="F43" s="41">
        <v>14.5966</v>
      </c>
      <c r="G43" s="10">
        <v>21.351400000000002</v>
      </c>
      <c r="H43" s="41">
        <v>2.3203</v>
      </c>
      <c r="I43" s="41">
        <v>19.031099999999999</v>
      </c>
      <c r="J43" s="41">
        <v>3.8532000000000002</v>
      </c>
      <c r="K43" s="41">
        <v>15.177899999999999</v>
      </c>
    </row>
    <row r="44" spans="1:11">
      <c r="A44" s="49" t="s">
        <v>108</v>
      </c>
      <c r="B44" s="41">
        <v>16.553799999999999</v>
      </c>
      <c r="C44" s="41">
        <v>1.8496999999999999</v>
      </c>
      <c r="D44" s="41">
        <v>14.7041</v>
      </c>
      <c r="E44" s="41">
        <v>5.5805999999999996</v>
      </c>
      <c r="F44" s="41">
        <v>9.1234999999999999</v>
      </c>
      <c r="G44" s="10">
        <v>19.952400000000001</v>
      </c>
      <c r="H44" s="41">
        <v>1.9645999999999999</v>
      </c>
      <c r="I44" s="41">
        <v>17.9878</v>
      </c>
      <c r="J44" s="41">
        <v>11.689299999999999</v>
      </c>
      <c r="K44" s="41">
        <v>6.2986000000000004</v>
      </c>
    </row>
    <row r="45" spans="1:11">
      <c r="A45" s="49" t="s">
        <v>109</v>
      </c>
      <c r="B45" s="41">
        <v>13.9595</v>
      </c>
      <c r="C45" s="41">
        <v>1.7070000000000001</v>
      </c>
      <c r="D45" s="41">
        <v>12.2524</v>
      </c>
      <c r="E45" s="41">
        <v>4.6722999999999999</v>
      </c>
      <c r="F45" s="41">
        <v>7.5800999999999998</v>
      </c>
      <c r="G45" s="10">
        <v>15.4704</v>
      </c>
      <c r="H45" s="41">
        <v>2.5095000000000001</v>
      </c>
      <c r="I45" s="41">
        <v>12.960900000000001</v>
      </c>
      <c r="J45" s="41">
        <v>7.5545</v>
      </c>
      <c r="K45" s="41">
        <v>5.4063999999999997</v>
      </c>
    </row>
    <row r="46" spans="1:11">
      <c r="A46" s="49" t="s">
        <v>110</v>
      </c>
      <c r="B46" s="41">
        <v>16.420100000000001</v>
      </c>
      <c r="C46" s="41">
        <v>3.0670000000000002</v>
      </c>
      <c r="D46" s="41">
        <v>13.3531</v>
      </c>
      <c r="E46" s="41">
        <v>1.3097000000000001</v>
      </c>
      <c r="F46" s="41">
        <v>12.0434</v>
      </c>
      <c r="G46" s="10">
        <v>16.516100000000002</v>
      </c>
      <c r="H46" s="41">
        <v>2.7896000000000001</v>
      </c>
      <c r="I46" s="41">
        <v>13.726599999999999</v>
      </c>
      <c r="J46" s="41">
        <v>3.5337999999999998</v>
      </c>
      <c r="K46" s="41">
        <v>10.1927</v>
      </c>
    </row>
    <row r="47" spans="1:11">
      <c r="A47" s="49" t="s">
        <v>111</v>
      </c>
      <c r="B47" s="41">
        <v>21.281600000000001</v>
      </c>
      <c r="C47" s="41">
        <v>2.1718999999999999</v>
      </c>
      <c r="D47" s="41">
        <v>19.1097</v>
      </c>
      <c r="E47" s="41">
        <v>6.7758000000000003</v>
      </c>
      <c r="F47" s="41">
        <v>12.3339</v>
      </c>
      <c r="G47" s="10">
        <v>23.4558</v>
      </c>
      <c r="H47" s="41">
        <v>2.5127999999999999</v>
      </c>
      <c r="I47" s="41">
        <v>20.943000000000001</v>
      </c>
      <c r="J47" s="41">
        <v>9.2695000000000007</v>
      </c>
      <c r="K47" s="41">
        <v>11.673500000000001</v>
      </c>
    </row>
    <row r="48" spans="1:11">
      <c r="A48" s="49" t="s">
        <v>112</v>
      </c>
      <c r="B48" s="41">
        <v>13.380599999999999</v>
      </c>
      <c r="C48" s="41">
        <v>1.4198999999999999</v>
      </c>
      <c r="D48" s="41">
        <v>11.960699999999999</v>
      </c>
      <c r="E48" s="41">
        <v>2.6311</v>
      </c>
      <c r="F48" s="41">
        <v>9.3294999999999995</v>
      </c>
      <c r="G48" s="10">
        <v>14.742900000000001</v>
      </c>
      <c r="H48" s="41">
        <v>1.4823999999999999</v>
      </c>
      <c r="I48" s="41">
        <v>13.2605</v>
      </c>
      <c r="J48" s="41">
        <v>4.3376999999999999</v>
      </c>
      <c r="K48" s="41">
        <v>8.9227000000000007</v>
      </c>
    </row>
    <row r="49" spans="1:11">
      <c r="A49" s="49" t="s">
        <v>113</v>
      </c>
      <c r="B49" s="41">
        <v>20.057099999999998</v>
      </c>
      <c r="C49" s="41">
        <v>1.0505</v>
      </c>
      <c r="D49" s="41">
        <v>19.006599999999999</v>
      </c>
      <c r="E49" s="41">
        <v>2.5228000000000002</v>
      </c>
      <c r="F49" s="41">
        <v>16.483799999999999</v>
      </c>
      <c r="G49" s="10">
        <v>21.364599999999999</v>
      </c>
      <c r="H49" s="41">
        <v>1.7619</v>
      </c>
      <c r="I49" s="41">
        <v>19.602699999999999</v>
      </c>
      <c r="J49" s="41">
        <v>5.5448000000000004</v>
      </c>
      <c r="K49" s="41">
        <v>14.0579</v>
      </c>
    </row>
    <row r="50" spans="1:11">
      <c r="A50" s="49" t="s">
        <v>114</v>
      </c>
      <c r="B50" s="41">
        <v>17.840299999999999</v>
      </c>
      <c r="C50" s="41">
        <v>1.7373000000000001</v>
      </c>
      <c r="D50" s="41">
        <v>16.103000000000002</v>
      </c>
      <c r="E50" s="41">
        <v>5.4565999999999999</v>
      </c>
      <c r="F50" s="41">
        <v>10.6464</v>
      </c>
      <c r="G50" s="10">
        <v>17.282800000000002</v>
      </c>
      <c r="H50" s="41">
        <v>2.1585999999999999</v>
      </c>
      <c r="I50" s="41">
        <v>15.1242</v>
      </c>
      <c r="J50" s="41">
        <v>7.3979999999999997</v>
      </c>
      <c r="K50" s="41">
        <v>7.7262000000000004</v>
      </c>
    </row>
    <row r="51" spans="1:11">
      <c r="A51" s="49" t="s">
        <v>115</v>
      </c>
      <c r="B51" s="41">
        <v>18.3293</v>
      </c>
      <c r="C51" s="41">
        <v>2.1452</v>
      </c>
      <c r="D51" s="41">
        <v>16.184100000000001</v>
      </c>
      <c r="E51" s="41">
        <v>5.2633999999999999</v>
      </c>
      <c r="F51" s="41">
        <v>10.9207</v>
      </c>
      <c r="G51" s="10">
        <v>18.233899999999998</v>
      </c>
      <c r="H51" s="41">
        <v>2.2675000000000001</v>
      </c>
      <c r="I51" s="41">
        <v>15.9664</v>
      </c>
      <c r="J51" s="41">
        <v>6.7382999999999997</v>
      </c>
      <c r="K51" s="41">
        <v>9.2280999999999995</v>
      </c>
    </row>
    <row r="52" spans="1:11">
      <c r="A52" s="49" t="s">
        <v>116</v>
      </c>
      <c r="B52" s="41">
        <v>14.8832</v>
      </c>
      <c r="C52" s="41">
        <v>2.1063000000000001</v>
      </c>
      <c r="D52" s="41">
        <v>12.776999999999999</v>
      </c>
      <c r="E52" s="41">
        <v>2.5709</v>
      </c>
      <c r="F52" s="41">
        <v>10.206099999999999</v>
      </c>
      <c r="G52" s="10">
        <v>15.9803</v>
      </c>
      <c r="H52" s="41">
        <v>1.7918000000000001</v>
      </c>
      <c r="I52" s="41">
        <v>14.188499999999999</v>
      </c>
      <c r="J52" s="41">
        <v>6.2903000000000002</v>
      </c>
      <c r="K52" s="41">
        <v>7.8982000000000001</v>
      </c>
    </row>
    <row r="53" spans="1:11">
      <c r="A53" s="49" t="s">
        <v>117</v>
      </c>
      <c r="B53" s="41">
        <v>17.159199999999998</v>
      </c>
      <c r="C53" s="41">
        <v>1.7326999999999999</v>
      </c>
      <c r="D53" s="41">
        <v>15.426500000000001</v>
      </c>
      <c r="E53" s="41">
        <v>2.3753000000000002</v>
      </c>
      <c r="F53" s="41">
        <v>13.0512</v>
      </c>
      <c r="G53" s="10">
        <v>17.249700000000001</v>
      </c>
      <c r="H53" s="41">
        <v>1.4716</v>
      </c>
      <c r="I53" s="41">
        <v>15.7781</v>
      </c>
      <c r="J53" s="41">
        <v>4.6357999999999997</v>
      </c>
      <c r="K53" s="41">
        <v>11.142300000000001</v>
      </c>
    </row>
    <row r="54" spans="1:11">
      <c r="A54" s="49" t="s">
        <v>118</v>
      </c>
      <c r="B54" s="41">
        <v>16.212499999999999</v>
      </c>
      <c r="C54" s="41">
        <v>1.1617999999999999</v>
      </c>
      <c r="D54" s="41">
        <v>15.050800000000001</v>
      </c>
      <c r="E54" s="41">
        <v>2.0949</v>
      </c>
      <c r="F54" s="41">
        <v>12.9559</v>
      </c>
      <c r="G54" s="10">
        <v>15.0548</v>
      </c>
      <c r="H54" s="41">
        <v>1.2012</v>
      </c>
      <c r="I54" s="41">
        <v>13.8536</v>
      </c>
      <c r="J54" s="41">
        <v>2.7978000000000001</v>
      </c>
      <c r="K54" s="41">
        <v>11.0558</v>
      </c>
    </row>
    <row r="55" spans="1:11">
      <c r="A55" s="42" t="s">
        <v>119</v>
      </c>
      <c r="B55" s="43"/>
      <c r="C55" s="43"/>
      <c r="D55" s="43"/>
      <c r="E55" s="43"/>
      <c r="F55" s="43"/>
      <c r="G55" s="43"/>
      <c r="H55" s="43"/>
      <c r="I55" s="43"/>
      <c r="J55" s="43"/>
      <c r="K55" s="43"/>
    </row>
    <row r="56" spans="1:11">
      <c r="A56" s="50" t="s">
        <v>121</v>
      </c>
      <c r="B56" s="41">
        <v>24.754200000000001</v>
      </c>
      <c r="C56" s="41">
        <v>3.2549000000000001</v>
      </c>
      <c r="D56" s="41">
        <v>21.499300000000002</v>
      </c>
      <c r="E56" s="41">
        <v>1.6338999999999999</v>
      </c>
      <c r="F56" s="41">
        <v>19.865500000000001</v>
      </c>
      <c r="G56" s="10">
        <v>24.023900000000001</v>
      </c>
      <c r="H56" s="41">
        <v>3.3653</v>
      </c>
      <c r="I56" s="41">
        <v>20.6586</v>
      </c>
      <c r="J56" s="41">
        <v>3.0247999999999999</v>
      </c>
      <c r="K56" s="41">
        <v>17.633900000000001</v>
      </c>
    </row>
    <row r="57" spans="1:11">
      <c r="A57" s="11" t="s">
        <v>168</v>
      </c>
      <c r="B57" s="6">
        <v>14.9491</v>
      </c>
      <c r="C57" s="6">
        <v>1.0447</v>
      </c>
      <c r="D57" s="6">
        <v>13.904400000000001</v>
      </c>
      <c r="E57" s="6">
        <v>4.3350999999999997</v>
      </c>
      <c r="F57" s="6">
        <v>9.5693000000000001</v>
      </c>
      <c r="G57" s="15">
        <v>15.352399999999999</v>
      </c>
      <c r="H57" s="6">
        <v>1.1932</v>
      </c>
      <c r="I57" s="6">
        <v>14.1592</v>
      </c>
      <c r="J57" s="6">
        <v>4.2518000000000002</v>
      </c>
      <c r="K57" s="6">
        <v>9.9074000000000009</v>
      </c>
    </row>
    <row r="58" spans="1:11">
      <c r="A58" s="7" t="s">
        <v>234</v>
      </c>
    </row>
  </sheetData>
  <mergeCells count="4">
    <mergeCell ref="A55:K55"/>
    <mergeCell ref="B2:F2"/>
    <mergeCell ref="A2:A3"/>
    <mergeCell ref="G2:K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58"/>
  <sheetViews>
    <sheetView workbookViewId="0"/>
  </sheetViews>
  <sheetFormatPr defaultRowHeight="15"/>
  <cols>
    <col min="1" max="1" width="26" customWidth="1"/>
    <col min="2" max="11" width="16" customWidth="1"/>
  </cols>
  <sheetData>
    <row r="1" spans="1:11">
      <c r="A1" s="2" t="s">
        <v>21</v>
      </c>
    </row>
    <row r="2" spans="1:11">
      <c r="A2" s="31" t="s">
        <v>63</v>
      </c>
      <c r="B2" s="64">
        <v>2019</v>
      </c>
      <c r="C2" s="45"/>
      <c r="D2" s="45"/>
      <c r="E2" s="45"/>
      <c r="F2" s="45"/>
      <c r="G2" s="64">
        <v>2022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20.911624</v>
      </c>
      <c r="C4" s="41">
        <v>1.9671050000000001</v>
      </c>
      <c r="D4" s="41">
        <v>18.944519</v>
      </c>
      <c r="E4" s="41">
        <v>6.3616630000000001</v>
      </c>
      <c r="F4" s="41">
        <v>12.582857000000001</v>
      </c>
      <c r="G4" s="10">
        <v>23.644107999999999</v>
      </c>
      <c r="H4" s="41">
        <v>1.892274</v>
      </c>
      <c r="I4" s="41">
        <v>21.751833999999999</v>
      </c>
      <c r="J4" s="41">
        <v>7.9144969999999999</v>
      </c>
      <c r="K4" s="41">
        <v>13.837337</v>
      </c>
    </row>
    <row r="5" spans="1:11">
      <c r="A5" s="49" t="s">
        <v>69</v>
      </c>
      <c r="B5" s="41">
        <v>13.062203999999999</v>
      </c>
      <c r="C5" s="41">
        <v>1.6415090000000001</v>
      </c>
      <c r="D5" s="41">
        <v>11.420695</v>
      </c>
      <c r="E5" s="41">
        <v>5.5671099999999996</v>
      </c>
      <c r="F5" s="41">
        <v>5.8535849999999998</v>
      </c>
      <c r="G5" s="10">
        <v>17.309356999999999</v>
      </c>
      <c r="H5" s="41">
        <v>0.975854</v>
      </c>
      <c r="I5" s="41">
        <v>16.333503</v>
      </c>
      <c r="J5" s="41">
        <v>7.2485299999999997</v>
      </c>
      <c r="K5" s="41">
        <v>9.0849720000000005</v>
      </c>
    </row>
    <row r="6" spans="1:11">
      <c r="A6" s="49" t="s">
        <v>70</v>
      </c>
      <c r="B6" s="41">
        <v>24.005669999999999</v>
      </c>
      <c r="C6" s="41">
        <v>0.91018399999999999</v>
      </c>
      <c r="D6" s="41">
        <v>23.095486999999999</v>
      </c>
      <c r="E6" s="41">
        <v>7.7164429999999999</v>
      </c>
      <c r="F6" s="41">
        <v>15.379044</v>
      </c>
      <c r="G6" s="10">
        <v>26.248491000000001</v>
      </c>
      <c r="H6" s="58" t="s">
        <v>179</v>
      </c>
      <c r="I6" s="41">
        <v>25.768405999999999</v>
      </c>
      <c r="J6" s="41">
        <v>10.690675000000001</v>
      </c>
      <c r="K6" s="41">
        <v>15.077731</v>
      </c>
    </row>
    <row r="7" spans="1:11">
      <c r="A7" s="49" t="s">
        <v>71</v>
      </c>
      <c r="B7" s="41">
        <v>18.79344</v>
      </c>
      <c r="C7" s="41">
        <v>2.1321340000000002</v>
      </c>
      <c r="D7" s="41">
        <v>16.661306</v>
      </c>
      <c r="E7" s="41">
        <v>5.6953230000000001</v>
      </c>
      <c r="F7" s="41">
        <v>10.965983</v>
      </c>
      <c r="G7" s="10">
        <v>19.256779999999999</v>
      </c>
      <c r="H7" s="41">
        <v>1.765001</v>
      </c>
      <c r="I7" s="41">
        <v>17.491779000000001</v>
      </c>
      <c r="J7" s="41">
        <v>8.1325160000000007</v>
      </c>
      <c r="K7" s="41">
        <v>9.3592630000000003</v>
      </c>
    </row>
    <row r="8" spans="1:11">
      <c r="A8" s="49" t="s">
        <v>72</v>
      </c>
      <c r="B8" s="41">
        <v>20.502272999999999</v>
      </c>
      <c r="C8" s="41">
        <v>1.91991</v>
      </c>
      <c r="D8" s="41">
        <v>18.582363000000001</v>
      </c>
      <c r="E8" s="41">
        <v>3.031012</v>
      </c>
      <c r="F8" s="41">
        <v>15.551351</v>
      </c>
      <c r="G8" s="10">
        <v>23.366720000000001</v>
      </c>
      <c r="H8" s="41">
        <v>1.6316820000000001</v>
      </c>
      <c r="I8" s="41">
        <v>21.735037999999999</v>
      </c>
      <c r="J8" s="41">
        <v>3.402647</v>
      </c>
      <c r="K8" s="41">
        <v>18.332391000000001</v>
      </c>
    </row>
    <row r="9" spans="1:11">
      <c r="A9" s="49" t="s">
        <v>73</v>
      </c>
      <c r="B9" s="41">
        <v>24.029308</v>
      </c>
      <c r="C9" s="41">
        <v>1.6750620000000001</v>
      </c>
      <c r="D9" s="41">
        <v>22.354246</v>
      </c>
      <c r="E9" s="41">
        <v>14.045593</v>
      </c>
      <c r="F9" s="41">
        <v>8.3086529999999996</v>
      </c>
      <c r="G9" s="10">
        <v>26.977978</v>
      </c>
      <c r="H9" s="41">
        <v>2.4789569999999999</v>
      </c>
      <c r="I9" s="41">
        <v>24.499022</v>
      </c>
      <c r="J9" s="41">
        <v>16.754442000000001</v>
      </c>
      <c r="K9" s="41">
        <v>7.74458</v>
      </c>
    </row>
    <row r="10" spans="1:11">
      <c r="A10" s="49" t="s">
        <v>74</v>
      </c>
      <c r="B10" s="41">
        <v>18.302837</v>
      </c>
      <c r="C10" s="41">
        <v>1.2870010000000001</v>
      </c>
      <c r="D10" s="41">
        <v>17.015836</v>
      </c>
      <c r="E10" s="41">
        <v>7.1732519999999997</v>
      </c>
      <c r="F10" s="41">
        <v>9.8425840000000004</v>
      </c>
      <c r="G10" s="10">
        <v>21.331033000000001</v>
      </c>
      <c r="H10" s="41">
        <v>1.947859</v>
      </c>
      <c r="I10" s="41">
        <v>19.383174</v>
      </c>
      <c r="J10" s="41">
        <v>8.7668959999999991</v>
      </c>
      <c r="K10" s="41">
        <v>10.616277</v>
      </c>
    </row>
    <row r="11" spans="1:11">
      <c r="A11" s="49" t="s">
        <v>75</v>
      </c>
      <c r="B11" s="41">
        <v>20.972975000000002</v>
      </c>
      <c r="C11" s="41">
        <v>2.005633</v>
      </c>
      <c r="D11" s="41">
        <v>18.967341999999999</v>
      </c>
      <c r="E11" s="41">
        <v>6.0248699999999999</v>
      </c>
      <c r="F11" s="41">
        <v>12.942472</v>
      </c>
      <c r="G11" s="10">
        <v>23.367524</v>
      </c>
      <c r="H11" s="41">
        <v>1.766937</v>
      </c>
      <c r="I11" s="41">
        <v>21.600586</v>
      </c>
      <c r="J11" s="41">
        <v>5.1959650000000002</v>
      </c>
      <c r="K11" s="41">
        <v>16.404620999999999</v>
      </c>
    </row>
    <row r="12" spans="1:11">
      <c r="A12" s="49" t="s">
        <v>76</v>
      </c>
      <c r="B12" s="41">
        <v>20.695913999999998</v>
      </c>
      <c r="C12" s="41">
        <v>1.879977</v>
      </c>
      <c r="D12" s="41">
        <v>18.815937000000002</v>
      </c>
      <c r="E12" s="41">
        <v>4.5294930000000004</v>
      </c>
      <c r="F12" s="41">
        <v>14.286445000000001</v>
      </c>
      <c r="G12" s="10">
        <v>26.933236000000001</v>
      </c>
      <c r="H12" s="41">
        <v>1.4867349999999999</v>
      </c>
      <c r="I12" s="41">
        <v>25.446501000000001</v>
      </c>
      <c r="J12" s="41">
        <v>6.678553</v>
      </c>
      <c r="K12" s="41">
        <v>18.767949000000002</v>
      </c>
    </row>
    <row r="13" spans="1:11">
      <c r="A13" s="49" t="s">
        <v>77</v>
      </c>
      <c r="B13" s="41">
        <v>23.518032999999999</v>
      </c>
      <c r="C13" s="41">
        <v>2.6064639999999999</v>
      </c>
      <c r="D13" s="41">
        <v>20.911569</v>
      </c>
      <c r="E13" s="41">
        <v>1.860322</v>
      </c>
      <c r="F13" s="41">
        <v>19.051247</v>
      </c>
      <c r="G13" s="10">
        <v>26.085843000000001</v>
      </c>
      <c r="H13" s="41">
        <v>2.3418839999999999</v>
      </c>
      <c r="I13" s="41">
        <v>23.743959</v>
      </c>
      <c r="J13" s="41">
        <v>1.88436</v>
      </c>
      <c r="K13" s="41">
        <v>21.859598999999999</v>
      </c>
    </row>
    <row r="14" spans="1:11">
      <c r="A14" s="49" t="s">
        <v>78</v>
      </c>
      <c r="B14" s="41">
        <v>17.449076999999999</v>
      </c>
      <c r="C14" s="41">
        <v>2.9873799999999999</v>
      </c>
      <c r="D14" s="41">
        <v>14.461698</v>
      </c>
      <c r="E14" s="41">
        <v>2.016483</v>
      </c>
      <c r="F14" s="41">
        <v>12.445214999999999</v>
      </c>
      <c r="G14" s="10">
        <v>21.791634999999999</v>
      </c>
      <c r="H14" s="41">
        <v>1.9699629999999999</v>
      </c>
      <c r="I14" s="41">
        <v>19.821672</v>
      </c>
      <c r="J14" s="41">
        <v>3.1903600000000001</v>
      </c>
      <c r="K14" s="41">
        <v>16.631312999999999</v>
      </c>
    </row>
    <row r="15" spans="1:11">
      <c r="A15" s="49" t="s">
        <v>79</v>
      </c>
      <c r="B15" s="41">
        <v>16.280874000000001</v>
      </c>
      <c r="C15" s="41">
        <v>1.3989240000000001</v>
      </c>
      <c r="D15" s="41">
        <v>14.88195</v>
      </c>
      <c r="E15" s="41">
        <v>9.8697940000000006</v>
      </c>
      <c r="F15" s="41">
        <v>5.0121560000000001</v>
      </c>
      <c r="G15" s="10">
        <v>22.273304</v>
      </c>
      <c r="H15" s="41">
        <v>1.558168</v>
      </c>
      <c r="I15" s="41">
        <v>20.715136000000001</v>
      </c>
      <c r="J15" s="41">
        <v>15.855831999999999</v>
      </c>
      <c r="K15" s="41">
        <v>4.8593039999999998</v>
      </c>
    </row>
    <row r="16" spans="1:11">
      <c r="A16" s="49" t="s">
        <v>80</v>
      </c>
      <c r="B16" s="41">
        <v>14.975981000000001</v>
      </c>
      <c r="C16" s="41">
        <v>1.0782320000000001</v>
      </c>
      <c r="D16" s="41">
        <v>13.897748999999999</v>
      </c>
      <c r="E16" s="41">
        <v>4.884144</v>
      </c>
      <c r="F16" s="41">
        <v>9.0136050000000001</v>
      </c>
      <c r="G16" s="10">
        <v>17.903082999999999</v>
      </c>
      <c r="H16" s="41">
        <v>1.8339890000000001</v>
      </c>
      <c r="I16" s="41">
        <v>16.069094</v>
      </c>
      <c r="J16" s="41">
        <v>5.3795869999999999</v>
      </c>
      <c r="K16" s="41">
        <v>10.689507000000001</v>
      </c>
    </row>
    <row r="17" spans="1:11">
      <c r="A17" s="49" t="s">
        <v>81</v>
      </c>
      <c r="B17" s="41">
        <v>19.015851999999999</v>
      </c>
      <c r="C17" s="41">
        <v>0.92260600000000004</v>
      </c>
      <c r="D17" s="41">
        <v>18.093245</v>
      </c>
      <c r="E17" s="41">
        <v>3.5136189999999998</v>
      </c>
      <c r="F17" s="41">
        <v>14.579627</v>
      </c>
      <c r="G17" s="10">
        <v>24.72372</v>
      </c>
      <c r="H17" s="41">
        <v>1.2766310000000001</v>
      </c>
      <c r="I17" s="41">
        <v>23.447088999999998</v>
      </c>
      <c r="J17" s="41">
        <v>8.1594200000000008</v>
      </c>
      <c r="K17" s="41">
        <v>15.287668999999999</v>
      </c>
    </row>
    <row r="18" spans="1:11">
      <c r="A18" s="49" t="s">
        <v>82</v>
      </c>
      <c r="B18" s="41">
        <v>20.551200000000001</v>
      </c>
      <c r="C18" s="41">
        <v>1.5633189999999999</v>
      </c>
      <c r="D18" s="41">
        <v>18.987881999999999</v>
      </c>
      <c r="E18" s="41">
        <v>3.0903149999999999</v>
      </c>
      <c r="F18" s="41">
        <v>15.897567</v>
      </c>
      <c r="G18" s="10">
        <v>21.437069999999999</v>
      </c>
      <c r="H18" s="41">
        <v>0.51307999999999998</v>
      </c>
      <c r="I18" s="41">
        <v>20.923988999999999</v>
      </c>
      <c r="J18" s="41">
        <v>4.6899189999999997</v>
      </c>
      <c r="K18" s="41">
        <v>16.234069999999999</v>
      </c>
    </row>
    <row r="19" spans="1:11">
      <c r="A19" s="49" t="s">
        <v>83</v>
      </c>
      <c r="B19" s="41">
        <v>18.381923</v>
      </c>
      <c r="C19" s="41">
        <v>1.1905969999999999</v>
      </c>
      <c r="D19" s="41">
        <v>17.191326</v>
      </c>
      <c r="E19" s="41">
        <v>2.595183</v>
      </c>
      <c r="F19" s="41">
        <v>14.596143</v>
      </c>
      <c r="G19" s="10">
        <v>19.727388000000001</v>
      </c>
      <c r="H19" s="41">
        <v>1.183306</v>
      </c>
      <c r="I19" s="41">
        <v>18.544083000000001</v>
      </c>
      <c r="J19" s="41">
        <v>2.6709390000000002</v>
      </c>
      <c r="K19" s="41">
        <v>15.873144</v>
      </c>
    </row>
    <row r="20" spans="1:11">
      <c r="A20" s="49" t="s">
        <v>84</v>
      </c>
      <c r="B20" s="41">
        <v>21.011191</v>
      </c>
      <c r="C20" s="41">
        <v>1.800403</v>
      </c>
      <c r="D20" s="41">
        <v>19.210788999999998</v>
      </c>
      <c r="E20" s="41">
        <v>9.7241520000000001</v>
      </c>
      <c r="F20" s="41">
        <v>9.486637</v>
      </c>
      <c r="G20" s="10">
        <v>20.020288000000001</v>
      </c>
      <c r="H20" s="41">
        <v>1.3659559999999999</v>
      </c>
      <c r="I20" s="41">
        <v>18.654332</v>
      </c>
      <c r="J20" s="41">
        <v>8.8542380000000005</v>
      </c>
      <c r="K20" s="41">
        <v>9.8000939999999996</v>
      </c>
    </row>
    <row r="21" spans="1:11">
      <c r="A21" s="49" t="s">
        <v>85</v>
      </c>
      <c r="B21" s="41">
        <v>16.266572</v>
      </c>
      <c r="C21" s="41">
        <v>2.272634</v>
      </c>
      <c r="D21" s="41">
        <v>13.993938</v>
      </c>
      <c r="E21" s="41">
        <v>2.2179199999999999</v>
      </c>
      <c r="F21" s="41">
        <v>11.776018000000001</v>
      </c>
      <c r="G21" s="10">
        <v>19.300049999999999</v>
      </c>
      <c r="H21" s="41">
        <v>2.0477919999999998</v>
      </c>
      <c r="I21" s="41">
        <v>17.252258000000001</v>
      </c>
      <c r="J21" s="41">
        <v>2.3970310000000001</v>
      </c>
      <c r="K21" s="41">
        <v>14.855228</v>
      </c>
    </row>
    <row r="22" spans="1:11">
      <c r="A22" s="49" t="s">
        <v>86</v>
      </c>
      <c r="B22" s="41">
        <v>20.133800000000001</v>
      </c>
      <c r="C22" s="41">
        <v>3.3062480000000001</v>
      </c>
      <c r="D22" s="41">
        <v>16.827552000000001</v>
      </c>
      <c r="E22" s="41">
        <v>1.6725650000000001</v>
      </c>
      <c r="F22" s="41">
        <v>15.154987</v>
      </c>
      <c r="G22" s="10">
        <v>22.776287</v>
      </c>
      <c r="H22" s="41">
        <v>2.8542399999999999</v>
      </c>
      <c r="I22" s="41">
        <v>19.922046999999999</v>
      </c>
      <c r="J22" s="41">
        <v>1.4780070000000001</v>
      </c>
      <c r="K22" s="41">
        <v>18.444040999999999</v>
      </c>
    </row>
    <row r="23" spans="1:11">
      <c r="A23" s="49" t="s">
        <v>87</v>
      </c>
      <c r="B23" s="41">
        <v>21.802610000000001</v>
      </c>
      <c r="C23" s="41">
        <v>1.5998209999999999</v>
      </c>
      <c r="D23" s="41">
        <v>20.202788999999999</v>
      </c>
      <c r="E23" s="41">
        <v>4.5649819999999997</v>
      </c>
      <c r="F23" s="41">
        <v>15.637807</v>
      </c>
      <c r="G23" s="10">
        <v>24.533290000000001</v>
      </c>
      <c r="H23" s="41">
        <v>1.324363</v>
      </c>
      <c r="I23" s="41">
        <v>23.208926999999999</v>
      </c>
      <c r="J23" s="41">
        <v>4.8195750000000004</v>
      </c>
      <c r="K23" s="41">
        <v>18.389351999999999</v>
      </c>
    </row>
    <row r="24" spans="1:11">
      <c r="A24" s="49" t="s">
        <v>88</v>
      </c>
      <c r="B24" s="41">
        <v>18.722543000000002</v>
      </c>
      <c r="C24" s="41">
        <v>2.907257</v>
      </c>
      <c r="D24" s="41">
        <v>15.815286</v>
      </c>
      <c r="E24" s="41">
        <v>1.35233</v>
      </c>
      <c r="F24" s="41">
        <v>14.462956</v>
      </c>
      <c r="G24" s="10">
        <v>22.384529000000001</v>
      </c>
      <c r="H24" s="41">
        <v>1.871521</v>
      </c>
      <c r="I24" s="41">
        <v>20.513007999999999</v>
      </c>
      <c r="J24" s="41">
        <v>2.338495</v>
      </c>
      <c r="K24" s="41">
        <v>18.174513999999999</v>
      </c>
    </row>
    <row r="25" spans="1:11">
      <c r="A25" s="49" t="s">
        <v>89</v>
      </c>
      <c r="B25" s="41">
        <v>23.908041000000001</v>
      </c>
      <c r="C25" s="41">
        <v>2.7985899999999999</v>
      </c>
      <c r="D25" s="41">
        <v>21.109451</v>
      </c>
      <c r="E25" s="41">
        <v>5.919556</v>
      </c>
      <c r="F25" s="41">
        <v>15.189895</v>
      </c>
      <c r="G25" s="10">
        <v>25.722691000000001</v>
      </c>
      <c r="H25" s="41">
        <v>2.795696</v>
      </c>
      <c r="I25" s="41">
        <v>22.926994000000001</v>
      </c>
      <c r="J25" s="41">
        <v>6.0374639999999999</v>
      </c>
      <c r="K25" s="41">
        <v>16.889530000000001</v>
      </c>
    </row>
    <row r="26" spans="1:11">
      <c r="A26" s="49" t="s">
        <v>90</v>
      </c>
      <c r="B26" s="41">
        <v>18.577832000000001</v>
      </c>
      <c r="C26" s="41">
        <v>2.502783</v>
      </c>
      <c r="D26" s="41">
        <v>16.075049</v>
      </c>
      <c r="E26" s="41">
        <v>5.5605779999999996</v>
      </c>
      <c r="F26" s="41">
        <v>10.514471</v>
      </c>
      <c r="G26" s="10">
        <v>19.23828</v>
      </c>
      <c r="H26" s="41">
        <v>1.538348</v>
      </c>
      <c r="I26" s="41">
        <v>17.699930999999999</v>
      </c>
      <c r="J26" s="41">
        <v>6.5865400000000003</v>
      </c>
      <c r="K26" s="41">
        <v>11.113391999999999</v>
      </c>
    </row>
    <row r="27" spans="1:11">
      <c r="A27" s="49" t="s">
        <v>91</v>
      </c>
      <c r="B27" s="41">
        <v>19.510514000000001</v>
      </c>
      <c r="C27" s="41">
        <v>1.7217709999999999</v>
      </c>
      <c r="D27" s="41">
        <v>17.788743</v>
      </c>
      <c r="E27" s="41">
        <v>9.2334870000000002</v>
      </c>
      <c r="F27" s="41">
        <v>8.5552550000000007</v>
      </c>
      <c r="G27" s="10">
        <v>20.456716</v>
      </c>
      <c r="H27" s="41">
        <v>1.9536880000000001</v>
      </c>
      <c r="I27" s="41">
        <v>18.503028</v>
      </c>
      <c r="J27" s="41">
        <v>9.9819060000000004</v>
      </c>
      <c r="K27" s="41">
        <v>8.5211210000000008</v>
      </c>
    </row>
    <row r="28" spans="1:11">
      <c r="A28" s="49" t="s">
        <v>92</v>
      </c>
      <c r="B28" s="41">
        <v>13.425352999999999</v>
      </c>
      <c r="C28" s="41">
        <v>0.95790200000000003</v>
      </c>
      <c r="D28" s="41">
        <v>12.467451000000001</v>
      </c>
      <c r="E28" s="41">
        <v>2.610446</v>
      </c>
      <c r="F28" s="41">
        <v>9.8570049999999991</v>
      </c>
      <c r="G28" s="10">
        <v>16.714783000000001</v>
      </c>
      <c r="H28" s="41">
        <v>0.68029700000000004</v>
      </c>
      <c r="I28" s="41">
        <v>16.034486000000001</v>
      </c>
      <c r="J28" s="41">
        <v>3.1241219999999998</v>
      </c>
      <c r="K28" s="41">
        <v>12.910364</v>
      </c>
    </row>
    <row r="29" spans="1:11">
      <c r="A29" s="49" t="s">
        <v>93</v>
      </c>
      <c r="B29" s="41">
        <v>15.294855</v>
      </c>
      <c r="C29" s="41">
        <v>1.120563</v>
      </c>
      <c r="D29" s="41">
        <v>14.174291999999999</v>
      </c>
      <c r="E29" s="41">
        <v>3.8594580000000001</v>
      </c>
      <c r="F29" s="41">
        <v>10.314835</v>
      </c>
      <c r="G29" s="10">
        <v>18.121326</v>
      </c>
      <c r="H29" s="41">
        <v>1.199095</v>
      </c>
      <c r="I29" s="41">
        <v>16.922231</v>
      </c>
      <c r="J29" s="41">
        <v>6.3155609999999998</v>
      </c>
      <c r="K29" s="41">
        <v>10.606669999999999</v>
      </c>
    </row>
    <row r="30" spans="1:11">
      <c r="A30" s="49" t="s">
        <v>94</v>
      </c>
      <c r="B30" s="41">
        <v>15.730318</v>
      </c>
      <c r="C30" s="41">
        <v>1.1880440000000001</v>
      </c>
      <c r="D30" s="41">
        <v>14.542274000000001</v>
      </c>
      <c r="E30" s="41">
        <v>5.1434389999999999</v>
      </c>
      <c r="F30" s="41">
        <v>9.3988350000000001</v>
      </c>
      <c r="G30" s="10">
        <v>17.484743000000002</v>
      </c>
      <c r="H30" s="41">
        <v>0.83908099999999997</v>
      </c>
      <c r="I30" s="41">
        <v>16.645662000000002</v>
      </c>
      <c r="J30" s="41">
        <v>4.9756669999999996</v>
      </c>
      <c r="K30" s="41">
        <v>11.669995</v>
      </c>
    </row>
    <row r="31" spans="1:11">
      <c r="A31" s="49" t="s">
        <v>95</v>
      </c>
      <c r="B31" s="41">
        <v>17.951398000000001</v>
      </c>
      <c r="C31" s="41">
        <v>1.221754</v>
      </c>
      <c r="D31" s="41">
        <v>16.729644</v>
      </c>
      <c r="E31" s="41">
        <v>4.1223720000000004</v>
      </c>
      <c r="F31" s="41">
        <v>12.607272</v>
      </c>
      <c r="G31" s="10">
        <v>19.312891</v>
      </c>
      <c r="H31" s="41">
        <v>1.4293659999999999</v>
      </c>
      <c r="I31" s="41">
        <v>17.883524999999999</v>
      </c>
      <c r="J31" s="41">
        <v>6.4733010000000002</v>
      </c>
      <c r="K31" s="41">
        <v>11.410223999999999</v>
      </c>
    </row>
    <row r="32" spans="1:11">
      <c r="A32" s="49" t="s">
        <v>96</v>
      </c>
      <c r="B32" s="41">
        <v>22.223343</v>
      </c>
      <c r="C32" s="41">
        <v>1.154792</v>
      </c>
      <c r="D32" s="41">
        <v>21.068552</v>
      </c>
      <c r="E32" s="41">
        <v>15.188745000000001</v>
      </c>
      <c r="F32" s="41">
        <v>5.8798069999999996</v>
      </c>
      <c r="G32" s="10">
        <v>20.406278</v>
      </c>
      <c r="H32" s="41">
        <v>1.134487</v>
      </c>
      <c r="I32" s="41">
        <v>19.271791</v>
      </c>
      <c r="J32" s="41">
        <v>14.184006999999999</v>
      </c>
      <c r="K32" s="41">
        <v>5.0877840000000001</v>
      </c>
    </row>
    <row r="33" spans="1:11">
      <c r="A33" s="49" t="s">
        <v>97</v>
      </c>
      <c r="B33" s="41">
        <v>21.186678000000001</v>
      </c>
      <c r="C33" s="41">
        <v>1.039911</v>
      </c>
      <c r="D33" s="41">
        <v>20.146767000000001</v>
      </c>
      <c r="E33" s="41">
        <v>6.5357250000000002</v>
      </c>
      <c r="F33" s="41">
        <v>13.611041999999999</v>
      </c>
      <c r="G33" s="10">
        <v>22.07771</v>
      </c>
      <c r="H33" s="41">
        <v>1.0494490000000001</v>
      </c>
      <c r="I33" s="41">
        <v>21.028261000000001</v>
      </c>
      <c r="J33" s="41">
        <v>8.0512680000000003</v>
      </c>
      <c r="K33" s="41">
        <v>12.976993</v>
      </c>
    </row>
    <row r="34" spans="1:11">
      <c r="A34" s="49" t="s">
        <v>98</v>
      </c>
      <c r="B34" s="41">
        <v>21.320824999999999</v>
      </c>
      <c r="C34" s="41">
        <v>2.257514</v>
      </c>
      <c r="D34" s="41">
        <v>19.063310999999999</v>
      </c>
      <c r="E34" s="41">
        <v>1.89676</v>
      </c>
      <c r="F34" s="41">
        <v>17.166550999999998</v>
      </c>
      <c r="G34" s="10">
        <v>22.849609999999998</v>
      </c>
      <c r="H34" s="41">
        <v>2.2400229999999999</v>
      </c>
      <c r="I34" s="41">
        <v>20.609587000000001</v>
      </c>
      <c r="J34" s="41">
        <v>1.3194840000000001</v>
      </c>
      <c r="K34" s="41">
        <v>19.290102999999998</v>
      </c>
    </row>
    <row r="35" spans="1:11">
      <c r="A35" s="49" t="s">
        <v>99</v>
      </c>
      <c r="B35" s="41">
        <v>25.428547999999999</v>
      </c>
      <c r="C35" s="41">
        <v>2.5397310000000002</v>
      </c>
      <c r="D35" s="41">
        <v>22.888817</v>
      </c>
      <c r="E35" s="41">
        <v>9.0502350000000007</v>
      </c>
      <c r="F35" s="41">
        <v>13.838582000000001</v>
      </c>
      <c r="G35" s="10">
        <v>33.438397999999999</v>
      </c>
      <c r="H35" s="41">
        <v>1.686242</v>
      </c>
      <c r="I35" s="41">
        <v>31.752155999999999</v>
      </c>
      <c r="J35" s="41">
        <v>19.124721000000001</v>
      </c>
      <c r="K35" s="41">
        <v>12.627433999999999</v>
      </c>
    </row>
    <row r="36" spans="1:11">
      <c r="A36" s="49" t="s">
        <v>100</v>
      </c>
      <c r="B36" s="41">
        <v>23.903224999999999</v>
      </c>
      <c r="C36" s="41">
        <v>2.124978</v>
      </c>
      <c r="D36" s="41">
        <v>21.778245999999999</v>
      </c>
      <c r="E36" s="41">
        <v>1.917872</v>
      </c>
      <c r="F36" s="41">
        <v>19.860374</v>
      </c>
      <c r="G36" s="10">
        <v>24.162094</v>
      </c>
      <c r="H36" s="41">
        <v>2.2134900000000002</v>
      </c>
      <c r="I36" s="41">
        <v>21.948604</v>
      </c>
      <c r="J36" s="41">
        <v>1.4198459999999999</v>
      </c>
      <c r="K36" s="41">
        <v>20.528758</v>
      </c>
    </row>
    <row r="37" spans="1:11">
      <c r="A37" s="49" t="s">
        <v>101</v>
      </c>
      <c r="B37" s="41">
        <v>17.061845000000002</v>
      </c>
      <c r="C37" s="41">
        <v>1.4218980000000001</v>
      </c>
      <c r="D37" s="41">
        <v>15.639946999999999</v>
      </c>
      <c r="E37" s="41">
        <v>4.3499699999999999</v>
      </c>
      <c r="F37" s="41">
        <v>11.289977</v>
      </c>
      <c r="G37" s="10">
        <v>20.130883000000001</v>
      </c>
      <c r="H37" s="41">
        <v>1.900512</v>
      </c>
      <c r="I37" s="41">
        <v>18.230371000000002</v>
      </c>
      <c r="J37" s="41">
        <v>5.8873449999999998</v>
      </c>
      <c r="K37" s="41">
        <v>12.343026999999999</v>
      </c>
    </row>
    <row r="38" spans="1:11">
      <c r="A38" s="49" t="s">
        <v>102</v>
      </c>
      <c r="B38" s="41">
        <v>15.320145</v>
      </c>
      <c r="C38" s="41">
        <v>1.2881860000000001</v>
      </c>
      <c r="D38" s="41">
        <v>14.031959000000001</v>
      </c>
      <c r="E38" s="41">
        <v>3.9119969999999999</v>
      </c>
      <c r="F38" s="41">
        <v>10.119961999999999</v>
      </c>
      <c r="G38" s="10">
        <v>17.235336</v>
      </c>
      <c r="H38" s="41">
        <v>1.528958</v>
      </c>
      <c r="I38" s="41">
        <v>15.706378000000001</v>
      </c>
      <c r="J38" s="41">
        <v>3.7363339999999998</v>
      </c>
      <c r="K38" s="41">
        <v>11.970044</v>
      </c>
    </row>
    <row r="39" spans="1:11">
      <c r="A39" s="49" t="s">
        <v>103</v>
      </c>
      <c r="B39" s="41">
        <v>18.936346</v>
      </c>
      <c r="C39" s="41">
        <v>2.1058409999999999</v>
      </c>
      <c r="D39" s="41">
        <v>16.830504999999999</v>
      </c>
      <c r="E39" s="41">
        <v>1.526958</v>
      </c>
      <c r="F39" s="41">
        <v>15.303547</v>
      </c>
      <c r="G39" s="10">
        <v>18.683005000000001</v>
      </c>
      <c r="H39" s="41">
        <v>1.3923939999999999</v>
      </c>
      <c r="I39" s="41">
        <v>17.290610999999998</v>
      </c>
      <c r="J39" s="41">
        <v>1.3392839999999999</v>
      </c>
      <c r="K39" s="41">
        <v>15.951326999999999</v>
      </c>
    </row>
    <row r="40" spans="1:11">
      <c r="A40" s="49" t="s">
        <v>104</v>
      </c>
      <c r="B40" s="41">
        <v>19.868535000000001</v>
      </c>
      <c r="C40" s="41">
        <v>2.0026869999999999</v>
      </c>
      <c r="D40" s="41">
        <v>17.865848</v>
      </c>
      <c r="E40" s="41">
        <v>5.6930230000000002</v>
      </c>
      <c r="F40" s="41">
        <v>12.172825</v>
      </c>
      <c r="G40" s="10">
        <v>24.955674999999999</v>
      </c>
      <c r="H40" s="41">
        <v>2.3496450000000002</v>
      </c>
      <c r="I40" s="41">
        <v>22.606030000000001</v>
      </c>
      <c r="J40" s="41">
        <v>9.9564830000000004</v>
      </c>
      <c r="K40" s="41">
        <v>12.649547</v>
      </c>
    </row>
    <row r="41" spans="1:11">
      <c r="A41" s="49" t="s">
        <v>105</v>
      </c>
      <c r="B41" s="41">
        <v>19.617591999999998</v>
      </c>
      <c r="C41" s="41">
        <v>1.274681</v>
      </c>
      <c r="D41" s="41">
        <v>18.342911999999998</v>
      </c>
      <c r="E41" s="41">
        <v>8.1631420000000006</v>
      </c>
      <c r="F41" s="41">
        <v>10.17977</v>
      </c>
      <c r="G41" s="10">
        <v>20.764337000000001</v>
      </c>
      <c r="H41" s="41">
        <v>0.88168999999999997</v>
      </c>
      <c r="I41" s="41">
        <v>19.882646999999999</v>
      </c>
      <c r="J41" s="41">
        <v>8.9613049999999994</v>
      </c>
      <c r="K41" s="41">
        <v>10.921341</v>
      </c>
    </row>
    <row r="42" spans="1:11">
      <c r="A42" s="49" t="s">
        <v>106</v>
      </c>
      <c r="B42" s="41">
        <v>21.598821000000001</v>
      </c>
      <c r="C42" s="41">
        <v>2.1084230000000002</v>
      </c>
      <c r="D42" s="41">
        <v>19.490397999999999</v>
      </c>
      <c r="E42" s="41">
        <v>4.5841580000000004</v>
      </c>
      <c r="F42" s="41">
        <v>14.906238999999999</v>
      </c>
      <c r="G42" s="10">
        <v>22.998396</v>
      </c>
      <c r="H42" s="41">
        <v>1.72227</v>
      </c>
      <c r="I42" s="41">
        <v>21.276126000000001</v>
      </c>
      <c r="J42" s="41">
        <v>3.8037260000000002</v>
      </c>
      <c r="K42" s="41">
        <v>17.4724</v>
      </c>
    </row>
    <row r="43" spans="1:11">
      <c r="A43" s="49" t="s">
        <v>107</v>
      </c>
      <c r="B43" s="41">
        <v>21.640245</v>
      </c>
      <c r="C43" s="41">
        <v>2.1212960000000001</v>
      </c>
      <c r="D43" s="41">
        <v>19.51895</v>
      </c>
      <c r="E43" s="41">
        <v>4.8534050000000004</v>
      </c>
      <c r="F43" s="41">
        <v>14.665545</v>
      </c>
      <c r="G43" s="10">
        <v>25.303360999999999</v>
      </c>
      <c r="H43" s="41">
        <v>1.687443</v>
      </c>
      <c r="I43" s="41">
        <v>23.615918000000001</v>
      </c>
      <c r="J43" s="41">
        <v>6.4368210000000001</v>
      </c>
      <c r="K43" s="41">
        <v>17.179098</v>
      </c>
    </row>
    <row r="44" spans="1:11">
      <c r="A44" s="49" t="s">
        <v>108</v>
      </c>
      <c r="B44" s="41">
        <v>19.731978000000002</v>
      </c>
      <c r="C44" s="41">
        <v>1.470135</v>
      </c>
      <c r="D44" s="41">
        <v>18.261842999999999</v>
      </c>
      <c r="E44" s="41">
        <v>9.6125109999999996</v>
      </c>
      <c r="F44" s="41">
        <v>8.6493310000000001</v>
      </c>
      <c r="G44" s="10">
        <v>19.260573000000001</v>
      </c>
      <c r="H44" s="41">
        <v>1.35189</v>
      </c>
      <c r="I44" s="41">
        <v>17.908683</v>
      </c>
      <c r="J44" s="41">
        <v>6.7037760000000004</v>
      </c>
      <c r="K44" s="41">
        <v>11.204907</v>
      </c>
    </row>
    <row r="45" spans="1:11">
      <c r="A45" s="49" t="s">
        <v>109</v>
      </c>
      <c r="B45" s="41">
        <v>15.359736</v>
      </c>
      <c r="C45" s="41">
        <v>1.5901989999999999</v>
      </c>
      <c r="D45" s="41">
        <v>13.769537</v>
      </c>
      <c r="E45" s="41">
        <v>7.902704</v>
      </c>
      <c r="F45" s="41">
        <v>5.8668329999999997</v>
      </c>
      <c r="G45" s="10">
        <v>17.382888000000001</v>
      </c>
      <c r="H45" s="41">
        <v>1.746521</v>
      </c>
      <c r="I45" s="41">
        <v>15.636367</v>
      </c>
      <c r="J45" s="41">
        <v>9.6814710000000002</v>
      </c>
      <c r="K45" s="41">
        <v>5.9548969999999999</v>
      </c>
    </row>
    <row r="46" spans="1:11">
      <c r="A46" s="49" t="s">
        <v>110</v>
      </c>
      <c r="B46" s="41">
        <v>15.116816999999999</v>
      </c>
      <c r="C46" s="41">
        <v>2.4693019999999999</v>
      </c>
      <c r="D46" s="41">
        <v>12.647515</v>
      </c>
      <c r="E46" s="41">
        <v>2.7185890000000001</v>
      </c>
      <c r="F46" s="41">
        <v>9.9289260000000006</v>
      </c>
      <c r="G46" s="10">
        <v>17.224864</v>
      </c>
      <c r="H46" s="41">
        <v>2.6858330000000001</v>
      </c>
      <c r="I46" s="41">
        <v>14.539031</v>
      </c>
      <c r="J46" s="41">
        <v>2.585</v>
      </c>
      <c r="K46" s="41">
        <v>11.954031000000001</v>
      </c>
    </row>
    <row r="47" spans="1:11">
      <c r="A47" s="49" t="s">
        <v>111</v>
      </c>
      <c r="B47" s="41">
        <v>26.939589999999999</v>
      </c>
      <c r="C47" s="41">
        <v>2.3853260000000001</v>
      </c>
      <c r="D47" s="41">
        <v>24.554264</v>
      </c>
      <c r="E47" s="41">
        <v>11.870431</v>
      </c>
      <c r="F47" s="41">
        <v>12.683833</v>
      </c>
      <c r="G47" s="10">
        <v>33.913178000000002</v>
      </c>
      <c r="H47" s="41">
        <v>2.1909390000000002</v>
      </c>
      <c r="I47" s="41">
        <v>31.722238999999998</v>
      </c>
      <c r="J47" s="41">
        <v>17.052298</v>
      </c>
      <c r="K47" s="41">
        <v>14.669941</v>
      </c>
    </row>
    <row r="48" spans="1:11">
      <c r="A48" s="49" t="s">
        <v>112</v>
      </c>
      <c r="B48" s="41">
        <v>17.777849</v>
      </c>
      <c r="C48" s="41">
        <v>1.1042510000000001</v>
      </c>
      <c r="D48" s="41">
        <v>16.673598999999999</v>
      </c>
      <c r="E48" s="41">
        <v>5.383877</v>
      </c>
      <c r="F48" s="41">
        <v>11.289721999999999</v>
      </c>
      <c r="G48" s="10">
        <v>22.577666000000001</v>
      </c>
      <c r="H48" s="41">
        <v>1.311321</v>
      </c>
      <c r="I48" s="41">
        <v>21.266345000000001</v>
      </c>
      <c r="J48" s="41">
        <v>8.3812460000000009</v>
      </c>
      <c r="K48" s="41">
        <v>12.885099</v>
      </c>
    </row>
    <row r="49" spans="1:11">
      <c r="A49" s="49" t="s">
        <v>113</v>
      </c>
      <c r="B49" s="41">
        <v>20.909146</v>
      </c>
      <c r="C49" s="41">
        <v>1.4130739999999999</v>
      </c>
      <c r="D49" s="41">
        <v>19.496072000000002</v>
      </c>
      <c r="E49" s="41">
        <v>4.4644789999999999</v>
      </c>
      <c r="F49" s="41">
        <v>15.031593000000001</v>
      </c>
      <c r="G49" s="10">
        <v>23.462710000000001</v>
      </c>
      <c r="H49" s="41">
        <v>1.668895</v>
      </c>
      <c r="I49" s="41">
        <v>21.793814999999999</v>
      </c>
      <c r="J49" s="41">
        <v>5.7864129999999996</v>
      </c>
      <c r="K49" s="41">
        <v>16.007401999999999</v>
      </c>
    </row>
    <row r="50" spans="1:11">
      <c r="A50" s="49" t="s">
        <v>114</v>
      </c>
      <c r="B50" s="41">
        <v>18.769376999999999</v>
      </c>
      <c r="C50" s="41">
        <v>1.9790890000000001</v>
      </c>
      <c r="D50" s="41">
        <v>16.790288</v>
      </c>
      <c r="E50" s="41">
        <v>5.59884</v>
      </c>
      <c r="F50" s="41">
        <v>11.191447999999999</v>
      </c>
      <c r="G50" s="10">
        <v>19.922367999999999</v>
      </c>
      <c r="H50" s="41">
        <v>2.4481660000000001</v>
      </c>
      <c r="I50" s="41">
        <v>17.474201000000001</v>
      </c>
      <c r="J50" s="41">
        <v>7.2512379999999999</v>
      </c>
      <c r="K50" s="41">
        <v>10.222963</v>
      </c>
    </row>
    <row r="51" spans="1:11">
      <c r="A51" s="49" t="s">
        <v>115</v>
      </c>
      <c r="B51" s="41">
        <v>20.400679</v>
      </c>
      <c r="C51" s="41">
        <v>2.0053540000000001</v>
      </c>
      <c r="D51" s="41">
        <v>18.395323999999999</v>
      </c>
      <c r="E51" s="41">
        <v>8.6684280000000005</v>
      </c>
      <c r="F51" s="41">
        <v>9.726896</v>
      </c>
      <c r="G51" s="10">
        <v>20.746487999999999</v>
      </c>
      <c r="H51" s="41">
        <v>1.54389</v>
      </c>
      <c r="I51" s="41">
        <v>19.202597000000001</v>
      </c>
      <c r="J51" s="41">
        <v>9.7816469999999995</v>
      </c>
      <c r="K51" s="41">
        <v>9.4209499999999995</v>
      </c>
    </row>
    <row r="52" spans="1:11">
      <c r="A52" s="49" t="s">
        <v>116</v>
      </c>
      <c r="B52" s="41">
        <v>16.803372</v>
      </c>
      <c r="C52" s="41">
        <v>1.450237</v>
      </c>
      <c r="D52" s="41">
        <v>15.353135999999999</v>
      </c>
      <c r="E52" s="41">
        <v>6.554748</v>
      </c>
      <c r="F52" s="41">
        <v>8.798387</v>
      </c>
      <c r="G52" s="10">
        <v>19.556564000000002</v>
      </c>
      <c r="H52" s="41">
        <v>1.731627</v>
      </c>
      <c r="I52" s="41">
        <v>17.824936999999998</v>
      </c>
      <c r="J52" s="41">
        <v>7.7313720000000004</v>
      </c>
      <c r="K52" s="41">
        <v>10.093565</v>
      </c>
    </row>
    <row r="53" spans="1:11">
      <c r="A53" s="49" t="s">
        <v>117</v>
      </c>
      <c r="B53" s="41">
        <v>16.782729</v>
      </c>
      <c r="C53" s="41">
        <v>1.508443</v>
      </c>
      <c r="D53" s="41">
        <v>15.274286</v>
      </c>
      <c r="E53" s="41">
        <v>3.9121329999999999</v>
      </c>
      <c r="F53" s="41">
        <v>11.362152999999999</v>
      </c>
      <c r="G53" s="10">
        <v>17.874490999999999</v>
      </c>
      <c r="H53" s="41">
        <v>0.82037700000000002</v>
      </c>
      <c r="I53" s="41">
        <v>17.054113000000001</v>
      </c>
      <c r="J53" s="41">
        <v>4.571491</v>
      </c>
      <c r="K53" s="41">
        <v>12.482621999999999</v>
      </c>
    </row>
    <row r="54" spans="1:11">
      <c r="A54" s="49" t="s">
        <v>118</v>
      </c>
      <c r="B54" s="41">
        <v>16.285519000000001</v>
      </c>
      <c r="C54" s="41">
        <v>1.8605700000000001</v>
      </c>
      <c r="D54" s="41">
        <v>14.424949</v>
      </c>
      <c r="E54" s="41">
        <v>2.7096749999999998</v>
      </c>
      <c r="F54" s="41">
        <v>11.715274000000001</v>
      </c>
      <c r="G54" s="10">
        <v>16.294778000000001</v>
      </c>
      <c r="H54" s="41">
        <v>1.6817249999999999</v>
      </c>
      <c r="I54" s="41">
        <v>14.613053000000001</v>
      </c>
      <c r="J54" s="41">
        <v>1.709074</v>
      </c>
      <c r="K54" s="41">
        <v>12.903979</v>
      </c>
    </row>
    <row r="55" spans="1:11">
      <c r="A55" s="42" t="s">
        <v>119</v>
      </c>
      <c r="B55" s="43"/>
      <c r="C55" s="43"/>
      <c r="D55" s="43"/>
      <c r="E55" s="43"/>
      <c r="F55" s="43"/>
      <c r="G55" s="43"/>
      <c r="H55" s="43"/>
      <c r="I55" s="43"/>
      <c r="J55" s="43"/>
      <c r="K55" s="43"/>
    </row>
    <row r="56" spans="1:11">
      <c r="A56" s="50" t="s">
        <v>121</v>
      </c>
      <c r="B56" s="41">
        <v>25.290804999999999</v>
      </c>
      <c r="C56" s="41">
        <v>1.8139510000000001</v>
      </c>
      <c r="D56" s="41">
        <v>23.476853999999999</v>
      </c>
      <c r="E56" s="41">
        <v>1.186026</v>
      </c>
      <c r="F56" s="41">
        <v>22.290828000000001</v>
      </c>
      <c r="G56" s="10">
        <v>29.850749</v>
      </c>
      <c r="H56" s="41">
        <v>3.0658699999999999</v>
      </c>
      <c r="I56" s="41">
        <v>26.784880000000001</v>
      </c>
      <c r="J56" s="58" t="s">
        <v>227</v>
      </c>
      <c r="K56" s="41">
        <v>24.582884</v>
      </c>
    </row>
    <row r="57" spans="1:11">
      <c r="A57" s="11" t="s">
        <v>168</v>
      </c>
      <c r="B57" s="6">
        <v>16.696121999999999</v>
      </c>
      <c r="C57" s="6">
        <v>1.2076739999999999</v>
      </c>
      <c r="D57" s="6">
        <v>15.488448</v>
      </c>
      <c r="E57" s="6">
        <v>4.2196990000000003</v>
      </c>
      <c r="F57" s="6">
        <v>11.268749</v>
      </c>
      <c r="G57" s="15">
        <v>18.136019999999998</v>
      </c>
      <c r="H57" s="6">
        <v>1.7939000000000001</v>
      </c>
      <c r="I57" s="6">
        <v>16.342120999999999</v>
      </c>
      <c r="J57" s="19" t="s">
        <v>227</v>
      </c>
      <c r="K57" s="6">
        <v>12.517436</v>
      </c>
    </row>
    <row r="58" spans="1:11">
      <c r="A58" s="7" t="s">
        <v>234</v>
      </c>
    </row>
  </sheetData>
  <mergeCells count="4">
    <mergeCell ref="A55:K55"/>
    <mergeCell ref="B2:F2"/>
    <mergeCell ref="A2:A3"/>
    <mergeCell ref="G2:K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62"/>
  <sheetViews>
    <sheetView workbookViewId="0"/>
  </sheetViews>
  <sheetFormatPr defaultRowHeight="15"/>
  <cols>
    <col min="1" max="1" width="39" customWidth="1"/>
    <col min="2" max="6" width="23" customWidth="1"/>
  </cols>
  <sheetData>
    <row r="1" spans="1:6">
      <c r="A1" s="2" t="s">
        <v>21</v>
      </c>
    </row>
    <row r="2" spans="1:6">
      <c r="A2" s="31" t="s">
        <v>63</v>
      </c>
      <c r="B2" s="64">
        <v>2024</v>
      </c>
      <c r="C2" s="45"/>
      <c r="D2" s="45"/>
      <c r="E2" s="45"/>
      <c r="F2" s="45"/>
    </row>
    <row r="3" spans="1:6" ht="29.45" customHeight="1">
      <c r="A3" s="37"/>
      <c r="B3" s="8" t="s">
        <v>220</v>
      </c>
      <c r="C3" s="8" t="s">
        <v>221</v>
      </c>
      <c r="D3" s="46" t="s">
        <v>222</v>
      </c>
      <c r="E3" s="46" t="s">
        <v>231</v>
      </c>
      <c r="F3" s="46" t="s">
        <v>232</v>
      </c>
    </row>
    <row r="4" spans="1:6">
      <c r="A4" s="40" t="s">
        <v>167</v>
      </c>
      <c r="B4" s="41">
        <v>24.548877000000001</v>
      </c>
      <c r="C4" s="41">
        <v>2.5885899999999999</v>
      </c>
      <c r="D4" s="41">
        <v>21.960286</v>
      </c>
      <c r="E4" s="41">
        <v>9.1597489999999997</v>
      </c>
      <c r="F4" s="41">
        <v>12.800537</v>
      </c>
    </row>
    <row r="5" spans="1:6">
      <c r="A5" s="49" t="s">
        <v>69</v>
      </c>
      <c r="B5" s="41">
        <v>20.15155</v>
      </c>
      <c r="C5" s="41">
        <v>2.9188260000000001</v>
      </c>
      <c r="D5" s="41">
        <v>17.232724000000001</v>
      </c>
      <c r="E5" s="41">
        <v>7.7481559999999998</v>
      </c>
      <c r="F5" s="41">
        <v>9.4845679999999994</v>
      </c>
    </row>
    <row r="6" spans="1:6">
      <c r="A6" s="49" t="s">
        <v>70</v>
      </c>
      <c r="B6" s="41">
        <v>28.015502999999999</v>
      </c>
      <c r="C6" s="41">
        <v>1.4744820000000001</v>
      </c>
      <c r="D6" s="41">
        <v>26.541021000000001</v>
      </c>
      <c r="E6" s="41">
        <v>8.8015899999999991</v>
      </c>
      <c r="F6" s="41">
        <v>17.739432000000001</v>
      </c>
    </row>
    <row r="7" spans="1:6">
      <c r="A7" s="49" t="s">
        <v>71</v>
      </c>
      <c r="B7" s="41">
        <v>20.017379999999999</v>
      </c>
      <c r="C7" s="41">
        <v>1.447546</v>
      </c>
      <c r="D7" s="41">
        <v>18.569835000000001</v>
      </c>
      <c r="E7" s="41">
        <v>9.4292110000000005</v>
      </c>
      <c r="F7" s="41">
        <v>9.1406240000000007</v>
      </c>
    </row>
    <row r="8" spans="1:6">
      <c r="A8" s="49" t="s">
        <v>72</v>
      </c>
      <c r="B8" s="41">
        <v>22.100238000000001</v>
      </c>
      <c r="C8" s="41">
        <v>1.942029</v>
      </c>
      <c r="D8" s="41">
        <v>20.158208999999999</v>
      </c>
      <c r="E8" s="41">
        <v>2.9047459999999998</v>
      </c>
      <c r="F8" s="41">
        <v>17.253463</v>
      </c>
    </row>
    <row r="9" spans="1:6">
      <c r="A9" s="49" t="s">
        <v>73</v>
      </c>
      <c r="B9" s="41">
        <v>24.692733</v>
      </c>
      <c r="C9" s="41">
        <v>2.075218</v>
      </c>
      <c r="D9" s="41">
        <v>22.617515000000001</v>
      </c>
      <c r="E9" s="41">
        <v>14.718514000000001</v>
      </c>
      <c r="F9" s="41">
        <v>7.899</v>
      </c>
    </row>
    <row r="10" spans="1:6">
      <c r="A10" s="49" t="s">
        <v>74</v>
      </c>
      <c r="B10" s="41">
        <v>19.978338000000001</v>
      </c>
      <c r="C10" s="41">
        <v>2.8427199999999999</v>
      </c>
      <c r="D10" s="41">
        <v>17.135618000000001</v>
      </c>
      <c r="E10" s="41">
        <v>9.7204119999999996</v>
      </c>
      <c r="F10" s="41">
        <v>7.4152060000000004</v>
      </c>
    </row>
    <row r="11" spans="1:6">
      <c r="A11" s="49" t="s">
        <v>75</v>
      </c>
      <c r="B11" s="41">
        <v>26.719367999999999</v>
      </c>
      <c r="C11" s="41">
        <v>2.687243</v>
      </c>
      <c r="D11" s="41">
        <v>24.032125000000001</v>
      </c>
      <c r="E11" s="41">
        <v>8.4752200000000002</v>
      </c>
      <c r="F11" s="41">
        <v>15.556903999999999</v>
      </c>
    </row>
    <row r="12" spans="1:6">
      <c r="A12" s="49" t="s">
        <v>76</v>
      </c>
      <c r="B12" s="41">
        <v>27.904036000000001</v>
      </c>
      <c r="C12" s="41">
        <v>2.2461920000000002</v>
      </c>
      <c r="D12" s="41">
        <v>25.657844000000001</v>
      </c>
      <c r="E12" s="41">
        <v>8.5662260000000003</v>
      </c>
      <c r="F12" s="41">
        <v>17.091618</v>
      </c>
    </row>
    <row r="13" spans="1:6">
      <c r="A13" s="49" t="s">
        <v>77</v>
      </c>
      <c r="B13" s="41">
        <v>25.086950999999999</v>
      </c>
      <c r="C13" s="41">
        <v>3.393411</v>
      </c>
      <c r="D13" s="41">
        <v>21.693541</v>
      </c>
      <c r="E13" s="41">
        <v>2.9675639999999999</v>
      </c>
      <c r="F13" s="41">
        <v>18.725975999999999</v>
      </c>
    </row>
    <row r="14" spans="1:6">
      <c r="A14" s="49" t="s">
        <v>78</v>
      </c>
      <c r="B14" s="41">
        <v>22.377523</v>
      </c>
      <c r="C14" s="41">
        <v>2.5591110000000001</v>
      </c>
      <c r="D14" s="41">
        <v>19.818411999999999</v>
      </c>
      <c r="E14" s="41">
        <v>4.2413119999999997</v>
      </c>
      <c r="F14" s="41">
        <v>15.5771</v>
      </c>
    </row>
    <row r="15" spans="1:6">
      <c r="A15" s="49" t="s">
        <v>79</v>
      </c>
      <c r="B15" s="41">
        <v>22.317399999999999</v>
      </c>
      <c r="C15" s="41">
        <v>1.773971</v>
      </c>
      <c r="D15" s="41">
        <v>20.543429</v>
      </c>
      <c r="E15" s="41">
        <v>16.764889</v>
      </c>
      <c r="F15" s="41">
        <v>3.7785389999999999</v>
      </c>
    </row>
    <row r="16" spans="1:6">
      <c r="A16" s="49" t="s">
        <v>80</v>
      </c>
      <c r="B16" s="41">
        <v>17.398717999999999</v>
      </c>
      <c r="C16" s="41">
        <v>1.7772399999999999</v>
      </c>
      <c r="D16" s="41">
        <v>15.621478</v>
      </c>
      <c r="E16" s="41">
        <v>4.7319719999999998</v>
      </c>
      <c r="F16" s="41">
        <v>10.889506000000001</v>
      </c>
    </row>
    <row r="17" spans="1:6">
      <c r="A17" s="49" t="s">
        <v>81</v>
      </c>
      <c r="B17" s="41">
        <v>27.096928999999999</v>
      </c>
      <c r="C17" s="41">
        <v>3.0293480000000002</v>
      </c>
      <c r="D17" s="41">
        <v>24.06758</v>
      </c>
      <c r="E17" s="41">
        <v>8.34131</v>
      </c>
      <c r="F17" s="41">
        <v>15.726271000000001</v>
      </c>
    </row>
    <row r="18" spans="1:6">
      <c r="A18" s="49" t="s">
        <v>82</v>
      </c>
      <c r="B18" s="41">
        <v>22.204708</v>
      </c>
      <c r="C18" s="41">
        <v>2.3716249999999999</v>
      </c>
      <c r="D18" s="41">
        <v>19.833082000000001</v>
      </c>
      <c r="E18" s="41">
        <v>3.9222920000000001</v>
      </c>
      <c r="F18" s="41">
        <v>15.91079</v>
      </c>
    </row>
    <row r="19" spans="1:6">
      <c r="A19" s="49" t="s">
        <v>83</v>
      </c>
      <c r="B19" s="41">
        <v>17.729716</v>
      </c>
      <c r="C19" s="41">
        <v>1.4012709999999999</v>
      </c>
      <c r="D19" s="41">
        <v>16.328446</v>
      </c>
      <c r="E19" s="41">
        <v>2.2061519999999999</v>
      </c>
      <c r="F19" s="41">
        <v>14.122293000000001</v>
      </c>
    </row>
    <row r="20" spans="1:6">
      <c r="A20" s="49" t="s">
        <v>84</v>
      </c>
      <c r="B20" s="41">
        <v>19.789860999999998</v>
      </c>
      <c r="C20" s="41">
        <v>1.6059220000000001</v>
      </c>
      <c r="D20" s="41">
        <v>18.18394</v>
      </c>
      <c r="E20" s="41">
        <v>5.9405890000000001</v>
      </c>
      <c r="F20" s="41">
        <v>12.243351000000001</v>
      </c>
    </row>
    <row r="21" spans="1:6">
      <c r="A21" s="49" t="s">
        <v>85</v>
      </c>
      <c r="B21" s="41">
        <v>20.190861999999999</v>
      </c>
      <c r="C21" s="41">
        <v>2.1985700000000001</v>
      </c>
      <c r="D21" s="41">
        <v>17.992291999999999</v>
      </c>
      <c r="E21" s="41">
        <v>2.5817420000000002</v>
      </c>
      <c r="F21" s="41">
        <v>15.410550000000001</v>
      </c>
    </row>
    <row r="22" spans="1:6">
      <c r="A22" s="49" t="s">
        <v>86</v>
      </c>
      <c r="B22" s="41">
        <v>22.212979000000001</v>
      </c>
      <c r="C22" s="41">
        <v>3.4746709999999998</v>
      </c>
      <c r="D22" s="41">
        <v>18.738308</v>
      </c>
      <c r="E22" s="41">
        <v>1.904968</v>
      </c>
      <c r="F22" s="41">
        <v>16.83334</v>
      </c>
    </row>
    <row r="23" spans="1:6">
      <c r="A23" s="49" t="s">
        <v>87</v>
      </c>
      <c r="B23" s="41">
        <v>24.491614999999999</v>
      </c>
      <c r="C23" s="41">
        <v>1.7037329999999999</v>
      </c>
      <c r="D23" s="41">
        <v>22.787882</v>
      </c>
      <c r="E23" s="41">
        <v>5.2498930000000001</v>
      </c>
      <c r="F23" s="41">
        <v>17.537989</v>
      </c>
    </row>
    <row r="24" spans="1:6">
      <c r="A24" s="49" t="s">
        <v>88</v>
      </c>
      <c r="B24" s="41">
        <v>22.526174000000001</v>
      </c>
      <c r="C24" s="41">
        <v>2.7415219999999998</v>
      </c>
      <c r="D24" s="41">
        <v>19.784651</v>
      </c>
      <c r="E24" s="41">
        <v>3.2946110000000002</v>
      </c>
      <c r="F24" s="41">
        <v>16.49004</v>
      </c>
    </row>
    <row r="25" spans="1:6">
      <c r="A25" s="49" t="s">
        <v>89</v>
      </c>
      <c r="B25" s="41">
        <v>27.255005000000001</v>
      </c>
      <c r="C25" s="41">
        <v>4.6129660000000001</v>
      </c>
      <c r="D25" s="41">
        <v>22.642037999999999</v>
      </c>
      <c r="E25" s="41">
        <v>7.2690960000000002</v>
      </c>
      <c r="F25" s="41">
        <v>15.372942</v>
      </c>
    </row>
    <row r="26" spans="1:6">
      <c r="A26" s="49" t="s">
        <v>90</v>
      </c>
      <c r="B26" s="41">
        <v>21.220749999999999</v>
      </c>
      <c r="C26" s="41">
        <v>1.3756969999999999</v>
      </c>
      <c r="D26" s="41">
        <v>19.845053</v>
      </c>
      <c r="E26" s="41">
        <v>8.9889209999999995</v>
      </c>
      <c r="F26" s="41">
        <v>10.856132000000001</v>
      </c>
    </row>
    <row r="27" spans="1:6">
      <c r="A27" s="49" t="s">
        <v>91</v>
      </c>
      <c r="B27" s="41">
        <v>20.509858000000001</v>
      </c>
      <c r="C27" s="41">
        <v>3.0690770000000001</v>
      </c>
      <c r="D27" s="41">
        <v>17.440781000000001</v>
      </c>
      <c r="E27" s="41">
        <v>9.725498</v>
      </c>
      <c r="F27" s="41">
        <v>7.7152839999999996</v>
      </c>
    </row>
    <row r="28" spans="1:6">
      <c r="A28" s="49" t="s">
        <v>92</v>
      </c>
      <c r="B28" s="41">
        <v>18.069210999999999</v>
      </c>
      <c r="C28" s="41">
        <v>2.6921940000000002</v>
      </c>
      <c r="D28" s="41">
        <v>15.377017</v>
      </c>
      <c r="E28" s="41">
        <v>2.5170210000000002</v>
      </c>
      <c r="F28" s="41">
        <v>12.859996000000001</v>
      </c>
    </row>
    <row r="29" spans="1:6">
      <c r="A29" s="49" t="s">
        <v>93</v>
      </c>
      <c r="B29" s="41">
        <v>19.109251</v>
      </c>
      <c r="C29" s="41">
        <v>1.024462</v>
      </c>
      <c r="D29" s="41">
        <v>18.084790000000002</v>
      </c>
      <c r="E29" s="41">
        <v>5.9909330000000001</v>
      </c>
      <c r="F29" s="41">
        <v>12.093857</v>
      </c>
    </row>
    <row r="30" spans="1:6">
      <c r="A30" s="49" t="s">
        <v>94</v>
      </c>
      <c r="B30" s="41">
        <v>17.246305</v>
      </c>
      <c r="C30" s="41">
        <v>1.431446</v>
      </c>
      <c r="D30" s="41">
        <v>15.814859999999999</v>
      </c>
      <c r="E30" s="41">
        <v>4.2052480000000001</v>
      </c>
      <c r="F30" s="41">
        <v>11.609612</v>
      </c>
    </row>
    <row r="31" spans="1:6">
      <c r="A31" s="49" t="s">
        <v>95</v>
      </c>
      <c r="B31" s="41">
        <v>18.887459</v>
      </c>
      <c r="C31" s="41">
        <v>1.9305490000000001</v>
      </c>
      <c r="D31" s="41">
        <v>16.956910000000001</v>
      </c>
      <c r="E31" s="41">
        <v>5.7715209999999999</v>
      </c>
      <c r="F31" s="41">
        <v>11.185389000000001</v>
      </c>
    </row>
    <row r="32" spans="1:6">
      <c r="A32" s="49" t="s">
        <v>96</v>
      </c>
      <c r="B32" s="41">
        <v>22.222560000000001</v>
      </c>
      <c r="C32" s="41">
        <v>1.563944</v>
      </c>
      <c r="D32" s="41">
        <v>20.658615999999999</v>
      </c>
      <c r="E32" s="41">
        <v>15.58381</v>
      </c>
      <c r="F32" s="41">
        <v>5.0748059999999997</v>
      </c>
    </row>
    <row r="33" spans="1:6">
      <c r="A33" s="49" t="s">
        <v>97</v>
      </c>
      <c r="B33" s="41">
        <v>23.330656000000001</v>
      </c>
      <c r="C33" s="41">
        <v>1.9925010000000001</v>
      </c>
      <c r="D33" s="41">
        <v>21.338155</v>
      </c>
      <c r="E33" s="41">
        <v>7.6268190000000002</v>
      </c>
      <c r="F33" s="41">
        <v>13.711335999999999</v>
      </c>
    </row>
    <row r="34" spans="1:6">
      <c r="A34" s="49" t="s">
        <v>98</v>
      </c>
      <c r="B34" s="41">
        <v>24.065683</v>
      </c>
      <c r="C34" s="41">
        <v>2.6546859999999999</v>
      </c>
      <c r="D34" s="41">
        <v>21.410996999999998</v>
      </c>
      <c r="E34" s="41">
        <v>3.2892579999999998</v>
      </c>
      <c r="F34" s="41">
        <v>18.121739000000002</v>
      </c>
    </row>
    <row r="35" spans="1:6">
      <c r="A35" s="49" t="s">
        <v>99</v>
      </c>
      <c r="B35" s="41">
        <v>34.005398999999997</v>
      </c>
      <c r="C35" s="41">
        <v>1.6023989999999999</v>
      </c>
      <c r="D35" s="41">
        <v>32.403001000000003</v>
      </c>
      <c r="E35" s="41">
        <v>18.566175000000001</v>
      </c>
      <c r="F35" s="41">
        <v>13.836826</v>
      </c>
    </row>
    <row r="36" spans="1:6">
      <c r="A36" s="49" t="s">
        <v>100</v>
      </c>
      <c r="B36" s="41">
        <v>26.831403999999999</v>
      </c>
      <c r="C36" s="41">
        <v>4.2854939999999999</v>
      </c>
      <c r="D36" s="41">
        <v>22.545909999999999</v>
      </c>
      <c r="E36" s="41">
        <v>4.1404899999999998</v>
      </c>
      <c r="F36" s="41">
        <v>18.405419999999999</v>
      </c>
    </row>
    <row r="37" spans="1:6">
      <c r="A37" s="49" t="s">
        <v>101</v>
      </c>
      <c r="B37" s="41">
        <v>21.686045</v>
      </c>
      <c r="C37" s="41">
        <v>2.8487100000000001</v>
      </c>
      <c r="D37" s="41">
        <v>18.837334999999999</v>
      </c>
      <c r="E37" s="41">
        <v>5.9095500000000003</v>
      </c>
      <c r="F37" s="41">
        <v>12.927785</v>
      </c>
    </row>
    <row r="38" spans="1:6">
      <c r="A38" s="49" t="s">
        <v>102</v>
      </c>
      <c r="B38" s="41">
        <v>17.526834999999998</v>
      </c>
      <c r="C38" s="41">
        <v>2.8291330000000001</v>
      </c>
      <c r="D38" s="41">
        <v>14.697702</v>
      </c>
      <c r="E38" s="41">
        <v>3.92117</v>
      </c>
      <c r="F38" s="41">
        <v>10.776532</v>
      </c>
    </row>
    <row r="39" spans="1:6">
      <c r="A39" s="49" t="s">
        <v>103</v>
      </c>
      <c r="B39" s="41">
        <v>18.938309</v>
      </c>
      <c r="C39" s="41">
        <v>1.191317</v>
      </c>
      <c r="D39" s="41">
        <v>17.746991999999999</v>
      </c>
      <c r="E39" s="41">
        <v>1.2242649999999999</v>
      </c>
      <c r="F39" s="41">
        <v>16.522727</v>
      </c>
    </row>
    <row r="40" spans="1:6">
      <c r="A40" s="49" t="s">
        <v>104</v>
      </c>
      <c r="B40" s="41">
        <v>26.244776000000002</v>
      </c>
      <c r="C40" s="41">
        <v>2.7083590000000002</v>
      </c>
      <c r="D40" s="41">
        <v>23.536417</v>
      </c>
      <c r="E40" s="41">
        <v>8.7070270000000001</v>
      </c>
      <c r="F40" s="41">
        <v>14.82939</v>
      </c>
    </row>
    <row r="41" spans="1:6">
      <c r="A41" s="49" t="s">
        <v>105</v>
      </c>
      <c r="B41" s="41">
        <v>22.519787000000001</v>
      </c>
      <c r="C41" s="41">
        <v>1.8741270000000001</v>
      </c>
      <c r="D41" s="41">
        <v>20.645658999999998</v>
      </c>
      <c r="E41" s="41">
        <v>10.222770000000001</v>
      </c>
      <c r="F41" s="41">
        <v>10.422890000000001</v>
      </c>
    </row>
    <row r="42" spans="1:6">
      <c r="A42" s="49" t="s">
        <v>106</v>
      </c>
      <c r="B42" s="41">
        <v>25.563753999999999</v>
      </c>
      <c r="C42" s="41">
        <v>2.7209539999999999</v>
      </c>
      <c r="D42" s="41">
        <v>22.842798999999999</v>
      </c>
      <c r="E42" s="41">
        <v>8.0110499999999991</v>
      </c>
      <c r="F42" s="41">
        <v>14.831749</v>
      </c>
    </row>
    <row r="43" spans="1:6">
      <c r="A43" s="49" t="s">
        <v>107</v>
      </c>
      <c r="B43" s="41">
        <v>28.456244999999999</v>
      </c>
      <c r="C43" s="41">
        <v>2.4806010000000001</v>
      </c>
      <c r="D43" s="41">
        <v>25.975643000000002</v>
      </c>
      <c r="E43" s="41">
        <v>7.7701760000000002</v>
      </c>
      <c r="F43" s="41">
        <v>18.205466999999999</v>
      </c>
    </row>
    <row r="44" spans="1:6">
      <c r="A44" s="49" t="s">
        <v>108</v>
      </c>
      <c r="B44" s="41">
        <v>21.315750000000001</v>
      </c>
      <c r="C44" s="41">
        <v>2.2883830000000001</v>
      </c>
      <c r="D44" s="41">
        <v>19.027366000000001</v>
      </c>
      <c r="E44" s="41">
        <v>9.4953640000000004</v>
      </c>
      <c r="F44" s="41">
        <v>9.5320029999999996</v>
      </c>
    </row>
    <row r="45" spans="1:6">
      <c r="A45" s="49" t="s">
        <v>109</v>
      </c>
      <c r="B45" s="41">
        <v>18.249896</v>
      </c>
      <c r="C45" s="41">
        <v>1.770591</v>
      </c>
      <c r="D45" s="41">
        <v>16.479305</v>
      </c>
      <c r="E45" s="41">
        <v>7.286708</v>
      </c>
      <c r="F45" s="41">
        <v>9.1925969999999992</v>
      </c>
    </row>
    <row r="46" spans="1:6">
      <c r="A46" s="49" t="s">
        <v>110</v>
      </c>
      <c r="B46" s="41">
        <v>19.303221000000001</v>
      </c>
      <c r="C46" s="41">
        <v>2.8276599999999998</v>
      </c>
      <c r="D46" s="41">
        <v>16.475560999999999</v>
      </c>
      <c r="E46" s="41">
        <v>6.5528089999999999</v>
      </c>
      <c r="F46" s="41">
        <v>9.9227519999999991</v>
      </c>
    </row>
    <row r="47" spans="1:6">
      <c r="A47" s="49" t="s">
        <v>111</v>
      </c>
      <c r="B47" s="41">
        <v>36.581342999999997</v>
      </c>
      <c r="C47" s="41">
        <v>3.088168</v>
      </c>
      <c r="D47" s="41">
        <v>33.493175000000001</v>
      </c>
      <c r="E47" s="41">
        <v>22.736505000000001</v>
      </c>
      <c r="F47" s="41">
        <v>10.75667</v>
      </c>
    </row>
    <row r="48" spans="1:6">
      <c r="A48" s="49" t="s">
        <v>112</v>
      </c>
      <c r="B48" s="41">
        <v>20.464862</v>
      </c>
      <c r="C48" s="41">
        <v>2.111418</v>
      </c>
      <c r="D48" s="41">
        <v>18.353444</v>
      </c>
      <c r="E48" s="41">
        <v>8.1075440000000008</v>
      </c>
      <c r="F48" s="41">
        <v>10.245900000000001</v>
      </c>
    </row>
    <row r="49" spans="1:6">
      <c r="A49" s="49" t="s">
        <v>113</v>
      </c>
      <c r="B49" s="41">
        <v>24.624873000000001</v>
      </c>
      <c r="C49" s="41">
        <v>1.6879169999999999</v>
      </c>
      <c r="D49" s="41">
        <v>22.936955999999999</v>
      </c>
      <c r="E49" s="41">
        <v>5.8007059999999999</v>
      </c>
      <c r="F49" s="41">
        <v>17.13625</v>
      </c>
    </row>
    <row r="50" spans="1:6">
      <c r="A50" s="49" t="s">
        <v>114</v>
      </c>
      <c r="B50" s="41">
        <v>20.653037000000001</v>
      </c>
      <c r="C50" s="41">
        <v>2.615974</v>
      </c>
      <c r="D50" s="41">
        <v>18.037063</v>
      </c>
      <c r="E50" s="41">
        <v>8.6769839999999991</v>
      </c>
      <c r="F50" s="41">
        <v>9.3600790000000007</v>
      </c>
    </row>
    <row r="51" spans="1:6">
      <c r="A51" s="49" t="s">
        <v>115</v>
      </c>
      <c r="B51" s="41">
        <v>24.491461000000001</v>
      </c>
      <c r="C51" s="41">
        <v>3.2777560000000001</v>
      </c>
      <c r="D51" s="41">
        <v>21.213705999999998</v>
      </c>
      <c r="E51" s="41">
        <v>10.082979</v>
      </c>
      <c r="F51" s="41">
        <v>11.130727</v>
      </c>
    </row>
    <row r="52" spans="1:6">
      <c r="A52" s="49" t="s">
        <v>116</v>
      </c>
      <c r="B52" s="41">
        <v>19.043582000000001</v>
      </c>
      <c r="C52" s="41">
        <v>1.812025</v>
      </c>
      <c r="D52" s="41">
        <v>17.231556000000001</v>
      </c>
      <c r="E52" s="41">
        <v>8.6311699999999991</v>
      </c>
      <c r="F52" s="41">
        <v>8.6003860000000003</v>
      </c>
    </row>
    <row r="53" spans="1:6">
      <c r="A53" s="49" t="s">
        <v>117</v>
      </c>
      <c r="B53" s="41">
        <v>20.880813</v>
      </c>
      <c r="C53" s="41">
        <v>1.566619</v>
      </c>
      <c r="D53" s="41">
        <v>19.314194000000001</v>
      </c>
      <c r="E53" s="41">
        <v>5.4052660000000001</v>
      </c>
      <c r="F53" s="41">
        <v>13.908928</v>
      </c>
    </row>
    <row r="54" spans="1:6">
      <c r="A54" s="49" t="s">
        <v>118</v>
      </c>
      <c r="B54" s="41">
        <v>16.335052999999998</v>
      </c>
      <c r="C54" s="41">
        <v>1.8095079999999999</v>
      </c>
      <c r="D54" s="41">
        <v>14.525546</v>
      </c>
      <c r="E54" s="41">
        <v>3.451009</v>
      </c>
      <c r="F54" s="41">
        <v>11.074536999999999</v>
      </c>
    </row>
    <row r="55" spans="1:6">
      <c r="A55" s="42" t="s">
        <v>119</v>
      </c>
      <c r="B55" s="43"/>
      <c r="C55" s="43"/>
      <c r="D55" s="43"/>
      <c r="E55" s="43"/>
      <c r="F55" s="43"/>
    </row>
    <row r="56" spans="1:6">
      <c r="A56" s="50" t="s">
        <v>121</v>
      </c>
      <c r="B56" s="41">
        <v>29.076618</v>
      </c>
      <c r="C56" s="41">
        <v>3.4452759999999998</v>
      </c>
      <c r="D56" s="41">
        <v>25.631342</v>
      </c>
      <c r="E56" s="41">
        <v>3.6019549999999998</v>
      </c>
      <c r="F56" s="41">
        <v>22.029387</v>
      </c>
    </row>
    <row r="57" spans="1:6">
      <c r="A57" s="11" t="s">
        <v>168</v>
      </c>
      <c r="B57" s="6">
        <v>19.134733000000001</v>
      </c>
      <c r="C57" s="6">
        <v>1.4106369999999999</v>
      </c>
      <c r="D57" s="6">
        <v>17.724095999999999</v>
      </c>
      <c r="E57" s="6">
        <v>2.8469259999999998</v>
      </c>
      <c r="F57" s="6">
        <v>14.87717</v>
      </c>
    </row>
    <row r="58" spans="1:6">
      <c r="A58" s="7" t="s">
        <v>228</v>
      </c>
    </row>
    <row r="59" spans="1:6">
      <c r="A59" s="7" t="s">
        <v>235</v>
      </c>
    </row>
    <row r="60" spans="1:6">
      <c r="A60" s="7" t="s">
        <v>169</v>
      </c>
    </row>
    <row r="61" spans="1:6">
      <c r="A61" s="7" t="s">
        <v>236</v>
      </c>
    </row>
    <row r="62" spans="1:6">
      <c r="A62" s="7" t="s">
        <v>229</v>
      </c>
    </row>
  </sheetData>
  <mergeCells count="3">
    <mergeCell ref="A55:F55"/>
    <mergeCell ref="B2:F2"/>
    <mergeCell ref="A2: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60"/>
  <sheetViews>
    <sheetView workbookViewId="0"/>
  </sheetViews>
  <sheetFormatPr defaultRowHeight="15"/>
  <cols>
    <col min="1" max="1" width="26" customWidth="1"/>
    <col min="2" max="10" width="16" customWidth="1"/>
  </cols>
  <sheetData>
    <row r="1" spans="1:10">
      <c r="A1" s="2" t="s">
        <v>22</v>
      </c>
    </row>
    <row r="2" spans="1:10">
      <c r="A2" s="31" t="s">
        <v>63</v>
      </c>
      <c r="B2" s="64">
        <v>1992</v>
      </c>
      <c r="C2" s="45"/>
      <c r="D2" s="45"/>
      <c r="E2" s="64">
        <v>1994</v>
      </c>
      <c r="F2" s="45"/>
      <c r="G2" s="45"/>
      <c r="H2" s="64">
        <v>1998</v>
      </c>
      <c r="I2" s="45"/>
      <c r="J2" s="45"/>
    </row>
    <row r="3" spans="1:10">
      <c r="A3" s="37"/>
      <c r="B3" s="8" t="s">
        <v>220</v>
      </c>
      <c r="C3" s="46" t="s">
        <v>221</v>
      </c>
      <c r="D3" s="46" t="s">
        <v>222</v>
      </c>
      <c r="E3" s="47" t="s">
        <v>220</v>
      </c>
      <c r="F3" s="8" t="s">
        <v>221</v>
      </c>
      <c r="G3" s="46" t="s">
        <v>222</v>
      </c>
      <c r="H3" s="47" t="s">
        <v>220</v>
      </c>
      <c r="I3" s="46" t="s">
        <v>221</v>
      </c>
      <c r="J3" s="46" t="s">
        <v>222</v>
      </c>
    </row>
    <row r="4" spans="1:10">
      <c r="A4" s="40" t="s">
        <v>167</v>
      </c>
      <c r="B4" s="41">
        <v>7.7237</v>
      </c>
      <c r="C4" s="41">
        <v>4.6565000000000003</v>
      </c>
      <c r="D4" s="41">
        <v>3.0672000000000001</v>
      </c>
      <c r="E4" s="10">
        <v>10.6053</v>
      </c>
      <c r="F4" s="41">
        <v>4.6417999999999999</v>
      </c>
      <c r="G4" s="41">
        <v>5.9634999999999998</v>
      </c>
      <c r="H4" s="10">
        <v>11.57</v>
      </c>
      <c r="I4" s="41">
        <v>6.5326000000000004</v>
      </c>
      <c r="J4" s="41">
        <v>5.0373000000000001</v>
      </c>
    </row>
    <row r="5" spans="1:10">
      <c r="A5" s="49" t="s">
        <v>69</v>
      </c>
      <c r="B5" s="41">
        <v>9.8402999999999992</v>
      </c>
      <c r="C5" s="41">
        <v>5.4321000000000002</v>
      </c>
      <c r="D5" s="41">
        <v>4.4081999999999999</v>
      </c>
      <c r="E5" s="10">
        <v>10.8103</v>
      </c>
      <c r="F5" s="41">
        <v>5.4054000000000002</v>
      </c>
      <c r="G5" s="41">
        <v>5.4048999999999996</v>
      </c>
      <c r="H5" s="10">
        <v>12.3582</v>
      </c>
      <c r="I5" s="41">
        <v>7.1143999999999998</v>
      </c>
      <c r="J5" s="41">
        <v>5.2438000000000002</v>
      </c>
    </row>
    <row r="6" spans="1:10">
      <c r="A6" s="49" t="s">
        <v>70</v>
      </c>
      <c r="B6" s="58" t="s">
        <v>227</v>
      </c>
      <c r="C6" s="58" t="s">
        <v>227</v>
      </c>
      <c r="D6" s="58" t="s">
        <v>227</v>
      </c>
      <c r="E6" s="16" t="s">
        <v>227</v>
      </c>
      <c r="F6" s="58" t="s">
        <v>227</v>
      </c>
      <c r="G6" s="58" t="s">
        <v>227</v>
      </c>
      <c r="H6" s="16" t="s">
        <v>227</v>
      </c>
      <c r="I6" s="58" t="s">
        <v>227</v>
      </c>
      <c r="J6" s="58" t="s">
        <v>227</v>
      </c>
    </row>
    <row r="7" spans="1:10">
      <c r="A7" s="49" t="s">
        <v>71</v>
      </c>
      <c r="B7" s="41">
        <v>7.5263999999999998</v>
      </c>
      <c r="C7" s="41">
        <v>4.6212999999999997</v>
      </c>
      <c r="D7" s="41">
        <v>2.9051999999999998</v>
      </c>
      <c r="E7" s="10">
        <v>10.3583</v>
      </c>
      <c r="F7" s="41">
        <v>4.4355000000000002</v>
      </c>
      <c r="G7" s="41">
        <v>5.9229000000000003</v>
      </c>
      <c r="H7" s="10">
        <v>10.0467</v>
      </c>
      <c r="I7" s="41">
        <v>5.3350999999999997</v>
      </c>
      <c r="J7" s="41">
        <v>4.7115999999999998</v>
      </c>
    </row>
    <row r="8" spans="1:10">
      <c r="A8" s="49" t="s">
        <v>72</v>
      </c>
      <c r="B8" s="41">
        <v>10.587999999999999</v>
      </c>
      <c r="C8" s="41">
        <v>5.3502000000000001</v>
      </c>
      <c r="D8" s="41">
        <v>5.2378</v>
      </c>
      <c r="E8" s="10">
        <v>11.5802</v>
      </c>
      <c r="F8" s="41">
        <v>5.9316000000000004</v>
      </c>
      <c r="G8" s="41">
        <v>5.6486000000000001</v>
      </c>
      <c r="H8" s="10">
        <v>9.9603999999999999</v>
      </c>
      <c r="I8" s="41">
        <v>4.4542000000000002</v>
      </c>
      <c r="J8" s="41">
        <v>5.5061999999999998</v>
      </c>
    </row>
    <row r="9" spans="1:10">
      <c r="A9" s="49" t="s">
        <v>73</v>
      </c>
      <c r="B9" s="41">
        <v>7.5612000000000004</v>
      </c>
      <c r="C9" s="41">
        <v>3.6934999999999998</v>
      </c>
      <c r="D9" s="41">
        <v>3.8675999999999999</v>
      </c>
      <c r="E9" s="10">
        <v>8.8312000000000008</v>
      </c>
      <c r="F9" s="41">
        <v>4.3348000000000004</v>
      </c>
      <c r="G9" s="41">
        <v>4.4962999999999997</v>
      </c>
      <c r="H9" s="10">
        <v>5.7862</v>
      </c>
      <c r="I9" s="41">
        <v>3.2119</v>
      </c>
      <c r="J9" s="41">
        <v>2.5743</v>
      </c>
    </row>
    <row r="10" spans="1:10">
      <c r="A10" s="49" t="s">
        <v>74</v>
      </c>
      <c r="B10" s="41">
        <v>8.4611999999999998</v>
      </c>
      <c r="C10" s="41">
        <v>4.9701000000000004</v>
      </c>
      <c r="D10" s="41">
        <v>3.4910999999999999</v>
      </c>
      <c r="E10" s="10">
        <v>11.418200000000001</v>
      </c>
      <c r="F10" s="41">
        <v>5.9837999999999996</v>
      </c>
      <c r="G10" s="41">
        <v>5.4344000000000001</v>
      </c>
      <c r="H10" s="10">
        <v>10.363899999999999</v>
      </c>
      <c r="I10" s="41">
        <v>5.1210000000000004</v>
      </c>
      <c r="J10" s="41">
        <v>5.2428999999999997</v>
      </c>
    </row>
    <row r="11" spans="1:10">
      <c r="A11" s="49" t="s">
        <v>75</v>
      </c>
      <c r="B11" s="41">
        <v>11.3566</v>
      </c>
      <c r="C11" s="41">
        <v>4.3952999999999998</v>
      </c>
      <c r="D11" s="41">
        <v>6.9612999999999996</v>
      </c>
      <c r="E11" s="10">
        <v>13.2842</v>
      </c>
      <c r="F11" s="41">
        <v>5.7527999999999997</v>
      </c>
      <c r="G11" s="41">
        <v>7.5313999999999997</v>
      </c>
      <c r="H11" s="10">
        <v>13.908899999999999</v>
      </c>
      <c r="I11" s="41">
        <v>9.6913</v>
      </c>
      <c r="J11" s="41">
        <v>4.2176999999999998</v>
      </c>
    </row>
    <row r="12" spans="1:10">
      <c r="A12" s="49" t="s">
        <v>76</v>
      </c>
      <c r="B12" s="41">
        <v>11.082599999999999</v>
      </c>
      <c r="C12" s="41">
        <v>5.3982999999999999</v>
      </c>
      <c r="D12" s="41">
        <v>5.6843000000000004</v>
      </c>
      <c r="E12" s="10">
        <v>14.2874</v>
      </c>
      <c r="F12" s="41">
        <v>5.7712000000000003</v>
      </c>
      <c r="G12" s="41">
        <v>8.5162999999999993</v>
      </c>
      <c r="H12" s="10">
        <v>14.164300000000001</v>
      </c>
      <c r="I12" s="41">
        <v>6.6143999999999998</v>
      </c>
      <c r="J12" s="41">
        <v>7.5499000000000001</v>
      </c>
    </row>
    <row r="13" spans="1:10">
      <c r="A13" s="49" t="s">
        <v>77</v>
      </c>
      <c r="B13" s="41">
        <v>13.3812</v>
      </c>
      <c r="C13" s="41">
        <v>7.2743000000000002</v>
      </c>
      <c r="D13" s="41">
        <v>6.1069000000000004</v>
      </c>
      <c r="E13" s="10">
        <v>17.494399999999999</v>
      </c>
      <c r="F13" s="41">
        <v>8.7341999999999995</v>
      </c>
      <c r="G13" s="41">
        <v>8.7601999999999993</v>
      </c>
      <c r="H13" s="10">
        <v>14.0387</v>
      </c>
      <c r="I13" s="41">
        <v>7.5560999999999998</v>
      </c>
      <c r="J13" s="41">
        <v>6.4825999999999997</v>
      </c>
    </row>
    <row r="14" spans="1:10">
      <c r="A14" s="49" t="s">
        <v>78</v>
      </c>
      <c r="B14" s="41">
        <v>8.2243999999999993</v>
      </c>
      <c r="C14" s="41">
        <v>4.8394000000000004</v>
      </c>
      <c r="D14" s="41">
        <v>3.3849999999999998</v>
      </c>
      <c r="E14" s="10">
        <v>9.3025000000000002</v>
      </c>
      <c r="F14" s="41">
        <v>4.5754999999999999</v>
      </c>
      <c r="G14" s="41">
        <v>4.7271000000000001</v>
      </c>
      <c r="H14" s="10">
        <v>9.8961000000000006</v>
      </c>
      <c r="I14" s="41">
        <v>6.4817999999999998</v>
      </c>
      <c r="J14" s="41">
        <v>3.4142999999999999</v>
      </c>
    </row>
    <row r="15" spans="1:10">
      <c r="A15" s="49" t="s">
        <v>79</v>
      </c>
      <c r="B15" s="41">
        <v>9.1056000000000008</v>
      </c>
      <c r="C15" s="41">
        <v>3.8220999999999998</v>
      </c>
      <c r="D15" s="41">
        <v>5.2835000000000001</v>
      </c>
      <c r="E15" s="10">
        <v>7.5770999999999997</v>
      </c>
      <c r="F15" s="41">
        <v>3.9550999999999998</v>
      </c>
      <c r="G15" s="41">
        <v>3.6219999999999999</v>
      </c>
      <c r="H15" s="10">
        <v>10.0906</v>
      </c>
      <c r="I15" s="41">
        <v>3.8018999999999998</v>
      </c>
      <c r="J15" s="41">
        <v>6.2887000000000004</v>
      </c>
    </row>
    <row r="16" spans="1:10">
      <c r="A16" s="49" t="s">
        <v>80</v>
      </c>
      <c r="B16" s="41">
        <v>7.6624999999999996</v>
      </c>
      <c r="C16" s="41">
        <v>3.3001999999999998</v>
      </c>
      <c r="D16" s="41">
        <v>4.3623000000000003</v>
      </c>
      <c r="E16" s="10">
        <v>9.8207000000000004</v>
      </c>
      <c r="F16" s="41">
        <v>4.2413999999999996</v>
      </c>
      <c r="G16" s="41">
        <v>5.5792999999999999</v>
      </c>
      <c r="H16" s="16" t="s">
        <v>227</v>
      </c>
      <c r="I16" s="58" t="s">
        <v>227</v>
      </c>
      <c r="J16" s="58" t="s">
        <v>227</v>
      </c>
    </row>
    <row r="17" spans="1:10">
      <c r="A17" s="49" t="s">
        <v>81</v>
      </c>
      <c r="B17" s="58" t="s">
        <v>227</v>
      </c>
      <c r="C17" s="58" t="s">
        <v>227</v>
      </c>
      <c r="D17" s="58" t="s">
        <v>227</v>
      </c>
      <c r="E17" s="16" t="s">
        <v>227</v>
      </c>
      <c r="F17" s="58" t="s">
        <v>227</v>
      </c>
      <c r="G17" s="58" t="s">
        <v>227</v>
      </c>
      <c r="H17" s="10">
        <v>9.5668000000000006</v>
      </c>
      <c r="I17" s="41">
        <v>6.8146000000000004</v>
      </c>
      <c r="J17" s="41">
        <v>2.7522000000000002</v>
      </c>
    </row>
    <row r="18" spans="1:10">
      <c r="A18" s="49" t="s">
        <v>82</v>
      </c>
      <c r="B18" s="41">
        <v>7.3825000000000003</v>
      </c>
      <c r="C18" s="41">
        <v>4.3250000000000002</v>
      </c>
      <c r="D18" s="41">
        <v>3.0573999999999999</v>
      </c>
      <c r="E18" s="10">
        <v>10.666</v>
      </c>
      <c r="F18" s="41">
        <v>4.8353000000000002</v>
      </c>
      <c r="G18" s="41">
        <v>5.8307000000000002</v>
      </c>
      <c r="H18" s="16" t="s">
        <v>227</v>
      </c>
      <c r="I18" s="58" t="s">
        <v>227</v>
      </c>
      <c r="J18" s="58" t="s">
        <v>227</v>
      </c>
    </row>
    <row r="19" spans="1:10">
      <c r="A19" s="49" t="s">
        <v>83</v>
      </c>
      <c r="B19" s="41">
        <v>8.6295000000000002</v>
      </c>
      <c r="C19" s="41">
        <v>3.5893999999999999</v>
      </c>
      <c r="D19" s="41">
        <v>5.0400999999999998</v>
      </c>
      <c r="E19" s="10">
        <v>10.4405</v>
      </c>
      <c r="F19" s="41">
        <v>4.3127000000000004</v>
      </c>
      <c r="G19" s="41">
        <v>6.1277999999999997</v>
      </c>
      <c r="H19" s="10">
        <v>14.062799999999999</v>
      </c>
      <c r="I19" s="41">
        <v>7.5559000000000003</v>
      </c>
      <c r="J19" s="41">
        <v>6.5068999999999999</v>
      </c>
    </row>
    <row r="20" spans="1:10">
      <c r="A20" s="49" t="s">
        <v>84</v>
      </c>
      <c r="B20" s="58" t="s">
        <v>227</v>
      </c>
      <c r="C20" s="58" t="s">
        <v>227</v>
      </c>
      <c r="D20" s="58" t="s">
        <v>227</v>
      </c>
      <c r="E20" s="16" t="s">
        <v>227</v>
      </c>
      <c r="F20" s="58" t="s">
        <v>227</v>
      </c>
      <c r="G20" s="58" t="s">
        <v>227</v>
      </c>
      <c r="H20" s="10">
        <v>11.238799999999999</v>
      </c>
      <c r="I20" s="41">
        <v>4.8266</v>
      </c>
      <c r="J20" s="41">
        <v>6.4122000000000003</v>
      </c>
    </row>
    <row r="21" spans="1:10">
      <c r="A21" s="49" t="s">
        <v>85</v>
      </c>
      <c r="B21" s="41">
        <v>7.4043999999999999</v>
      </c>
      <c r="C21" s="41">
        <v>3.6187</v>
      </c>
      <c r="D21" s="41">
        <v>3.7858000000000001</v>
      </c>
      <c r="E21" s="10">
        <v>7.5946999999999996</v>
      </c>
      <c r="F21" s="41">
        <v>3.8504999999999998</v>
      </c>
      <c r="G21" s="41">
        <v>3.7443</v>
      </c>
      <c r="H21" s="10">
        <v>12.501899999999999</v>
      </c>
      <c r="I21" s="41">
        <v>8.8925000000000001</v>
      </c>
      <c r="J21" s="41">
        <v>3.6095000000000002</v>
      </c>
    </row>
    <row r="22" spans="1:10">
      <c r="A22" s="49" t="s">
        <v>86</v>
      </c>
      <c r="B22" s="41">
        <v>6.8860000000000001</v>
      </c>
      <c r="C22" s="41">
        <v>3.8692000000000002</v>
      </c>
      <c r="D22" s="41">
        <v>3.0167999999999999</v>
      </c>
      <c r="E22" s="10">
        <v>10.704000000000001</v>
      </c>
      <c r="F22" s="41">
        <v>5.9798</v>
      </c>
      <c r="G22" s="41">
        <v>4.7241</v>
      </c>
      <c r="H22" s="10">
        <v>14.512600000000001</v>
      </c>
      <c r="I22" s="41">
        <v>11.8889</v>
      </c>
      <c r="J22" s="41">
        <v>2.6238000000000001</v>
      </c>
    </row>
    <row r="23" spans="1:10">
      <c r="A23" s="49" t="s">
        <v>87</v>
      </c>
      <c r="B23" s="41">
        <v>11.4998</v>
      </c>
      <c r="C23" s="41">
        <v>5.4309000000000003</v>
      </c>
      <c r="D23" s="41">
        <v>6.0689000000000002</v>
      </c>
      <c r="E23" s="10">
        <v>16.113800000000001</v>
      </c>
      <c r="F23" s="41">
        <v>9.6217000000000006</v>
      </c>
      <c r="G23" s="41">
        <v>6.4920999999999998</v>
      </c>
      <c r="H23" s="10">
        <v>13.4543</v>
      </c>
      <c r="I23" s="41">
        <v>7.5195999999999996</v>
      </c>
      <c r="J23" s="41">
        <v>5.9345999999999997</v>
      </c>
    </row>
    <row r="24" spans="1:10">
      <c r="A24" s="49" t="s">
        <v>88</v>
      </c>
      <c r="B24" s="41">
        <v>11.9991</v>
      </c>
      <c r="C24" s="41">
        <v>5.6592000000000002</v>
      </c>
      <c r="D24" s="41">
        <v>6.3399000000000001</v>
      </c>
      <c r="E24" s="10">
        <v>13.706899999999999</v>
      </c>
      <c r="F24" s="41">
        <v>6.5892999999999997</v>
      </c>
      <c r="G24" s="41">
        <v>7.1174999999999997</v>
      </c>
      <c r="H24" s="10">
        <v>11.782500000000001</v>
      </c>
      <c r="I24" s="41">
        <v>9.4835999999999991</v>
      </c>
      <c r="J24" s="41">
        <v>2.2989000000000002</v>
      </c>
    </row>
    <row r="25" spans="1:10">
      <c r="A25" s="49" t="s">
        <v>89</v>
      </c>
      <c r="B25" s="41">
        <v>13.881500000000001</v>
      </c>
      <c r="C25" s="41">
        <v>5.5369999999999999</v>
      </c>
      <c r="D25" s="41">
        <v>8.3444000000000003</v>
      </c>
      <c r="E25" s="10">
        <v>14.454499999999999</v>
      </c>
      <c r="F25" s="41">
        <v>5.1250999999999998</v>
      </c>
      <c r="G25" s="41">
        <v>9.3293999999999997</v>
      </c>
      <c r="H25" s="10">
        <v>15.7225</v>
      </c>
      <c r="I25" s="41">
        <v>6.8727999999999998</v>
      </c>
      <c r="J25" s="41">
        <v>8.8496000000000006</v>
      </c>
    </row>
    <row r="26" spans="1:10">
      <c r="A26" s="49" t="s">
        <v>90</v>
      </c>
      <c r="B26" s="41">
        <v>6.2419000000000002</v>
      </c>
      <c r="C26" s="41">
        <v>4.3692000000000002</v>
      </c>
      <c r="D26" s="41">
        <v>1.8727</v>
      </c>
      <c r="E26" s="10">
        <v>8.9300999999999995</v>
      </c>
      <c r="F26" s="41">
        <v>5.5408999999999997</v>
      </c>
      <c r="G26" s="41">
        <v>3.3892000000000002</v>
      </c>
      <c r="H26" s="10">
        <v>8.6775000000000002</v>
      </c>
      <c r="I26" s="41">
        <v>6.4558999999999997</v>
      </c>
      <c r="J26" s="41">
        <v>2.2216</v>
      </c>
    </row>
    <row r="27" spans="1:10">
      <c r="A27" s="49" t="s">
        <v>91</v>
      </c>
      <c r="B27" s="41">
        <v>7.9869000000000003</v>
      </c>
      <c r="C27" s="41">
        <v>3.7265999999999999</v>
      </c>
      <c r="D27" s="41">
        <v>4.2603</v>
      </c>
      <c r="E27" s="10">
        <v>10.490399999999999</v>
      </c>
      <c r="F27" s="41">
        <v>3.5421999999999998</v>
      </c>
      <c r="G27" s="41">
        <v>6.9481000000000002</v>
      </c>
      <c r="H27" s="10">
        <v>11.6045</v>
      </c>
      <c r="I27" s="41">
        <v>2.7252000000000001</v>
      </c>
      <c r="J27" s="41">
        <v>8.8793000000000006</v>
      </c>
    </row>
    <row r="28" spans="1:10">
      <c r="A28" s="49" t="s">
        <v>92</v>
      </c>
      <c r="B28" s="41">
        <v>6.6247999999999996</v>
      </c>
      <c r="C28" s="41">
        <v>5.0683999999999996</v>
      </c>
      <c r="D28" s="41">
        <v>1.5564</v>
      </c>
      <c r="E28" s="10">
        <v>9.1479999999999997</v>
      </c>
      <c r="F28" s="41">
        <v>5.7853000000000003</v>
      </c>
      <c r="G28" s="41">
        <v>3.3626999999999998</v>
      </c>
      <c r="H28" s="10">
        <v>6.6961000000000004</v>
      </c>
      <c r="I28" s="41">
        <v>3.8565</v>
      </c>
      <c r="J28" s="41">
        <v>2.8395999999999999</v>
      </c>
    </row>
    <row r="29" spans="1:10">
      <c r="A29" s="49" t="s">
        <v>93</v>
      </c>
      <c r="B29" s="41">
        <v>10.603</v>
      </c>
      <c r="C29" s="41">
        <v>4.4303999999999997</v>
      </c>
      <c r="D29" s="41">
        <v>6.1726999999999999</v>
      </c>
      <c r="E29" s="10">
        <v>11.516</v>
      </c>
      <c r="F29" s="41">
        <v>4.8440000000000003</v>
      </c>
      <c r="G29" s="41">
        <v>6.6719999999999997</v>
      </c>
      <c r="H29" s="10">
        <v>13.5647</v>
      </c>
      <c r="I29" s="41">
        <v>7.2755000000000001</v>
      </c>
      <c r="J29" s="41">
        <v>6.2892000000000001</v>
      </c>
    </row>
    <row r="30" spans="1:10">
      <c r="A30" s="49" t="s">
        <v>94</v>
      </c>
      <c r="B30" s="58" t="s">
        <v>227</v>
      </c>
      <c r="C30" s="58" t="s">
        <v>227</v>
      </c>
      <c r="D30" s="58" t="s">
        <v>227</v>
      </c>
      <c r="E30" s="10">
        <v>10.3756</v>
      </c>
      <c r="F30" s="41">
        <v>3.3561999999999999</v>
      </c>
      <c r="G30" s="41">
        <v>7.0194000000000001</v>
      </c>
      <c r="H30" s="10">
        <v>9.3788</v>
      </c>
      <c r="I30" s="41">
        <v>4.0442999999999998</v>
      </c>
      <c r="J30" s="41">
        <v>5.3346</v>
      </c>
    </row>
    <row r="31" spans="1:10">
      <c r="A31" s="49" t="s">
        <v>95</v>
      </c>
      <c r="B31" s="41">
        <v>12.531499999999999</v>
      </c>
      <c r="C31" s="41">
        <v>3.8961999999999999</v>
      </c>
      <c r="D31" s="41">
        <v>8.6354000000000006</v>
      </c>
      <c r="E31" s="10">
        <v>14.835800000000001</v>
      </c>
      <c r="F31" s="41">
        <v>3.6530999999999998</v>
      </c>
      <c r="G31" s="41">
        <v>11.182700000000001</v>
      </c>
      <c r="H31" s="16" t="s">
        <v>227</v>
      </c>
      <c r="I31" s="58" t="s">
        <v>227</v>
      </c>
      <c r="J31" s="58" t="s">
        <v>227</v>
      </c>
    </row>
    <row r="32" spans="1:10">
      <c r="A32" s="49" t="s">
        <v>96</v>
      </c>
      <c r="B32" s="58" t="s">
        <v>227</v>
      </c>
      <c r="C32" s="58" t="s">
        <v>227</v>
      </c>
      <c r="D32" s="58" t="s">
        <v>227</v>
      </c>
      <c r="E32" s="16" t="s">
        <v>227</v>
      </c>
      <c r="F32" s="58" t="s">
        <v>227</v>
      </c>
      <c r="G32" s="58" t="s">
        <v>227</v>
      </c>
      <c r="H32" s="10">
        <v>9.8622999999999994</v>
      </c>
      <c r="I32" s="41">
        <v>6.3216000000000001</v>
      </c>
      <c r="J32" s="41">
        <v>3.5407000000000002</v>
      </c>
    </row>
    <row r="33" spans="1:10">
      <c r="A33" s="49" t="s">
        <v>97</v>
      </c>
      <c r="B33" s="41">
        <v>11.3324</v>
      </c>
      <c r="C33" s="41">
        <v>4.2024999999999997</v>
      </c>
      <c r="D33" s="41">
        <v>7.1298000000000004</v>
      </c>
      <c r="E33" s="10">
        <v>14.882999999999999</v>
      </c>
      <c r="F33" s="41">
        <v>5.6928000000000001</v>
      </c>
      <c r="G33" s="41">
        <v>9.1902000000000008</v>
      </c>
      <c r="H33" s="10">
        <v>13.867800000000001</v>
      </c>
      <c r="I33" s="41">
        <v>5.0381999999999998</v>
      </c>
      <c r="J33" s="41">
        <v>8.8295999999999992</v>
      </c>
    </row>
    <row r="34" spans="1:10">
      <c r="A34" s="49" t="s">
        <v>98</v>
      </c>
      <c r="B34" s="41">
        <v>6.7432999999999996</v>
      </c>
      <c r="C34" s="41">
        <v>3.4689000000000001</v>
      </c>
      <c r="D34" s="41">
        <v>3.2744</v>
      </c>
      <c r="E34" s="10">
        <v>9.3218999999999994</v>
      </c>
      <c r="F34" s="41">
        <v>4.3628999999999998</v>
      </c>
      <c r="G34" s="41">
        <v>4.9589999999999996</v>
      </c>
      <c r="H34" s="16" t="s">
        <v>227</v>
      </c>
      <c r="I34" s="58" t="s">
        <v>227</v>
      </c>
      <c r="J34" s="58" t="s">
        <v>227</v>
      </c>
    </row>
    <row r="35" spans="1:10">
      <c r="A35" s="49" t="s">
        <v>99</v>
      </c>
      <c r="B35" s="41">
        <v>9.7551000000000005</v>
      </c>
      <c r="C35" s="41">
        <v>5.8962000000000003</v>
      </c>
      <c r="D35" s="41">
        <v>3.8589000000000002</v>
      </c>
      <c r="E35" s="10">
        <v>13.7402</v>
      </c>
      <c r="F35" s="41">
        <v>5.9048999999999996</v>
      </c>
      <c r="G35" s="41">
        <v>7.8353000000000002</v>
      </c>
      <c r="H35" s="10">
        <v>14.2997</v>
      </c>
      <c r="I35" s="41">
        <v>9.0421999999999993</v>
      </c>
      <c r="J35" s="41">
        <v>5.2576000000000001</v>
      </c>
    </row>
    <row r="36" spans="1:10">
      <c r="A36" s="49" t="s">
        <v>100</v>
      </c>
      <c r="B36" s="41">
        <v>8.0591000000000008</v>
      </c>
      <c r="C36" s="41">
        <v>4.4508000000000001</v>
      </c>
      <c r="D36" s="41">
        <v>3.6082999999999998</v>
      </c>
      <c r="E36" s="10">
        <v>9.5707000000000004</v>
      </c>
      <c r="F36" s="41">
        <v>5.5597000000000003</v>
      </c>
      <c r="G36" s="41">
        <v>4.0110000000000001</v>
      </c>
      <c r="H36" s="10">
        <v>9.4147999999999996</v>
      </c>
      <c r="I36" s="41">
        <v>6.7534999999999998</v>
      </c>
      <c r="J36" s="41">
        <v>2.6613000000000002</v>
      </c>
    </row>
    <row r="37" spans="1:10">
      <c r="A37" s="49" t="s">
        <v>101</v>
      </c>
      <c r="B37" s="41">
        <v>11.180300000000001</v>
      </c>
      <c r="C37" s="41">
        <v>3.8292000000000002</v>
      </c>
      <c r="D37" s="41">
        <v>7.3510999999999997</v>
      </c>
      <c r="E37" s="10">
        <v>13.3469</v>
      </c>
      <c r="F37" s="41">
        <v>4.7667000000000002</v>
      </c>
      <c r="G37" s="41">
        <v>8.5802999999999994</v>
      </c>
      <c r="H37" s="10">
        <v>13.142799999999999</v>
      </c>
      <c r="I37" s="41">
        <v>9.3752999999999993</v>
      </c>
      <c r="J37" s="41">
        <v>3.7675000000000001</v>
      </c>
    </row>
    <row r="38" spans="1:10">
      <c r="A38" s="49" t="s">
        <v>102</v>
      </c>
      <c r="B38" s="41">
        <v>9.5441000000000003</v>
      </c>
      <c r="C38" s="41">
        <v>1.8848</v>
      </c>
      <c r="D38" s="41">
        <v>7.6593</v>
      </c>
      <c r="E38" s="10">
        <v>8.9924999999999997</v>
      </c>
      <c r="F38" s="41">
        <v>1.8211999999999999</v>
      </c>
      <c r="G38" s="41">
        <v>7.1711999999999998</v>
      </c>
      <c r="H38" s="16" t="s">
        <v>227</v>
      </c>
      <c r="I38" s="58" t="s">
        <v>227</v>
      </c>
      <c r="J38" s="58" t="s">
        <v>227</v>
      </c>
    </row>
    <row r="39" spans="1:10">
      <c r="A39" s="49" t="s">
        <v>103</v>
      </c>
      <c r="B39" s="41">
        <v>9.0372000000000003</v>
      </c>
      <c r="C39" s="41">
        <v>5.6858000000000004</v>
      </c>
      <c r="D39" s="41">
        <v>3.3515000000000001</v>
      </c>
      <c r="E39" s="16" t="s">
        <v>227</v>
      </c>
      <c r="F39" s="58" t="s">
        <v>227</v>
      </c>
      <c r="G39" s="58" t="s">
        <v>227</v>
      </c>
      <c r="H39" s="16" t="s">
        <v>227</v>
      </c>
      <c r="I39" s="58" t="s">
        <v>227</v>
      </c>
      <c r="J39" s="58" t="s">
        <v>227</v>
      </c>
    </row>
    <row r="40" spans="1:10">
      <c r="A40" s="49" t="s">
        <v>104</v>
      </c>
      <c r="B40" s="41">
        <v>11.1898</v>
      </c>
      <c r="C40" s="41">
        <v>7.7609000000000004</v>
      </c>
      <c r="D40" s="41">
        <v>3.4289000000000001</v>
      </c>
      <c r="E40" s="16" t="s">
        <v>227</v>
      </c>
      <c r="F40" s="58" t="s">
        <v>227</v>
      </c>
      <c r="G40" s="58" t="s">
        <v>227</v>
      </c>
      <c r="H40" s="10">
        <v>12.4788</v>
      </c>
      <c r="I40" s="41">
        <v>8.5309000000000008</v>
      </c>
      <c r="J40" s="41">
        <v>3.9478</v>
      </c>
    </row>
    <row r="41" spans="1:10">
      <c r="A41" s="49" t="s">
        <v>105</v>
      </c>
      <c r="B41" s="58" t="s">
        <v>227</v>
      </c>
      <c r="C41" s="58" t="s">
        <v>227</v>
      </c>
      <c r="D41" s="58" t="s">
        <v>227</v>
      </c>
      <c r="E41" s="16" t="s">
        <v>227</v>
      </c>
      <c r="F41" s="58" t="s">
        <v>227</v>
      </c>
      <c r="G41" s="58" t="s">
        <v>227</v>
      </c>
      <c r="H41" s="10">
        <v>13.805400000000001</v>
      </c>
      <c r="I41" s="41">
        <v>5.7945000000000002</v>
      </c>
      <c r="J41" s="41">
        <v>8.0108999999999995</v>
      </c>
    </row>
    <row r="42" spans="1:10">
      <c r="A42" s="49" t="s">
        <v>106</v>
      </c>
      <c r="B42" s="41">
        <v>7.4653999999999998</v>
      </c>
      <c r="C42" s="41">
        <v>3.2713000000000001</v>
      </c>
      <c r="D42" s="41">
        <v>4.194</v>
      </c>
      <c r="E42" s="10">
        <v>9.7355</v>
      </c>
      <c r="F42" s="41">
        <v>5.2667000000000002</v>
      </c>
      <c r="G42" s="41">
        <v>4.4687000000000001</v>
      </c>
      <c r="H42" s="16" t="s">
        <v>227</v>
      </c>
      <c r="I42" s="58" t="s">
        <v>227</v>
      </c>
      <c r="J42" s="58" t="s">
        <v>227</v>
      </c>
    </row>
    <row r="43" spans="1:10">
      <c r="A43" s="49" t="s">
        <v>107</v>
      </c>
      <c r="B43" s="41">
        <v>10.2156</v>
      </c>
      <c r="C43" s="41">
        <v>3.7810000000000001</v>
      </c>
      <c r="D43" s="41">
        <v>6.4345999999999997</v>
      </c>
      <c r="E43" s="10">
        <v>11.7331</v>
      </c>
      <c r="F43" s="41">
        <v>4.1040999999999999</v>
      </c>
      <c r="G43" s="41">
        <v>7.6291000000000002</v>
      </c>
      <c r="H43" s="10">
        <v>14.2615</v>
      </c>
      <c r="I43" s="41">
        <v>5.5881999999999996</v>
      </c>
      <c r="J43" s="41">
        <v>8.6732999999999993</v>
      </c>
    </row>
    <row r="44" spans="1:10">
      <c r="A44" s="49" t="s">
        <v>108</v>
      </c>
      <c r="B44" s="41">
        <v>10.6615</v>
      </c>
      <c r="C44" s="41">
        <v>5.7309999999999999</v>
      </c>
      <c r="D44" s="41">
        <v>4.9305000000000003</v>
      </c>
      <c r="E44" s="10">
        <v>12.6593</v>
      </c>
      <c r="F44" s="41">
        <v>6.4787999999999997</v>
      </c>
      <c r="G44" s="41">
        <v>6.1805000000000003</v>
      </c>
      <c r="H44" s="10">
        <v>15.548299999999999</v>
      </c>
      <c r="I44" s="41">
        <v>10.5222</v>
      </c>
      <c r="J44" s="41">
        <v>5.0259999999999998</v>
      </c>
    </row>
    <row r="45" spans="1:10">
      <c r="A45" s="49" t="s">
        <v>110</v>
      </c>
      <c r="B45" s="41">
        <v>11.262499999999999</v>
      </c>
      <c r="C45" s="41">
        <v>4.5092999999999996</v>
      </c>
      <c r="D45" s="41">
        <v>6.7530999999999999</v>
      </c>
      <c r="E45" s="10">
        <v>12.158200000000001</v>
      </c>
      <c r="F45" s="41">
        <v>5.7953999999999999</v>
      </c>
      <c r="G45" s="41">
        <v>6.3628</v>
      </c>
      <c r="H45" s="10">
        <v>12.008100000000001</v>
      </c>
      <c r="I45" s="41">
        <v>3.7557</v>
      </c>
      <c r="J45" s="41">
        <v>8.2523999999999997</v>
      </c>
    </row>
    <row r="46" spans="1:10">
      <c r="A46" s="49" t="s">
        <v>111</v>
      </c>
      <c r="B46" s="41">
        <v>9.0443999999999996</v>
      </c>
      <c r="C46" s="41">
        <v>4.9737</v>
      </c>
      <c r="D46" s="41">
        <v>4.0707000000000004</v>
      </c>
      <c r="E46" s="10">
        <v>13.3247</v>
      </c>
      <c r="F46" s="41">
        <v>7.1776</v>
      </c>
      <c r="G46" s="41">
        <v>6.1471</v>
      </c>
      <c r="H46" s="10">
        <v>14.4916</v>
      </c>
      <c r="I46" s="41">
        <v>7.4409999999999998</v>
      </c>
      <c r="J46" s="41">
        <v>7.0506000000000002</v>
      </c>
    </row>
    <row r="47" spans="1:10">
      <c r="A47" s="49" t="s">
        <v>112</v>
      </c>
      <c r="B47" s="41">
        <v>9.4250000000000007</v>
      </c>
      <c r="C47" s="41">
        <v>3.9678</v>
      </c>
      <c r="D47" s="41">
        <v>5.4572000000000003</v>
      </c>
      <c r="E47" s="10">
        <v>10.5914</v>
      </c>
      <c r="F47" s="41">
        <v>4.5433000000000003</v>
      </c>
      <c r="G47" s="41">
        <v>6.0480999999999998</v>
      </c>
      <c r="H47" s="10">
        <v>9.6080000000000005</v>
      </c>
      <c r="I47" s="41">
        <v>3.4245999999999999</v>
      </c>
      <c r="J47" s="41">
        <v>6.1833999999999998</v>
      </c>
    </row>
    <row r="48" spans="1:10">
      <c r="A48" s="49" t="s">
        <v>113</v>
      </c>
      <c r="B48" s="58" t="s">
        <v>227</v>
      </c>
      <c r="C48" s="58" t="s">
        <v>227</v>
      </c>
      <c r="D48" s="58" t="s">
        <v>227</v>
      </c>
      <c r="E48" s="16" t="s">
        <v>227</v>
      </c>
      <c r="F48" s="58" t="s">
        <v>227</v>
      </c>
      <c r="G48" s="58" t="s">
        <v>227</v>
      </c>
      <c r="H48" s="16" t="s">
        <v>227</v>
      </c>
      <c r="I48" s="58" t="s">
        <v>227</v>
      </c>
      <c r="J48" s="58" t="s">
        <v>227</v>
      </c>
    </row>
    <row r="49" spans="1:10">
      <c r="A49" s="49" t="s">
        <v>114</v>
      </c>
      <c r="B49" s="41">
        <v>10.9207</v>
      </c>
      <c r="C49" s="41">
        <v>5.7336</v>
      </c>
      <c r="D49" s="41">
        <v>5.1871</v>
      </c>
      <c r="E49" s="10">
        <v>11.860900000000001</v>
      </c>
      <c r="F49" s="41">
        <v>6.1254</v>
      </c>
      <c r="G49" s="41">
        <v>5.7355</v>
      </c>
      <c r="H49" s="10">
        <v>11.9537</v>
      </c>
      <c r="I49" s="41">
        <v>7.1745000000000001</v>
      </c>
      <c r="J49" s="41">
        <v>4.7792000000000003</v>
      </c>
    </row>
    <row r="50" spans="1:10">
      <c r="A50" s="49" t="s">
        <v>115</v>
      </c>
      <c r="B50" s="58" t="s">
        <v>227</v>
      </c>
      <c r="C50" s="58" t="s">
        <v>227</v>
      </c>
      <c r="D50" s="58" t="s">
        <v>227</v>
      </c>
      <c r="E50" s="10">
        <v>11.145</v>
      </c>
      <c r="F50" s="41">
        <v>3.8054000000000001</v>
      </c>
      <c r="G50" s="41">
        <v>7.3395000000000001</v>
      </c>
      <c r="H50" s="10">
        <v>11.3934</v>
      </c>
      <c r="I50" s="41">
        <v>4.2068000000000003</v>
      </c>
      <c r="J50" s="41">
        <v>7.1866000000000003</v>
      </c>
    </row>
    <row r="51" spans="1:10">
      <c r="A51" s="49" t="s">
        <v>116</v>
      </c>
      <c r="B51" s="41">
        <v>8.3775999999999993</v>
      </c>
      <c r="C51" s="41">
        <v>5.0285000000000002</v>
      </c>
      <c r="D51" s="41">
        <v>3.3491</v>
      </c>
      <c r="E51" s="10">
        <v>11.7058</v>
      </c>
      <c r="F51" s="41">
        <v>6.7062999999999997</v>
      </c>
      <c r="G51" s="41">
        <v>4.9995000000000003</v>
      </c>
      <c r="H51" s="10">
        <v>11.952</v>
      </c>
      <c r="I51" s="41">
        <v>9.3958999999999993</v>
      </c>
      <c r="J51" s="41">
        <v>2.556</v>
      </c>
    </row>
    <row r="52" spans="1:10">
      <c r="A52" s="49" t="s">
        <v>117</v>
      </c>
      <c r="B52" s="41">
        <v>9.4148999999999994</v>
      </c>
      <c r="C52" s="41">
        <v>5.9122000000000003</v>
      </c>
      <c r="D52" s="41">
        <v>3.5026000000000002</v>
      </c>
      <c r="E52" s="10">
        <v>10.7035</v>
      </c>
      <c r="F52" s="41">
        <v>6.5225999999999997</v>
      </c>
      <c r="G52" s="41">
        <v>4.1809000000000003</v>
      </c>
      <c r="H52" s="10">
        <v>13.3964</v>
      </c>
      <c r="I52" s="41">
        <v>8.5687999999999995</v>
      </c>
      <c r="J52" s="41">
        <v>4.8276000000000003</v>
      </c>
    </row>
    <row r="53" spans="1:10">
      <c r="A53" s="49" t="s">
        <v>118</v>
      </c>
      <c r="B53" s="41">
        <v>10.251200000000001</v>
      </c>
      <c r="C53" s="41">
        <v>3.8155000000000001</v>
      </c>
      <c r="D53" s="41">
        <v>6.4358000000000004</v>
      </c>
      <c r="E53" s="10">
        <v>11.090299999999999</v>
      </c>
      <c r="F53" s="41">
        <v>4.0949999999999998</v>
      </c>
      <c r="G53" s="41">
        <v>6.9953000000000003</v>
      </c>
      <c r="H53" s="10">
        <v>13.1454</v>
      </c>
      <c r="I53" s="41">
        <v>4.1462000000000003</v>
      </c>
      <c r="J53" s="41">
        <v>8.9992000000000001</v>
      </c>
    </row>
    <row r="54" spans="1:10">
      <c r="A54" s="42" t="s">
        <v>119</v>
      </c>
      <c r="B54" s="43"/>
      <c r="C54" s="43"/>
      <c r="D54" s="43"/>
      <c r="E54" s="43"/>
      <c r="F54" s="43"/>
      <c r="G54" s="43"/>
      <c r="H54" s="43"/>
      <c r="I54" s="43"/>
      <c r="J54" s="43"/>
    </row>
    <row r="55" spans="1:10">
      <c r="A55" s="50" t="s">
        <v>121</v>
      </c>
      <c r="B55" s="41">
        <v>8.8712</v>
      </c>
      <c r="C55" s="41">
        <v>7.2572000000000001</v>
      </c>
      <c r="D55" s="41">
        <v>1.6140000000000001</v>
      </c>
      <c r="E55" s="10">
        <v>6.5479000000000003</v>
      </c>
      <c r="F55" s="41">
        <v>5.1977000000000002</v>
      </c>
      <c r="G55" s="41">
        <v>1.3502000000000001</v>
      </c>
      <c r="H55" s="10">
        <v>9.8124000000000002</v>
      </c>
      <c r="I55" s="41">
        <v>8.5348000000000006</v>
      </c>
      <c r="J55" s="41">
        <v>1.2776000000000001</v>
      </c>
    </row>
    <row r="56" spans="1:10">
      <c r="A56" s="11" t="s">
        <v>168</v>
      </c>
      <c r="B56" s="19" t="s">
        <v>227</v>
      </c>
      <c r="C56" s="19" t="s">
        <v>227</v>
      </c>
      <c r="D56" s="19" t="s">
        <v>227</v>
      </c>
      <c r="E56" s="29" t="s">
        <v>227</v>
      </c>
      <c r="F56" s="19" t="s">
        <v>227</v>
      </c>
      <c r="G56" s="19" t="s">
        <v>227</v>
      </c>
      <c r="H56" s="15">
        <v>6.5316999999999998</v>
      </c>
      <c r="I56" s="6">
        <v>3.6755</v>
      </c>
      <c r="J56" s="6">
        <v>2.8561000000000001</v>
      </c>
    </row>
    <row r="57" spans="1:10">
      <c r="A57" s="7" t="s">
        <v>228</v>
      </c>
    </row>
    <row r="58" spans="1:10">
      <c r="A58" s="7" t="s">
        <v>169</v>
      </c>
    </row>
    <row r="59" spans="1:10">
      <c r="A59" s="7" t="s">
        <v>233</v>
      </c>
    </row>
    <row r="60" spans="1:10">
      <c r="A60" s="7" t="s">
        <v>224</v>
      </c>
    </row>
  </sheetData>
  <mergeCells count="5">
    <mergeCell ref="A54:J54"/>
    <mergeCell ref="E2:G2"/>
    <mergeCell ref="H2:J2"/>
    <mergeCell ref="A2:A3"/>
    <mergeCell ref="B2: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K58"/>
  <sheetViews>
    <sheetView workbookViewId="0"/>
  </sheetViews>
  <sheetFormatPr defaultRowHeight="15"/>
  <cols>
    <col min="1" max="1" width="26" customWidth="1"/>
    <col min="2" max="11" width="16" customWidth="1"/>
  </cols>
  <sheetData>
    <row r="1" spans="1:11">
      <c r="A1" s="2" t="s">
        <v>23</v>
      </c>
    </row>
    <row r="2" spans="1:11">
      <c r="A2" s="31" t="s">
        <v>63</v>
      </c>
      <c r="B2" s="64">
        <v>1998</v>
      </c>
      <c r="C2" s="45"/>
      <c r="D2" s="45"/>
      <c r="E2" s="45"/>
      <c r="F2" s="45"/>
      <c r="G2" s="64">
        <v>2002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11.2631</v>
      </c>
      <c r="C4" s="41">
        <v>4.7594000000000003</v>
      </c>
      <c r="D4" s="41">
        <v>6.5037000000000003</v>
      </c>
      <c r="E4" s="41">
        <v>3.7915000000000001</v>
      </c>
      <c r="F4" s="41">
        <v>2.7122000000000002</v>
      </c>
      <c r="G4" s="10">
        <v>12.836399999999999</v>
      </c>
      <c r="H4" s="41">
        <v>5.1498999999999997</v>
      </c>
      <c r="I4" s="41">
        <v>7.6863999999999999</v>
      </c>
      <c r="J4" s="41">
        <v>4.1612</v>
      </c>
      <c r="K4" s="41">
        <v>3.5251999999999999</v>
      </c>
    </row>
    <row r="5" spans="1:11">
      <c r="A5" s="49" t="s">
        <v>69</v>
      </c>
      <c r="B5" s="41">
        <v>12.5953</v>
      </c>
      <c r="C5" s="41">
        <v>8.1822999999999997</v>
      </c>
      <c r="D5" s="41">
        <v>4.4128999999999996</v>
      </c>
      <c r="E5" s="41">
        <v>3.0735000000000001</v>
      </c>
      <c r="F5" s="41">
        <v>1.3393999999999999</v>
      </c>
      <c r="G5" s="10">
        <v>13.3689</v>
      </c>
      <c r="H5" s="41">
        <v>2.4565000000000001</v>
      </c>
      <c r="I5" s="41">
        <v>10.9124</v>
      </c>
      <c r="J5" s="41">
        <v>8.4578000000000007</v>
      </c>
      <c r="K5" s="41">
        <v>2.4544999999999999</v>
      </c>
    </row>
    <row r="6" spans="1:11">
      <c r="A6" s="49" t="s">
        <v>70</v>
      </c>
      <c r="B6" s="58" t="s">
        <v>227</v>
      </c>
      <c r="C6" s="58" t="s">
        <v>227</v>
      </c>
      <c r="D6" s="58" t="s">
        <v>227</v>
      </c>
      <c r="E6" s="58" t="s">
        <v>227</v>
      </c>
      <c r="F6" s="58" t="s">
        <v>227</v>
      </c>
      <c r="G6" s="16" t="s">
        <v>227</v>
      </c>
      <c r="H6" s="58" t="s">
        <v>227</v>
      </c>
      <c r="I6" s="58" t="s">
        <v>227</v>
      </c>
      <c r="J6" s="58" t="s">
        <v>227</v>
      </c>
      <c r="K6" s="58" t="s">
        <v>227</v>
      </c>
    </row>
    <row r="7" spans="1:11">
      <c r="A7" s="49" t="s">
        <v>71</v>
      </c>
      <c r="B7" s="41">
        <v>10.0456</v>
      </c>
      <c r="C7" s="41">
        <v>4.8868</v>
      </c>
      <c r="D7" s="41">
        <v>5.1588000000000003</v>
      </c>
      <c r="E7" s="41">
        <v>4.4725000000000001</v>
      </c>
      <c r="F7" s="41">
        <v>0.68620000000000003</v>
      </c>
      <c r="G7" s="10">
        <v>11.384600000000001</v>
      </c>
      <c r="H7" s="41">
        <v>4.6269</v>
      </c>
      <c r="I7" s="41">
        <v>6.7576999999999998</v>
      </c>
      <c r="J7" s="41">
        <v>4.7103000000000002</v>
      </c>
      <c r="K7" s="41">
        <v>2.0472999999999999</v>
      </c>
    </row>
    <row r="8" spans="1:11">
      <c r="A8" s="49" t="s">
        <v>72</v>
      </c>
      <c r="B8" s="41">
        <v>9.7187999999999999</v>
      </c>
      <c r="C8" s="41">
        <v>4.1386000000000003</v>
      </c>
      <c r="D8" s="41">
        <v>5.5801999999999996</v>
      </c>
      <c r="E8" s="41">
        <v>3.7206000000000001</v>
      </c>
      <c r="F8" s="41">
        <v>1.8595999999999999</v>
      </c>
      <c r="G8" s="10">
        <v>11.6686</v>
      </c>
      <c r="H8" s="41">
        <v>4.1772999999999998</v>
      </c>
      <c r="I8" s="41">
        <v>7.4912999999999998</v>
      </c>
      <c r="J8" s="41">
        <v>5.4168000000000003</v>
      </c>
      <c r="K8" s="41">
        <v>2.0745</v>
      </c>
    </row>
    <row r="9" spans="1:11">
      <c r="A9" s="49" t="s">
        <v>73</v>
      </c>
      <c r="B9" s="41">
        <v>5.7862</v>
      </c>
      <c r="C9" s="41">
        <v>3.4674999999999998</v>
      </c>
      <c r="D9" s="41">
        <v>2.3187000000000002</v>
      </c>
      <c r="E9" s="41">
        <v>1.7844</v>
      </c>
      <c r="F9" s="41">
        <v>0.53439999999999999</v>
      </c>
      <c r="G9" s="10">
        <v>7.2732999999999999</v>
      </c>
      <c r="H9" s="41">
        <v>2.8898000000000001</v>
      </c>
      <c r="I9" s="41">
        <v>4.3834999999999997</v>
      </c>
      <c r="J9" s="41">
        <v>3.3229000000000002</v>
      </c>
      <c r="K9" s="41">
        <v>1.0606</v>
      </c>
    </row>
    <row r="10" spans="1:11">
      <c r="A10" s="49" t="s">
        <v>74</v>
      </c>
      <c r="B10" s="41">
        <v>10.365</v>
      </c>
      <c r="C10" s="41">
        <v>2.7088000000000001</v>
      </c>
      <c r="D10" s="41">
        <v>7.6562000000000001</v>
      </c>
      <c r="E10" s="41">
        <v>4.351</v>
      </c>
      <c r="F10" s="41">
        <v>3.3050999999999999</v>
      </c>
      <c r="G10" s="16" t="s">
        <v>227</v>
      </c>
      <c r="H10" s="58" t="s">
        <v>227</v>
      </c>
      <c r="I10" s="58" t="s">
        <v>227</v>
      </c>
      <c r="J10" s="58" t="s">
        <v>227</v>
      </c>
      <c r="K10" s="58" t="s">
        <v>227</v>
      </c>
    </row>
    <row r="11" spans="1:11">
      <c r="A11" s="49" t="s">
        <v>75</v>
      </c>
      <c r="B11" s="41">
        <v>13.9024</v>
      </c>
      <c r="C11" s="41">
        <v>7.0255999999999998</v>
      </c>
      <c r="D11" s="41">
        <v>6.8768000000000002</v>
      </c>
      <c r="E11" s="41">
        <v>3.6071</v>
      </c>
      <c r="F11" s="41">
        <v>3.2696999999999998</v>
      </c>
      <c r="G11" s="10">
        <v>13.1617</v>
      </c>
      <c r="H11" s="41">
        <v>3.7641</v>
      </c>
      <c r="I11" s="41">
        <v>9.3976000000000006</v>
      </c>
      <c r="J11" s="41">
        <v>3.5851999999999999</v>
      </c>
      <c r="K11" s="41">
        <v>5.8124000000000002</v>
      </c>
    </row>
    <row r="12" spans="1:11">
      <c r="A12" s="49" t="s">
        <v>76</v>
      </c>
      <c r="B12" s="41">
        <v>13.7418</v>
      </c>
      <c r="C12" s="41">
        <v>1.2608999999999999</v>
      </c>
      <c r="D12" s="41">
        <v>12.4808</v>
      </c>
      <c r="E12" s="41">
        <v>8.9296000000000006</v>
      </c>
      <c r="F12" s="41">
        <v>3.5512000000000001</v>
      </c>
      <c r="G12" s="10">
        <v>14.8942</v>
      </c>
      <c r="H12" s="41">
        <v>6.8623000000000003</v>
      </c>
      <c r="I12" s="41">
        <v>8.0318000000000005</v>
      </c>
      <c r="J12" s="41">
        <v>3.2075999999999998</v>
      </c>
      <c r="K12" s="41">
        <v>4.8242000000000003</v>
      </c>
    </row>
    <row r="13" spans="1:11">
      <c r="A13" s="49" t="s">
        <v>77</v>
      </c>
      <c r="B13" s="41">
        <v>14.038399999999999</v>
      </c>
      <c r="C13" s="41">
        <v>4.7435</v>
      </c>
      <c r="D13" s="41">
        <v>9.2949999999999999</v>
      </c>
      <c r="E13" s="41">
        <v>4.7962999999999996</v>
      </c>
      <c r="F13" s="41">
        <v>4.4985999999999997</v>
      </c>
      <c r="G13" s="10">
        <v>17.4162</v>
      </c>
      <c r="H13" s="41">
        <v>4.6422999999999996</v>
      </c>
      <c r="I13" s="41">
        <v>12.773999999999999</v>
      </c>
      <c r="J13" s="41">
        <v>6.1387999999999998</v>
      </c>
      <c r="K13" s="41">
        <v>6.6352000000000002</v>
      </c>
    </row>
    <row r="14" spans="1:11">
      <c r="A14" s="49" t="s">
        <v>78</v>
      </c>
      <c r="B14" s="41">
        <v>9.2622999999999998</v>
      </c>
      <c r="C14" s="41">
        <v>3.6930000000000001</v>
      </c>
      <c r="D14" s="41">
        <v>5.5693000000000001</v>
      </c>
      <c r="E14" s="41">
        <v>3.0234999999999999</v>
      </c>
      <c r="F14" s="41">
        <v>2.5457999999999998</v>
      </c>
      <c r="G14" s="10">
        <v>10.108700000000001</v>
      </c>
      <c r="H14" s="41">
        <v>2.9903</v>
      </c>
      <c r="I14" s="41">
        <v>7.1182999999999996</v>
      </c>
      <c r="J14" s="41">
        <v>3.9438</v>
      </c>
      <c r="K14" s="41">
        <v>3.1745000000000001</v>
      </c>
    </row>
    <row r="15" spans="1:11">
      <c r="A15" s="49" t="s">
        <v>79</v>
      </c>
      <c r="B15" s="41">
        <v>10.084899999999999</v>
      </c>
      <c r="C15" s="41">
        <v>3.5234000000000001</v>
      </c>
      <c r="D15" s="41">
        <v>6.5614999999999997</v>
      </c>
      <c r="E15" s="41">
        <v>5.1148999999999996</v>
      </c>
      <c r="F15" s="41">
        <v>1.4466000000000001</v>
      </c>
      <c r="G15" s="10">
        <v>11.7967</v>
      </c>
      <c r="H15" s="41">
        <v>4.0795000000000003</v>
      </c>
      <c r="I15" s="41">
        <v>7.7172000000000001</v>
      </c>
      <c r="J15" s="41">
        <v>3.2940999999999998</v>
      </c>
      <c r="K15" s="41">
        <v>4.4230999999999998</v>
      </c>
    </row>
    <row r="16" spans="1:11">
      <c r="A16" s="49" t="s">
        <v>80</v>
      </c>
      <c r="B16" s="58" t="s">
        <v>227</v>
      </c>
      <c r="C16" s="58" t="s">
        <v>227</v>
      </c>
      <c r="D16" s="58" t="s">
        <v>227</v>
      </c>
      <c r="E16" s="58" t="s">
        <v>227</v>
      </c>
      <c r="F16" s="58" t="s">
        <v>227</v>
      </c>
      <c r="G16" s="10">
        <v>12.5223</v>
      </c>
      <c r="H16" s="41">
        <v>3.9417</v>
      </c>
      <c r="I16" s="41">
        <v>8.5806000000000004</v>
      </c>
      <c r="J16" s="41">
        <v>6.6218000000000004</v>
      </c>
      <c r="K16" s="41">
        <v>1.9588000000000001</v>
      </c>
    </row>
    <row r="17" spans="1:11">
      <c r="A17" s="49" t="s">
        <v>81</v>
      </c>
      <c r="B17" s="41">
        <v>9.5668000000000006</v>
      </c>
      <c r="C17" s="41">
        <v>3.4618000000000002</v>
      </c>
      <c r="D17" s="41">
        <v>6.1050000000000004</v>
      </c>
      <c r="E17" s="41">
        <v>4.0635000000000003</v>
      </c>
      <c r="F17" s="41">
        <v>2.0415000000000001</v>
      </c>
      <c r="G17" s="10">
        <v>12.981</v>
      </c>
      <c r="H17" s="41">
        <v>3.9306999999999999</v>
      </c>
      <c r="I17" s="41">
        <v>9.0503</v>
      </c>
      <c r="J17" s="41">
        <v>3.9354</v>
      </c>
      <c r="K17" s="41">
        <v>5.1148999999999996</v>
      </c>
    </row>
    <row r="18" spans="1:11">
      <c r="A18" s="49" t="s">
        <v>82</v>
      </c>
      <c r="B18" s="58" t="s">
        <v>227</v>
      </c>
      <c r="C18" s="58" t="s">
        <v>227</v>
      </c>
      <c r="D18" s="58" t="s">
        <v>227</v>
      </c>
      <c r="E18" s="58" t="s">
        <v>227</v>
      </c>
      <c r="F18" s="58" t="s">
        <v>227</v>
      </c>
      <c r="G18" s="10">
        <v>11.9796</v>
      </c>
      <c r="H18" s="41">
        <v>4.2645999999999997</v>
      </c>
      <c r="I18" s="41">
        <v>7.7149999999999999</v>
      </c>
      <c r="J18" s="41">
        <v>5.8257000000000003</v>
      </c>
      <c r="K18" s="41">
        <v>1.8894</v>
      </c>
    </row>
    <row r="19" spans="1:11">
      <c r="A19" s="49" t="s">
        <v>83</v>
      </c>
      <c r="B19" s="41">
        <v>13.7446</v>
      </c>
      <c r="C19" s="41">
        <v>4.6421000000000001</v>
      </c>
      <c r="D19" s="41">
        <v>9.1024999999999991</v>
      </c>
      <c r="E19" s="41">
        <v>6.3255999999999997</v>
      </c>
      <c r="F19" s="41">
        <v>2.7768999999999999</v>
      </c>
      <c r="G19" s="10">
        <v>15.0213</v>
      </c>
      <c r="H19" s="41">
        <v>7.3773</v>
      </c>
      <c r="I19" s="41">
        <v>7.6439000000000004</v>
      </c>
      <c r="J19" s="41">
        <v>2.7229000000000001</v>
      </c>
      <c r="K19" s="41">
        <v>4.9210000000000003</v>
      </c>
    </row>
    <row r="20" spans="1:11">
      <c r="A20" s="49" t="s">
        <v>84</v>
      </c>
      <c r="B20" s="41">
        <v>9.1377000000000006</v>
      </c>
      <c r="C20" s="41">
        <v>3.1019000000000001</v>
      </c>
      <c r="D20" s="41">
        <v>6.0358000000000001</v>
      </c>
      <c r="E20" s="41">
        <v>2.6017999999999999</v>
      </c>
      <c r="F20" s="41">
        <v>3.4340000000000002</v>
      </c>
      <c r="G20" s="10">
        <v>13.7888</v>
      </c>
      <c r="H20" s="41">
        <v>4.2807000000000004</v>
      </c>
      <c r="I20" s="41">
        <v>9.5079999999999991</v>
      </c>
      <c r="J20" s="41">
        <v>4.1310000000000002</v>
      </c>
      <c r="K20" s="41">
        <v>5.3769999999999998</v>
      </c>
    </row>
    <row r="21" spans="1:11">
      <c r="A21" s="49" t="s">
        <v>85</v>
      </c>
      <c r="B21" s="41">
        <v>12.151</v>
      </c>
      <c r="C21" s="41">
        <v>6.9934000000000003</v>
      </c>
      <c r="D21" s="41">
        <v>5.1576000000000004</v>
      </c>
      <c r="E21" s="41">
        <v>2.7111999999999998</v>
      </c>
      <c r="F21" s="41">
        <v>2.4464000000000001</v>
      </c>
      <c r="G21" s="10">
        <v>11.2713</v>
      </c>
      <c r="H21" s="41">
        <v>7.7664999999999997</v>
      </c>
      <c r="I21" s="41">
        <v>3.5047000000000001</v>
      </c>
      <c r="J21" s="41">
        <v>2.3799000000000001</v>
      </c>
      <c r="K21" s="41">
        <v>1.1248</v>
      </c>
    </row>
    <row r="22" spans="1:11">
      <c r="A22" s="49" t="s">
        <v>86</v>
      </c>
      <c r="B22" s="41">
        <v>14.372299999999999</v>
      </c>
      <c r="C22" s="41">
        <v>7.0035999999999996</v>
      </c>
      <c r="D22" s="41">
        <v>7.3686999999999996</v>
      </c>
      <c r="E22" s="41">
        <v>2.4291</v>
      </c>
      <c r="F22" s="41">
        <v>4.9396000000000004</v>
      </c>
      <c r="G22" s="10">
        <v>18.625</v>
      </c>
      <c r="H22" s="41">
        <v>10.2348</v>
      </c>
      <c r="I22" s="41">
        <v>8.3901000000000003</v>
      </c>
      <c r="J22" s="41">
        <v>2.9036</v>
      </c>
      <c r="K22" s="41">
        <v>5.4866000000000001</v>
      </c>
    </row>
    <row r="23" spans="1:11">
      <c r="A23" s="49" t="s">
        <v>87</v>
      </c>
      <c r="B23" s="41">
        <v>14.6653</v>
      </c>
      <c r="C23" s="41">
        <v>7.3789999999999996</v>
      </c>
      <c r="D23" s="41">
        <v>7.2862</v>
      </c>
      <c r="E23" s="41">
        <v>4.1768000000000001</v>
      </c>
      <c r="F23" s="41">
        <v>3.1093999999999999</v>
      </c>
      <c r="G23" s="10">
        <v>16.334</v>
      </c>
      <c r="H23" s="41">
        <v>5.9002999999999997</v>
      </c>
      <c r="I23" s="41">
        <v>10.4337</v>
      </c>
      <c r="J23" s="41">
        <v>4.5071000000000003</v>
      </c>
      <c r="K23" s="41">
        <v>5.9265999999999996</v>
      </c>
    </row>
    <row r="24" spans="1:11">
      <c r="A24" s="49" t="s">
        <v>88</v>
      </c>
      <c r="B24" s="41">
        <v>11.3322</v>
      </c>
      <c r="C24" s="41">
        <v>5.0795000000000003</v>
      </c>
      <c r="D24" s="41">
        <v>6.2526999999999999</v>
      </c>
      <c r="E24" s="41">
        <v>2.2353000000000001</v>
      </c>
      <c r="F24" s="41">
        <v>4.0174000000000003</v>
      </c>
      <c r="G24" s="10">
        <v>11.666700000000001</v>
      </c>
      <c r="H24" s="41">
        <v>5.7214</v>
      </c>
      <c r="I24" s="41">
        <v>5.9452999999999996</v>
      </c>
      <c r="J24" s="41">
        <v>4.4394999999999998</v>
      </c>
      <c r="K24" s="41">
        <v>1.5058</v>
      </c>
    </row>
    <row r="25" spans="1:11">
      <c r="A25" s="49" t="s">
        <v>89</v>
      </c>
      <c r="B25" s="41">
        <v>15.5855</v>
      </c>
      <c r="C25" s="41">
        <v>3.6516999999999999</v>
      </c>
      <c r="D25" s="41">
        <v>11.9338</v>
      </c>
      <c r="E25" s="41">
        <v>7.2732999999999999</v>
      </c>
      <c r="F25" s="41">
        <v>4.6604999999999999</v>
      </c>
      <c r="G25" s="10">
        <v>16.0261</v>
      </c>
      <c r="H25" s="41">
        <v>4.3678999999999997</v>
      </c>
      <c r="I25" s="41">
        <v>11.658200000000001</v>
      </c>
      <c r="J25" s="41">
        <v>2.9112</v>
      </c>
      <c r="K25" s="41">
        <v>8.7469999999999999</v>
      </c>
    </row>
    <row r="26" spans="1:11">
      <c r="A26" s="49" t="s">
        <v>90</v>
      </c>
      <c r="B26" s="41">
        <v>8.5101999999999993</v>
      </c>
      <c r="C26" s="41">
        <v>5.0773999999999999</v>
      </c>
      <c r="D26" s="41">
        <v>3.4327999999999999</v>
      </c>
      <c r="E26" s="41">
        <v>2.0341999999999998</v>
      </c>
      <c r="F26" s="41">
        <v>1.3986000000000001</v>
      </c>
      <c r="G26" s="10">
        <v>11.4681</v>
      </c>
      <c r="H26" s="41">
        <v>7.1055999999999999</v>
      </c>
      <c r="I26" s="41">
        <v>4.3624999999999998</v>
      </c>
      <c r="J26" s="41">
        <v>3.4163000000000001</v>
      </c>
      <c r="K26" s="41">
        <v>0.94610000000000005</v>
      </c>
    </row>
    <row r="27" spans="1:11">
      <c r="A27" s="49" t="s">
        <v>91</v>
      </c>
      <c r="B27" s="41">
        <v>11.615500000000001</v>
      </c>
      <c r="C27" s="41">
        <v>2.6025999999999998</v>
      </c>
      <c r="D27" s="41">
        <v>9.0129999999999999</v>
      </c>
      <c r="E27" s="41">
        <v>6.3204000000000002</v>
      </c>
      <c r="F27" s="41">
        <v>2.6926000000000001</v>
      </c>
      <c r="G27" s="10">
        <v>13.306100000000001</v>
      </c>
      <c r="H27" s="41">
        <v>3.7439</v>
      </c>
      <c r="I27" s="41">
        <v>9.5623000000000005</v>
      </c>
      <c r="J27" s="41">
        <v>6.2664</v>
      </c>
      <c r="K27" s="41">
        <v>3.2959000000000001</v>
      </c>
    </row>
    <row r="28" spans="1:11">
      <c r="A28" s="49" t="s">
        <v>92</v>
      </c>
      <c r="B28" s="41">
        <v>6.8704999999999998</v>
      </c>
      <c r="C28" s="41">
        <v>4.1231999999999998</v>
      </c>
      <c r="D28" s="41">
        <v>2.7473000000000001</v>
      </c>
      <c r="E28" s="41">
        <v>2.3022</v>
      </c>
      <c r="F28" s="58" t="s">
        <v>179</v>
      </c>
      <c r="G28" s="10">
        <v>6.7442000000000002</v>
      </c>
      <c r="H28" s="41">
        <v>4.1875</v>
      </c>
      <c r="I28" s="41">
        <v>2.5567000000000002</v>
      </c>
      <c r="J28" s="41">
        <v>1.7275</v>
      </c>
      <c r="K28" s="41">
        <v>0.82909999999999995</v>
      </c>
    </row>
    <row r="29" spans="1:11">
      <c r="A29" s="49" t="s">
        <v>93</v>
      </c>
      <c r="B29" s="41">
        <v>13.5359</v>
      </c>
      <c r="C29" s="41">
        <v>6.1475</v>
      </c>
      <c r="D29" s="41">
        <v>7.3883000000000001</v>
      </c>
      <c r="E29" s="41">
        <v>3.1587000000000001</v>
      </c>
      <c r="F29" s="41">
        <v>4.2297000000000002</v>
      </c>
      <c r="G29" s="10">
        <v>15.0626</v>
      </c>
      <c r="H29" s="41">
        <v>8.1664999999999992</v>
      </c>
      <c r="I29" s="41">
        <v>6.8962000000000003</v>
      </c>
      <c r="J29" s="41">
        <v>3.6840000000000002</v>
      </c>
      <c r="K29" s="41">
        <v>3.2121</v>
      </c>
    </row>
    <row r="30" spans="1:11">
      <c r="A30" s="49" t="s">
        <v>94</v>
      </c>
      <c r="B30" s="41">
        <v>9.8568999999999996</v>
      </c>
      <c r="C30" s="41">
        <v>2.4866000000000001</v>
      </c>
      <c r="D30" s="41">
        <v>7.3703000000000003</v>
      </c>
      <c r="E30" s="41">
        <v>5.4954000000000001</v>
      </c>
      <c r="F30" s="41">
        <v>1.8749</v>
      </c>
      <c r="G30" s="10">
        <v>13.3362</v>
      </c>
      <c r="H30" s="41">
        <v>5.3827999999999996</v>
      </c>
      <c r="I30" s="41">
        <v>7.9534000000000002</v>
      </c>
      <c r="J30" s="41">
        <v>3.5001000000000002</v>
      </c>
      <c r="K30" s="41">
        <v>4.4532999999999996</v>
      </c>
    </row>
    <row r="31" spans="1:11">
      <c r="A31" s="49" t="s">
        <v>95</v>
      </c>
      <c r="B31" s="58" t="s">
        <v>227</v>
      </c>
      <c r="C31" s="58" t="s">
        <v>227</v>
      </c>
      <c r="D31" s="58" t="s">
        <v>227</v>
      </c>
      <c r="E31" s="58" t="s">
        <v>227</v>
      </c>
      <c r="F31" s="58" t="s">
        <v>227</v>
      </c>
      <c r="G31" s="10">
        <v>17.520800000000001</v>
      </c>
      <c r="H31" s="41">
        <v>4.4856999999999996</v>
      </c>
      <c r="I31" s="41">
        <v>13.0352</v>
      </c>
      <c r="J31" s="41">
        <v>7.085</v>
      </c>
      <c r="K31" s="41">
        <v>5.9501999999999997</v>
      </c>
    </row>
    <row r="32" spans="1:11">
      <c r="A32" s="49" t="s">
        <v>96</v>
      </c>
      <c r="B32" s="41">
        <v>9.8648000000000007</v>
      </c>
      <c r="C32" s="41">
        <v>5.5183</v>
      </c>
      <c r="D32" s="41">
        <v>4.3464999999999998</v>
      </c>
      <c r="E32" s="41">
        <v>3.6391</v>
      </c>
      <c r="F32" s="41">
        <v>0.70750000000000002</v>
      </c>
      <c r="G32" s="10">
        <v>12.2346</v>
      </c>
      <c r="H32" s="41">
        <v>5.2569999999999997</v>
      </c>
      <c r="I32" s="41">
        <v>6.9776999999999996</v>
      </c>
      <c r="J32" s="41">
        <v>4.8132999999999999</v>
      </c>
      <c r="K32" s="41">
        <v>2.1644000000000001</v>
      </c>
    </row>
    <row r="33" spans="1:11">
      <c r="A33" s="49" t="s">
        <v>97</v>
      </c>
      <c r="B33" s="41">
        <v>13.2597</v>
      </c>
      <c r="C33" s="41">
        <v>2.9571999999999998</v>
      </c>
      <c r="D33" s="41">
        <v>10.3026</v>
      </c>
      <c r="E33" s="41">
        <v>5.3</v>
      </c>
      <c r="F33" s="41">
        <v>5.0026000000000002</v>
      </c>
      <c r="G33" s="16" t="s">
        <v>227</v>
      </c>
      <c r="H33" s="58" t="s">
        <v>227</v>
      </c>
      <c r="I33" s="58" t="s">
        <v>227</v>
      </c>
      <c r="J33" s="58" t="s">
        <v>227</v>
      </c>
      <c r="K33" s="58" t="s">
        <v>227</v>
      </c>
    </row>
    <row r="34" spans="1:11">
      <c r="A34" s="49" t="s">
        <v>98</v>
      </c>
      <c r="B34" s="58" t="s">
        <v>227</v>
      </c>
      <c r="C34" s="58" t="s">
        <v>227</v>
      </c>
      <c r="D34" s="58" t="s">
        <v>227</v>
      </c>
      <c r="E34" s="58" t="s">
        <v>227</v>
      </c>
      <c r="F34" s="58" t="s">
        <v>227</v>
      </c>
      <c r="G34" s="16" t="s">
        <v>227</v>
      </c>
      <c r="H34" s="58" t="s">
        <v>227</v>
      </c>
      <c r="I34" s="58" t="s">
        <v>227</v>
      </c>
      <c r="J34" s="58" t="s">
        <v>227</v>
      </c>
      <c r="K34" s="58" t="s">
        <v>227</v>
      </c>
    </row>
    <row r="35" spans="1:11">
      <c r="A35" s="49" t="s">
        <v>99</v>
      </c>
      <c r="B35" s="41">
        <v>14.3078</v>
      </c>
      <c r="C35" s="41">
        <v>7.266</v>
      </c>
      <c r="D35" s="41">
        <v>7.0418000000000003</v>
      </c>
      <c r="E35" s="41">
        <v>5.3771000000000004</v>
      </c>
      <c r="F35" s="41">
        <v>1.6647000000000001</v>
      </c>
      <c r="G35" s="10">
        <v>15.321099999999999</v>
      </c>
      <c r="H35" s="41">
        <v>6.5102000000000002</v>
      </c>
      <c r="I35" s="41">
        <v>8.8109000000000002</v>
      </c>
      <c r="J35" s="41">
        <v>5.5366999999999997</v>
      </c>
      <c r="K35" s="41">
        <v>3.2743000000000002</v>
      </c>
    </row>
    <row r="36" spans="1:11">
      <c r="A36" s="49" t="s">
        <v>100</v>
      </c>
      <c r="B36" s="41">
        <v>9.4146000000000001</v>
      </c>
      <c r="C36" s="41">
        <v>3.9363999999999999</v>
      </c>
      <c r="D36" s="41">
        <v>5.4782000000000002</v>
      </c>
      <c r="E36" s="41">
        <v>1.1325000000000001</v>
      </c>
      <c r="F36" s="41">
        <v>4.3456999999999999</v>
      </c>
      <c r="G36" s="10">
        <v>13.7355</v>
      </c>
      <c r="H36" s="41">
        <v>6.1809000000000003</v>
      </c>
      <c r="I36" s="41">
        <v>7.5547000000000004</v>
      </c>
      <c r="J36" s="41">
        <v>2.3045</v>
      </c>
      <c r="K36" s="41">
        <v>5.2502000000000004</v>
      </c>
    </row>
    <row r="37" spans="1:11">
      <c r="A37" s="49" t="s">
        <v>101</v>
      </c>
      <c r="B37" s="41">
        <v>13.613799999999999</v>
      </c>
      <c r="C37" s="41">
        <v>6.0862999999999996</v>
      </c>
      <c r="D37" s="41">
        <v>7.5274999999999999</v>
      </c>
      <c r="E37" s="41">
        <v>2.0259</v>
      </c>
      <c r="F37" s="41">
        <v>5.5015999999999998</v>
      </c>
      <c r="G37" s="10">
        <v>16.639399999999998</v>
      </c>
      <c r="H37" s="41">
        <v>10.3043</v>
      </c>
      <c r="I37" s="41">
        <v>6.3350999999999997</v>
      </c>
      <c r="J37" s="41">
        <v>2.6497999999999999</v>
      </c>
      <c r="K37" s="41">
        <v>3.6852999999999998</v>
      </c>
    </row>
    <row r="38" spans="1:11">
      <c r="A38" s="49" t="s">
        <v>102</v>
      </c>
      <c r="B38" s="58" t="s">
        <v>227</v>
      </c>
      <c r="C38" s="58" t="s">
        <v>227</v>
      </c>
      <c r="D38" s="58" t="s">
        <v>227</v>
      </c>
      <c r="E38" s="58" t="s">
        <v>227</v>
      </c>
      <c r="F38" s="58" t="s">
        <v>227</v>
      </c>
      <c r="G38" s="10">
        <v>16.417400000000001</v>
      </c>
      <c r="H38" s="41">
        <v>5.1436000000000002</v>
      </c>
      <c r="I38" s="41">
        <v>11.2738</v>
      </c>
      <c r="J38" s="41">
        <v>8.1791999999999998</v>
      </c>
      <c r="K38" s="41">
        <v>3.0945999999999998</v>
      </c>
    </row>
    <row r="39" spans="1:11">
      <c r="A39" s="49" t="s">
        <v>103</v>
      </c>
      <c r="B39" s="58" t="s">
        <v>227</v>
      </c>
      <c r="C39" s="58" t="s">
        <v>227</v>
      </c>
      <c r="D39" s="58" t="s">
        <v>227</v>
      </c>
      <c r="E39" s="58" t="s">
        <v>227</v>
      </c>
      <c r="F39" s="58" t="s">
        <v>227</v>
      </c>
      <c r="G39" s="10">
        <v>12.926600000000001</v>
      </c>
      <c r="H39" s="41">
        <v>8.0326000000000004</v>
      </c>
      <c r="I39" s="41">
        <v>4.8939000000000004</v>
      </c>
      <c r="J39" s="41">
        <v>3.3572000000000002</v>
      </c>
      <c r="K39" s="41">
        <v>1.5367999999999999</v>
      </c>
    </row>
    <row r="40" spans="1:11">
      <c r="A40" s="49" t="s">
        <v>104</v>
      </c>
      <c r="B40" s="41">
        <v>13.418699999999999</v>
      </c>
      <c r="C40" s="41">
        <v>8.7771000000000008</v>
      </c>
      <c r="D40" s="41">
        <v>4.6416000000000004</v>
      </c>
      <c r="E40" s="41">
        <v>3.3902000000000001</v>
      </c>
      <c r="F40" s="41">
        <v>1.2513000000000001</v>
      </c>
      <c r="G40" s="10">
        <v>17.093900000000001</v>
      </c>
      <c r="H40" s="41">
        <v>4.5110000000000001</v>
      </c>
      <c r="I40" s="41">
        <v>12.5829</v>
      </c>
      <c r="J40" s="41">
        <v>7.8426999999999998</v>
      </c>
      <c r="K40" s="41">
        <v>4.7401999999999997</v>
      </c>
    </row>
    <row r="41" spans="1:11">
      <c r="A41" s="49" t="s">
        <v>105</v>
      </c>
      <c r="B41" s="41">
        <v>13.805</v>
      </c>
      <c r="C41" s="41">
        <v>4.2495000000000003</v>
      </c>
      <c r="D41" s="41">
        <v>9.5555000000000003</v>
      </c>
      <c r="E41" s="41">
        <v>5.8338000000000001</v>
      </c>
      <c r="F41" s="41">
        <v>3.7216</v>
      </c>
      <c r="G41" s="10">
        <v>15.5374</v>
      </c>
      <c r="H41" s="41">
        <v>5.1936999999999998</v>
      </c>
      <c r="I41" s="41">
        <v>10.3437</v>
      </c>
      <c r="J41" s="41">
        <v>7.3419999999999996</v>
      </c>
      <c r="K41" s="41">
        <v>3.0017</v>
      </c>
    </row>
    <row r="42" spans="1:11">
      <c r="A42" s="49" t="s">
        <v>106</v>
      </c>
      <c r="B42" s="58" t="s">
        <v>227</v>
      </c>
      <c r="C42" s="58" t="s">
        <v>227</v>
      </c>
      <c r="D42" s="58" t="s">
        <v>227</v>
      </c>
      <c r="E42" s="58" t="s">
        <v>227</v>
      </c>
      <c r="F42" s="58" t="s">
        <v>227</v>
      </c>
      <c r="G42" s="10">
        <v>12.5291</v>
      </c>
      <c r="H42" s="41">
        <v>3.7757000000000001</v>
      </c>
      <c r="I42" s="41">
        <v>8.7533999999999992</v>
      </c>
      <c r="J42" s="41">
        <v>3.8637999999999999</v>
      </c>
      <c r="K42" s="41">
        <v>4.8895999999999997</v>
      </c>
    </row>
    <row r="43" spans="1:11">
      <c r="A43" s="49" t="s">
        <v>107</v>
      </c>
      <c r="B43" s="41">
        <v>14.2622</v>
      </c>
      <c r="C43" s="41">
        <v>4.5273000000000003</v>
      </c>
      <c r="D43" s="41">
        <v>9.7348999999999997</v>
      </c>
      <c r="E43" s="41">
        <v>6.3417000000000003</v>
      </c>
      <c r="F43" s="41">
        <v>3.3932000000000002</v>
      </c>
      <c r="G43" s="10">
        <v>18.884499999999999</v>
      </c>
      <c r="H43" s="41">
        <v>3.4862000000000002</v>
      </c>
      <c r="I43" s="41">
        <v>15.398300000000001</v>
      </c>
      <c r="J43" s="41">
        <v>5.5967000000000002</v>
      </c>
      <c r="K43" s="41">
        <v>9.8015000000000008</v>
      </c>
    </row>
    <row r="44" spans="1:11">
      <c r="A44" s="49" t="s">
        <v>108</v>
      </c>
      <c r="B44" s="41">
        <v>15.390700000000001</v>
      </c>
      <c r="C44" s="41">
        <v>7.3860000000000001</v>
      </c>
      <c r="D44" s="41">
        <v>8.0046999999999997</v>
      </c>
      <c r="E44" s="41">
        <v>5.3304</v>
      </c>
      <c r="F44" s="41">
        <v>2.6743000000000001</v>
      </c>
      <c r="G44" s="10">
        <v>15.694900000000001</v>
      </c>
      <c r="H44" s="41">
        <v>4.4396000000000004</v>
      </c>
      <c r="I44" s="41">
        <v>11.2553</v>
      </c>
      <c r="J44" s="41">
        <v>8.2810000000000006</v>
      </c>
      <c r="K44" s="41">
        <v>2.9742999999999999</v>
      </c>
    </row>
    <row r="45" spans="1:11">
      <c r="A45" s="49" t="s">
        <v>109</v>
      </c>
      <c r="B45" s="58" t="s">
        <v>227</v>
      </c>
      <c r="C45" s="58" t="s">
        <v>227</v>
      </c>
      <c r="D45" s="58" t="s">
        <v>227</v>
      </c>
      <c r="E45" s="58" t="s">
        <v>227</v>
      </c>
      <c r="F45" s="58" t="s">
        <v>227</v>
      </c>
      <c r="G45" s="16" t="s">
        <v>227</v>
      </c>
      <c r="H45" s="58" t="s">
        <v>227</v>
      </c>
      <c r="I45" s="58" t="s">
        <v>227</v>
      </c>
      <c r="J45" s="58" t="s">
        <v>227</v>
      </c>
      <c r="K45" s="58" t="s">
        <v>227</v>
      </c>
    </row>
    <row r="46" spans="1:11">
      <c r="A46" s="49" t="s">
        <v>110</v>
      </c>
      <c r="B46" s="41">
        <v>11.6942</v>
      </c>
      <c r="C46" s="41">
        <v>2.8109000000000002</v>
      </c>
      <c r="D46" s="41">
        <v>8.8833000000000002</v>
      </c>
      <c r="E46" s="41">
        <v>7.3720999999999997</v>
      </c>
      <c r="F46" s="41">
        <v>1.5111000000000001</v>
      </c>
      <c r="G46" s="10">
        <v>10.7096</v>
      </c>
      <c r="H46" s="41">
        <v>2.9719000000000002</v>
      </c>
      <c r="I46" s="41">
        <v>7.7378</v>
      </c>
      <c r="J46" s="41">
        <v>6.2900999999999998</v>
      </c>
      <c r="K46" s="41">
        <v>1.4476</v>
      </c>
    </row>
    <row r="47" spans="1:11">
      <c r="A47" s="49" t="s">
        <v>111</v>
      </c>
      <c r="B47" s="41">
        <v>14.491400000000001</v>
      </c>
      <c r="C47" s="41">
        <v>6.8476999999999997</v>
      </c>
      <c r="D47" s="41">
        <v>7.6436999999999999</v>
      </c>
      <c r="E47" s="41">
        <v>5.2447999999999997</v>
      </c>
      <c r="F47" s="41">
        <v>2.3988999999999998</v>
      </c>
      <c r="G47" s="10">
        <v>13.9071</v>
      </c>
      <c r="H47" s="41">
        <v>7.7621000000000002</v>
      </c>
      <c r="I47" s="41">
        <v>6.1449999999999996</v>
      </c>
      <c r="J47" s="41">
        <v>4.6182999999999996</v>
      </c>
      <c r="K47" s="41">
        <v>1.5266999999999999</v>
      </c>
    </row>
    <row r="48" spans="1:11">
      <c r="A48" s="49" t="s">
        <v>112</v>
      </c>
      <c r="B48" s="41">
        <v>9.7156000000000002</v>
      </c>
      <c r="C48" s="41">
        <v>4.1479999999999997</v>
      </c>
      <c r="D48" s="41">
        <v>5.5675999999999997</v>
      </c>
      <c r="E48" s="41">
        <v>4.1387999999999998</v>
      </c>
      <c r="F48" s="41">
        <v>1.4287000000000001</v>
      </c>
      <c r="G48" s="10">
        <v>11.785299999999999</v>
      </c>
      <c r="H48" s="41">
        <v>4.3864999999999998</v>
      </c>
      <c r="I48" s="41">
        <v>7.3989000000000003</v>
      </c>
      <c r="J48" s="41">
        <v>4.7487000000000004</v>
      </c>
      <c r="K48" s="41">
        <v>2.6501999999999999</v>
      </c>
    </row>
    <row r="49" spans="1:11">
      <c r="A49" s="49" t="s">
        <v>113</v>
      </c>
      <c r="B49" s="58" t="s">
        <v>227</v>
      </c>
      <c r="C49" s="58" t="s">
        <v>227</v>
      </c>
      <c r="D49" s="58" t="s">
        <v>227</v>
      </c>
      <c r="E49" s="58" t="s">
        <v>227</v>
      </c>
      <c r="F49" s="58" t="s">
        <v>227</v>
      </c>
      <c r="G49" s="10">
        <v>13.3279</v>
      </c>
      <c r="H49" s="41">
        <v>4.5861000000000001</v>
      </c>
      <c r="I49" s="41">
        <v>8.7417999999999996</v>
      </c>
      <c r="J49" s="41">
        <v>2.9453999999999998</v>
      </c>
      <c r="K49" s="41">
        <v>5.7964000000000002</v>
      </c>
    </row>
    <row r="50" spans="1:11">
      <c r="A50" s="49" t="s">
        <v>114</v>
      </c>
      <c r="B50" s="41">
        <v>13.585900000000001</v>
      </c>
      <c r="C50" s="41">
        <v>5.7039</v>
      </c>
      <c r="D50" s="41">
        <v>7.8818999999999999</v>
      </c>
      <c r="E50" s="41">
        <v>3.5958000000000001</v>
      </c>
      <c r="F50" s="41">
        <v>4.2861000000000002</v>
      </c>
      <c r="G50" s="10">
        <v>13.663600000000001</v>
      </c>
      <c r="H50" s="41">
        <v>8.0686</v>
      </c>
      <c r="I50" s="41">
        <v>5.5951000000000004</v>
      </c>
      <c r="J50" s="41">
        <v>3.0695999999999999</v>
      </c>
      <c r="K50" s="41">
        <v>2.5253999999999999</v>
      </c>
    </row>
    <row r="51" spans="1:11">
      <c r="A51" s="49" t="s">
        <v>115</v>
      </c>
      <c r="B51" s="41">
        <v>11.393000000000001</v>
      </c>
      <c r="C51" s="41">
        <v>3.5369999999999999</v>
      </c>
      <c r="D51" s="41">
        <v>7.8559999999999999</v>
      </c>
      <c r="E51" s="41">
        <v>4.6657000000000002</v>
      </c>
      <c r="F51" s="41">
        <v>3.1903999999999999</v>
      </c>
      <c r="G51" s="10">
        <v>12.9674</v>
      </c>
      <c r="H51" s="41">
        <v>3.569</v>
      </c>
      <c r="I51" s="41">
        <v>9.3984000000000005</v>
      </c>
      <c r="J51" s="41">
        <v>5.8659999999999997</v>
      </c>
      <c r="K51" s="41">
        <v>3.5324</v>
      </c>
    </row>
    <row r="52" spans="1:11">
      <c r="A52" s="49" t="s">
        <v>116</v>
      </c>
      <c r="B52" s="41">
        <v>11.791700000000001</v>
      </c>
      <c r="C52" s="41">
        <v>8.2029999999999994</v>
      </c>
      <c r="D52" s="41">
        <v>3.5886999999999998</v>
      </c>
      <c r="E52" s="41">
        <v>2.1560000000000001</v>
      </c>
      <c r="F52" s="41">
        <v>1.4327000000000001</v>
      </c>
      <c r="G52" s="10">
        <v>15.4457</v>
      </c>
      <c r="H52" s="41">
        <v>10.0847</v>
      </c>
      <c r="I52" s="41">
        <v>5.3609999999999998</v>
      </c>
      <c r="J52" s="41">
        <v>3.0055000000000001</v>
      </c>
      <c r="K52" s="41">
        <v>2.3555999999999999</v>
      </c>
    </row>
    <row r="53" spans="1:11">
      <c r="A53" s="49" t="s">
        <v>117</v>
      </c>
      <c r="B53" s="41">
        <v>13.3591</v>
      </c>
      <c r="C53" s="41">
        <v>7.0347</v>
      </c>
      <c r="D53" s="41">
        <v>6.3243999999999998</v>
      </c>
      <c r="E53" s="41">
        <v>3.8660999999999999</v>
      </c>
      <c r="F53" s="41">
        <v>2.4582000000000002</v>
      </c>
      <c r="G53" s="10">
        <v>13.278</v>
      </c>
      <c r="H53" s="41">
        <v>5.6628999999999996</v>
      </c>
      <c r="I53" s="41">
        <v>7.6151</v>
      </c>
      <c r="J53" s="41">
        <v>3.2707000000000002</v>
      </c>
      <c r="K53" s="41">
        <v>4.3444000000000003</v>
      </c>
    </row>
    <row r="54" spans="1:11">
      <c r="A54" s="49" t="s">
        <v>118</v>
      </c>
      <c r="B54" s="41">
        <v>13.339</v>
      </c>
      <c r="C54" s="41">
        <v>3.1993</v>
      </c>
      <c r="D54" s="41">
        <v>10.139699999999999</v>
      </c>
      <c r="E54" s="41">
        <v>6.1959</v>
      </c>
      <c r="F54" s="41">
        <v>3.9438</v>
      </c>
      <c r="G54" s="10">
        <v>14.1814</v>
      </c>
      <c r="H54" s="41">
        <v>2.4268999999999998</v>
      </c>
      <c r="I54" s="41">
        <v>11.7544</v>
      </c>
      <c r="J54" s="41">
        <v>4.5311000000000003</v>
      </c>
      <c r="K54" s="41">
        <v>7.2233999999999998</v>
      </c>
    </row>
    <row r="55" spans="1:11">
      <c r="A55" s="42" t="s">
        <v>119</v>
      </c>
      <c r="B55" s="43"/>
      <c r="C55" s="43"/>
      <c r="D55" s="43"/>
      <c r="E55" s="43"/>
      <c r="F55" s="43"/>
      <c r="G55" s="43"/>
      <c r="H55" s="43"/>
      <c r="I55" s="43"/>
      <c r="J55" s="43"/>
      <c r="K55" s="43"/>
    </row>
    <row r="56" spans="1:11">
      <c r="A56" s="50" t="s">
        <v>121</v>
      </c>
      <c r="B56" s="41">
        <v>9.9105000000000008</v>
      </c>
      <c r="C56" s="41">
        <v>5.8792</v>
      </c>
      <c r="D56" s="41">
        <v>4.0312000000000001</v>
      </c>
      <c r="E56" s="41">
        <v>2.3349000000000002</v>
      </c>
      <c r="F56" s="41">
        <v>1.6962999999999999</v>
      </c>
      <c r="G56" s="10">
        <v>13.698399999999999</v>
      </c>
      <c r="H56" s="41">
        <v>6.8489000000000004</v>
      </c>
      <c r="I56" s="41">
        <v>6.8494999999999999</v>
      </c>
      <c r="J56" s="41">
        <v>3.0434000000000001</v>
      </c>
      <c r="K56" s="41">
        <v>3.8060999999999998</v>
      </c>
    </row>
    <row r="57" spans="1:11">
      <c r="A57" s="11" t="s">
        <v>168</v>
      </c>
      <c r="B57" s="6">
        <v>6.4170999999999996</v>
      </c>
      <c r="C57" s="6">
        <v>2.7625999999999999</v>
      </c>
      <c r="D57" s="6">
        <v>3.6545000000000001</v>
      </c>
      <c r="E57" s="6">
        <v>2.3946999999999998</v>
      </c>
      <c r="F57" s="6">
        <v>1.2598</v>
      </c>
      <c r="G57" s="15">
        <v>9.6266999999999996</v>
      </c>
      <c r="H57" s="6">
        <v>2.5419999999999998</v>
      </c>
      <c r="I57" s="6">
        <v>7.0846</v>
      </c>
      <c r="J57" s="6">
        <v>3.5148000000000001</v>
      </c>
      <c r="K57" s="6">
        <v>3.5697999999999999</v>
      </c>
    </row>
    <row r="58" spans="1:11">
      <c r="A58" s="7" t="s">
        <v>234</v>
      </c>
    </row>
  </sheetData>
  <mergeCells count="4">
    <mergeCell ref="A55:K55"/>
    <mergeCell ref="B2:F2"/>
    <mergeCell ref="A2:A3"/>
    <mergeCell ref="G2:K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58"/>
  <sheetViews>
    <sheetView workbookViewId="0"/>
  </sheetViews>
  <sheetFormatPr defaultRowHeight="15"/>
  <cols>
    <col min="1" max="1" width="26" customWidth="1"/>
    <col min="2" max="11" width="16" customWidth="1"/>
  </cols>
  <sheetData>
    <row r="1" spans="1:11">
      <c r="A1" s="2" t="s">
        <v>24</v>
      </c>
    </row>
    <row r="2" spans="1:11">
      <c r="A2" s="31" t="s">
        <v>63</v>
      </c>
      <c r="B2" s="64">
        <v>2003</v>
      </c>
      <c r="C2" s="45"/>
      <c r="D2" s="45"/>
      <c r="E2" s="45"/>
      <c r="F2" s="45"/>
      <c r="G2" s="64">
        <v>2005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13.581200000000001</v>
      </c>
      <c r="C4" s="41">
        <v>4.6323999999999996</v>
      </c>
      <c r="D4" s="41">
        <v>8.9488000000000003</v>
      </c>
      <c r="E4" s="41">
        <v>4.2191000000000001</v>
      </c>
      <c r="F4" s="41">
        <v>4.7297000000000002</v>
      </c>
      <c r="G4" s="10">
        <v>13.9259</v>
      </c>
      <c r="H4" s="41">
        <v>4.9908000000000001</v>
      </c>
      <c r="I4" s="41">
        <v>8.9351000000000003</v>
      </c>
      <c r="J4" s="41">
        <v>3.6059999999999999</v>
      </c>
      <c r="K4" s="41">
        <v>5.3289999999999997</v>
      </c>
    </row>
    <row r="5" spans="1:11">
      <c r="A5" s="49" t="s">
        <v>69</v>
      </c>
      <c r="B5" s="41">
        <v>11.667899999999999</v>
      </c>
      <c r="C5" s="41">
        <v>1.9168000000000001</v>
      </c>
      <c r="D5" s="41">
        <v>9.7510999999999992</v>
      </c>
      <c r="E5" s="41">
        <v>7.0663</v>
      </c>
      <c r="F5" s="41">
        <v>2.6846999999999999</v>
      </c>
      <c r="G5" s="10">
        <v>11.6197</v>
      </c>
      <c r="H5" s="41">
        <v>1.7111000000000001</v>
      </c>
      <c r="I5" s="41">
        <v>9.9085999999999999</v>
      </c>
      <c r="J5" s="41">
        <v>6.8164999999999996</v>
      </c>
      <c r="K5" s="41">
        <v>3.0920000000000001</v>
      </c>
    </row>
    <row r="6" spans="1:11">
      <c r="A6" s="49" t="s">
        <v>70</v>
      </c>
      <c r="B6" s="41">
        <v>15.9412</v>
      </c>
      <c r="C6" s="41">
        <v>2.2273000000000001</v>
      </c>
      <c r="D6" s="41">
        <v>13.713900000000001</v>
      </c>
      <c r="E6" s="41">
        <v>7.0972</v>
      </c>
      <c r="F6" s="41">
        <v>6.6166</v>
      </c>
      <c r="G6" s="10">
        <v>15.068099999999999</v>
      </c>
      <c r="H6" s="41">
        <v>2.6762000000000001</v>
      </c>
      <c r="I6" s="41">
        <v>12.3919</v>
      </c>
      <c r="J6" s="41">
        <v>4.5384000000000002</v>
      </c>
      <c r="K6" s="41">
        <v>7.8533999999999997</v>
      </c>
    </row>
    <row r="7" spans="1:11">
      <c r="A7" s="49" t="s">
        <v>71</v>
      </c>
      <c r="B7" s="41">
        <v>11.031599999999999</v>
      </c>
      <c r="C7" s="41">
        <v>4.9269999999999996</v>
      </c>
      <c r="D7" s="41">
        <v>6.1045999999999996</v>
      </c>
      <c r="E7" s="41">
        <v>4.4457000000000004</v>
      </c>
      <c r="F7" s="41">
        <v>1.659</v>
      </c>
      <c r="G7" s="10">
        <v>11.5876</v>
      </c>
      <c r="H7" s="41">
        <v>3.9277000000000002</v>
      </c>
      <c r="I7" s="41">
        <v>7.6599000000000004</v>
      </c>
      <c r="J7" s="41">
        <v>3.2534000000000001</v>
      </c>
      <c r="K7" s="41">
        <v>4.4066000000000001</v>
      </c>
    </row>
    <row r="8" spans="1:11">
      <c r="A8" s="49" t="s">
        <v>72</v>
      </c>
      <c r="B8" s="41">
        <v>13.025399999999999</v>
      </c>
      <c r="C8" s="41">
        <v>4.8207000000000004</v>
      </c>
      <c r="D8" s="41">
        <v>8.2047000000000008</v>
      </c>
      <c r="E8" s="41">
        <v>5.2682000000000002</v>
      </c>
      <c r="F8" s="41">
        <v>2.9365000000000001</v>
      </c>
      <c r="G8" s="10">
        <v>12.7385</v>
      </c>
      <c r="H8" s="41">
        <v>6.1882999999999999</v>
      </c>
      <c r="I8" s="41">
        <v>6.5502000000000002</v>
      </c>
      <c r="J8" s="41">
        <v>3.5783999999999998</v>
      </c>
      <c r="K8" s="41">
        <v>2.9718</v>
      </c>
    </row>
    <row r="9" spans="1:11">
      <c r="A9" s="49" t="s">
        <v>73</v>
      </c>
      <c r="B9" s="41">
        <v>10.2569</v>
      </c>
      <c r="C9" s="41">
        <v>2.5184000000000002</v>
      </c>
      <c r="D9" s="41">
        <v>7.7385000000000002</v>
      </c>
      <c r="E9" s="41">
        <v>5.9782000000000002</v>
      </c>
      <c r="F9" s="41">
        <v>1.7602</v>
      </c>
      <c r="G9" s="10">
        <v>9.4123999999999999</v>
      </c>
      <c r="H9" s="41">
        <v>2.6886999999999999</v>
      </c>
      <c r="I9" s="41">
        <v>6.7237</v>
      </c>
      <c r="J9" s="41">
        <v>4.2850000000000001</v>
      </c>
      <c r="K9" s="41">
        <v>2.4386999999999999</v>
      </c>
    </row>
    <row r="10" spans="1:11">
      <c r="A10" s="49" t="s">
        <v>74</v>
      </c>
      <c r="B10" s="41">
        <v>11.064399999999999</v>
      </c>
      <c r="C10" s="41">
        <v>2.1743000000000001</v>
      </c>
      <c r="D10" s="41">
        <v>8.89</v>
      </c>
      <c r="E10" s="41">
        <v>2.9161000000000001</v>
      </c>
      <c r="F10" s="41">
        <v>5.9740000000000002</v>
      </c>
      <c r="G10" s="10">
        <v>12.4602</v>
      </c>
      <c r="H10" s="41">
        <v>2.9984000000000002</v>
      </c>
      <c r="I10" s="41">
        <v>9.4617000000000004</v>
      </c>
      <c r="J10" s="41">
        <v>2.0434000000000001</v>
      </c>
      <c r="K10" s="41">
        <v>7.4183000000000003</v>
      </c>
    </row>
    <row r="11" spans="1:11">
      <c r="A11" s="49" t="s">
        <v>75</v>
      </c>
      <c r="B11" s="41">
        <v>12.3154</v>
      </c>
      <c r="C11" s="41">
        <v>3.5196000000000001</v>
      </c>
      <c r="D11" s="41">
        <v>8.7958999999999996</v>
      </c>
      <c r="E11" s="41">
        <v>3.0034999999999998</v>
      </c>
      <c r="F11" s="41">
        <v>5.7923999999999998</v>
      </c>
      <c r="G11" s="10">
        <v>12.3201</v>
      </c>
      <c r="H11" s="41">
        <v>2.8774999999999999</v>
      </c>
      <c r="I11" s="41">
        <v>9.4426000000000005</v>
      </c>
      <c r="J11" s="41">
        <v>2.1516999999999999</v>
      </c>
      <c r="K11" s="41">
        <v>7.2907999999999999</v>
      </c>
    </row>
    <row r="12" spans="1:11">
      <c r="A12" s="49" t="s">
        <v>76</v>
      </c>
      <c r="B12" s="41">
        <v>16.508900000000001</v>
      </c>
      <c r="C12" s="41">
        <v>10.3742</v>
      </c>
      <c r="D12" s="41">
        <v>6.1346999999999996</v>
      </c>
      <c r="E12" s="41">
        <v>3.3372999999999999</v>
      </c>
      <c r="F12" s="41">
        <v>2.7974000000000001</v>
      </c>
      <c r="G12" s="10">
        <v>16.504899999999999</v>
      </c>
      <c r="H12" s="41">
        <v>11.9198</v>
      </c>
      <c r="I12" s="41">
        <v>4.5850999999999997</v>
      </c>
      <c r="J12" s="41">
        <v>2.1389</v>
      </c>
      <c r="K12" s="41">
        <v>2.4460999999999999</v>
      </c>
    </row>
    <row r="13" spans="1:11">
      <c r="A13" s="49" t="s">
        <v>77</v>
      </c>
      <c r="B13" s="41">
        <v>16.084099999999999</v>
      </c>
      <c r="C13" s="41">
        <v>2.9977999999999998</v>
      </c>
      <c r="D13" s="41">
        <v>13.0863</v>
      </c>
      <c r="E13" s="41">
        <v>4.0007000000000001</v>
      </c>
      <c r="F13" s="41">
        <v>9.0854999999999997</v>
      </c>
      <c r="G13" s="10">
        <v>18.5565</v>
      </c>
      <c r="H13" s="41">
        <v>4.7275</v>
      </c>
      <c r="I13" s="41">
        <v>13.829000000000001</v>
      </c>
      <c r="J13" s="41">
        <v>3.5217999999999998</v>
      </c>
      <c r="K13" s="41">
        <v>10.3072</v>
      </c>
    </row>
    <row r="14" spans="1:11">
      <c r="A14" s="49" t="s">
        <v>78</v>
      </c>
      <c r="B14" s="41">
        <v>12.815899999999999</v>
      </c>
      <c r="C14" s="41">
        <v>3.1286</v>
      </c>
      <c r="D14" s="41">
        <v>9.6873000000000005</v>
      </c>
      <c r="E14" s="41">
        <v>4.8277000000000001</v>
      </c>
      <c r="F14" s="41">
        <v>4.8596000000000004</v>
      </c>
      <c r="G14" s="10">
        <v>12.8728</v>
      </c>
      <c r="H14" s="41">
        <v>5.1843000000000004</v>
      </c>
      <c r="I14" s="41">
        <v>7.6883999999999997</v>
      </c>
      <c r="J14" s="41">
        <v>4.5376000000000003</v>
      </c>
      <c r="K14" s="41">
        <v>3.1509</v>
      </c>
    </row>
    <row r="15" spans="1:11">
      <c r="A15" s="49" t="s">
        <v>79</v>
      </c>
      <c r="B15" s="41">
        <v>11.336499999999999</v>
      </c>
      <c r="C15" s="41">
        <v>2.7961</v>
      </c>
      <c r="D15" s="41">
        <v>8.5404</v>
      </c>
      <c r="E15" s="41">
        <v>3.1052</v>
      </c>
      <c r="F15" s="41">
        <v>5.4352</v>
      </c>
      <c r="G15" s="10">
        <v>10.394399999999999</v>
      </c>
      <c r="H15" s="41">
        <v>2.0045000000000002</v>
      </c>
      <c r="I15" s="41">
        <v>8.3899000000000008</v>
      </c>
      <c r="J15" s="41">
        <v>2.3538000000000001</v>
      </c>
      <c r="K15" s="41">
        <v>6.0359999999999996</v>
      </c>
    </row>
    <row r="16" spans="1:11">
      <c r="A16" s="49" t="s">
        <v>80</v>
      </c>
      <c r="B16" s="41">
        <v>12.306100000000001</v>
      </c>
      <c r="C16" s="41">
        <v>2.7705000000000002</v>
      </c>
      <c r="D16" s="41">
        <v>9.5356000000000005</v>
      </c>
      <c r="E16" s="41">
        <v>6.7682000000000002</v>
      </c>
      <c r="F16" s="41">
        <v>2.7675000000000001</v>
      </c>
      <c r="G16" s="10">
        <v>9.8345000000000002</v>
      </c>
      <c r="H16" s="41">
        <v>2.6444000000000001</v>
      </c>
      <c r="I16" s="41">
        <v>7.19</v>
      </c>
      <c r="J16" s="41">
        <v>4.8193999999999999</v>
      </c>
      <c r="K16" s="41">
        <v>2.3706999999999998</v>
      </c>
    </row>
    <row r="17" spans="1:11">
      <c r="A17" s="49" t="s">
        <v>81</v>
      </c>
      <c r="B17" s="41">
        <v>15.608700000000001</v>
      </c>
      <c r="C17" s="41">
        <v>5.1597999999999997</v>
      </c>
      <c r="D17" s="41">
        <v>10.4489</v>
      </c>
      <c r="E17" s="41">
        <v>3.9472999999999998</v>
      </c>
      <c r="F17" s="41">
        <v>6.5015999999999998</v>
      </c>
      <c r="G17" s="10">
        <v>13.0943</v>
      </c>
      <c r="H17" s="41">
        <v>4.8840000000000003</v>
      </c>
      <c r="I17" s="41">
        <v>8.2103000000000002</v>
      </c>
      <c r="J17" s="41">
        <v>3.1417000000000002</v>
      </c>
      <c r="K17" s="41">
        <v>5.0686999999999998</v>
      </c>
    </row>
    <row r="18" spans="1:11">
      <c r="A18" s="49" t="s">
        <v>82</v>
      </c>
      <c r="B18" s="41">
        <v>13.250999999999999</v>
      </c>
      <c r="C18" s="41">
        <v>3.5796999999999999</v>
      </c>
      <c r="D18" s="41">
        <v>9.6713000000000005</v>
      </c>
      <c r="E18" s="41">
        <v>5.4276999999999997</v>
      </c>
      <c r="F18" s="41">
        <v>4.2435999999999998</v>
      </c>
      <c r="G18" s="10">
        <v>16.2667</v>
      </c>
      <c r="H18" s="41">
        <v>4.1079999999999997</v>
      </c>
      <c r="I18" s="41">
        <v>12.1587</v>
      </c>
      <c r="J18" s="41">
        <v>4.7053000000000003</v>
      </c>
      <c r="K18" s="41">
        <v>7.4534000000000002</v>
      </c>
    </row>
    <row r="19" spans="1:11">
      <c r="A19" s="49" t="s">
        <v>83</v>
      </c>
      <c r="B19" s="41">
        <v>14.516400000000001</v>
      </c>
      <c r="C19" s="41">
        <v>6.5564999999999998</v>
      </c>
      <c r="D19" s="41">
        <v>7.9599000000000002</v>
      </c>
      <c r="E19" s="41">
        <v>2.4899</v>
      </c>
      <c r="F19" s="41">
        <v>5.47</v>
      </c>
      <c r="G19" s="10">
        <v>15.396800000000001</v>
      </c>
      <c r="H19" s="41">
        <v>5.49</v>
      </c>
      <c r="I19" s="41">
        <v>9.9068000000000005</v>
      </c>
      <c r="J19" s="41">
        <v>2.1242999999999999</v>
      </c>
      <c r="K19" s="41">
        <v>7.7824999999999998</v>
      </c>
    </row>
    <row r="20" spans="1:11">
      <c r="A20" s="49" t="s">
        <v>84</v>
      </c>
      <c r="B20" s="41">
        <v>13.075100000000001</v>
      </c>
      <c r="C20" s="41">
        <v>2.4927000000000001</v>
      </c>
      <c r="D20" s="41">
        <v>10.5825</v>
      </c>
      <c r="E20" s="41">
        <v>2.7374999999999998</v>
      </c>
      <c r="F20" s="41">
        <v>7.8449999999999998</v>
      </c>
      <c r="G20" s="10">
        <v>12.9162</v>
      </c>
      <c r="H20" s="41">
        <v>3.2768000000000002</v>
      </c>
      <c r="I20" s="41">
        <v>9.6394000000000002</v>
      </c>
      <c r="J20" s="41">
        <v>3.1899000000000002</v>
      </c>
      <c r="K20" s="41">
        <v>6.4493999999999998</v>
      </c>
    </row>
    <row r="21" spans="1:11">
      <c r="A21" s="49" t="s">
        <v>85</v>
      </c>
      <c r="B21" s="41">
        <v>14.1715</v>
      </c>
      <c r="C21" s="41">
        <v>8.3173999999999992</v>
      </c>
      <c r="D21" s="41">
        <v>5.8540999999999999</v>
      </c>
      <c r="E21" s="41">
        <v>4.4856999999999996</v>
      </c>
      <c r="F21" s="41">
        <v>1.3684000000000001</v>
      </c>
      <c r="G21" s="10">
        <v>14.011799999999999</v>
      </c>
      <c r="H21" s="41">
        <v>7.8120000000000003</v>
      </c>
      <c r="I21" s="41">
        <v>6.1997</v>
      </c>
      <c r="J21" s="41">
        <v>3.0924</v>
      </c>
      <c r="K21" s="41">
        <v>3.1073</v>
      </c>
    </row>
    <row r="22" spans="1:11">
      <c r="A22" s="49" t="s">
        <v>86</v>
      </c>
      <c r="B22" s="41">
        <v>20.2882</v>
      </c>
      <c r="C22" s="41">
        <v>5.9175000000000004</v>
      </c>
      <c r="D22" s="41">
        <v>14.370699999999999</v>
      </c>
      <c r="E22" s="41">
        <v>2.6173000000000002</v>
      </c>
      <c r="F22" s="41">
        <v>11.753500000000001</v>
      </c>
      <c r="G22" s="10">
        <v>23.357700000000001</v>
      </c>
      <c r="H22" s="41">
        <v>13.907</v>
      </c>
      <c r="I22" s="41">
        <v>9.4507999999999992</v>
      </c>
      <c r="J22" s="41">
        <v>2.4577</v>
      </c>
      <c r="K22" s="41">
        <v>6.9931000000000001</v>
      </c>
    </row>
    <row r="23" spans="1:11">
      <c r="A23" s="49" t="s">
        <v>87</v>
      </c>
      <c r="B23" s="41">
        <v>18.359400000000001</v>
      </c>
      <c r="C23" s="41">
        <v>6.8628999999999998</v>
      </c>
      <c r="D23" s="41">
        <v>11.496499999999999</v>
      </c>
      <c r="E23" s="41">
        <v>4.3920000000000003</v>
      </c>
      <c r="F23" s="41">
        <v>7.1044</v>
      </c>
      <c r="G23" s="10">
        <v>17.653400000000001</v>
      </c>
      <c r="H23" s="41">
        <v>6.1543000000000001</v>
      </c>
      <c r="I23" s="41">
        <v>11.4991</v>
      </c>
      <c r="J23" s="41">
        <v>4.6113999999999997</v>
      </c>
      <c r="K23" s="41">
        <v>6.8878000000000004</v>
      </c>
    </row>
    <row r="24" spans="1:11">
      <c r="A24" s="49" t="s">
        <v>88</v>
      </c>
      <c r="B24" s="41">
        <v>13.148</v>
      </c>
      <c r="C24" s="41">
        <v>6.0044000000000004</v>
      </c>
      <c r="D24" s="41">
        <v>7.1436000000000002</v>
      </c>
      <c r="E24" s="41">
        <v>4.0744999999999996</v>
      </c>
      <c r="F24" s="41">
        <v>3.0691000000000002</v>
      </c>
      <c r="G24" s="10">
        <v>12.84</v>
      </c>
      <c r="H24" s="41">
        <v>5.1490999999999998</v>
      </c>
      <c r="I24" s="41">
        <v>7.6909000000000001</v>
      </c>
      <c r="J24" s="41">
        <v>3.4213</v>
      </c>
      <c r="K24" s="41">
        <v>4.2695999999999996</v>
      </c>
    </row>
    <row r="25" spans="1:11">
      <c r="A25" s="49" t="s">
        <v>89</v>
      </c>
      <c r="B25" s="41">
        <v>17.314900000000002</v>
      </c>
      <c r="C25" s="41">
        <v>2.7875000000000001</v>
      </c>
      <c r="D25" s="41">
        <v>14.5274</v>
      </c>
      <c r="E25" s="41">
        <v>2.2071999999999998</v>
      </c>
      <c r="F25" s="41">
        <v>12.3202</v>
      </c>
      <c r="G25" s="10">
        <v>20.242599999999999</v>
      </c>
      <c r="H25" s="41">
        <v>7.1509999999999998</v>
      </c>
      <c r="I25" s="41">
        <v>13.0916</v>
      </c>
      <c r="J25" s="41">
        <v>3.1968000000000001</v>
      </c>
      <c r="K25" s="41">
        <v>9.8948</v>
      </c>
    </row>
    <row r="26" spans="1:11">
      <c r="A26" s="49" t="s">
        <v>90</v>
      </c>
      <c r="B26" s="41">
        <v>10.950200000000001</v>
      </c>
      <c r="C26" s="41">
        <v>6.1877000000000004</v>
      </c>
      <c r="D26" s="41">
        <v>4.7625000000000002</v>
      </c>
      <c r="E26" s="41">
        <v>2.1406999999999998</v>
      </c>
      <c r="F26" s="41">
        <v>2.6217000000000001</v>
      </c>
      <c r="G26" s="10">
        <v>13.7424</v>
      </c>
      <c r="H26" s="41">
        <v>6.6372</v>
      </c>
      <c r="I26" s="41">
        <v>7.1052</v>
      </c>
      <c r="J26" s="41">
        <v>3.0762</v>
      </c>
      <c r="K26" s="41">
        <v>4.0289000000000001</v>
      </c>
    </row>
    <row r="27" spans="1:11">
      <c r="A27" s="49" t="s">
        <v>91</v>
      </c>
      <c r="B27" s="41">
        <v>13.4003</v>
      </c>
      <c r="C27" s="41">
        <v>2.6332</v>
      </c>
      <c r="D27" s="41">
        <v>10.767099999999999</v>
      </c>
      <c r="E27" s="41">
        <v>5.7511000000000001</v>
      </c>
      <c r="F27" s="41">
        <v>5.016</v>
      </c>
      <c r="G27" s="10">
        <v>14.051500000000001</v>
      </c>
      <c r="H27" s="41">
        <v>2.5901999999999998</v>
      </c>
      <c r="I27" s="41">
        <v>11.4613</v>
      </c>
      <c r="J27" s="41">
        <v>5.2873000000000001</v>
      </c>
      <c r="K27" s="41">
        <v>6.1738999999999997</v>
      </c>
    </row>
    <row r="28" spans="1:11">
      <c r="A28" s="49" t="s">
        <v>92</v>
      </c>
      <c r="B28" s="41">
        <v>9.9375</v>
      </c>
      <c r="C28" s="41">
        <v>5.8646000000000003</v>
      </c>
      <c r="D28" s="41">
        <v>4.0728999999999997</v>
      </c>
      <c r="E28" s="41">
        <v>3.3723000000000001</v>
      </c>
      <c r="F28" s="41">
        <v>0.7006</v>
      </c>
      <c r="G28" s="10">
        <v>12.351900000000001</v>
      </c>
      <c r="H28" s="41">
        <v>4.1615000000000002</v>
      </c>
      <c r="I28" s="41">
        <v>8.1905000000000001</v>
      </c>
      <c r="J28" s="41">
        <v>6.2367999999999997</v>
      </c>
      <c r="K28" s="41">
        <v>1.9537</v>
      </c>
    </row>
    <row r="29" spans="1:11">
      <c r="A29" s="49" t="s">
        <v>93</v>
      </c>
      <c r="B29" s="41">
        <v>16.408799999999999</v>
      </c>
      <c r="C29" s="41">
        <v>7.3628999999999998</v>
      </c>
      <c r="D29" s="41">
        <v>9.0458999999999996</v>
      </c>
      <c r="E29" s="41">
        <v>4.1384999999999996</v>
      </c>
      <c r="F29" s="41">
        <v>4.9074999999999998</v>
      </c>
      <c r="G29" s="10">
        <v>15.485799999999999</v>
      </c>
      <c r="H29" s="41">
        <v>7.1517999999999997</v>
      </c>
      <c r="I29" s="41">
        <v>8.3339999999999996</v>
      </c>
      <c r="J29" s="41">
        <v>4.0136000000000003</v>
      </c>
      <c r="K29" s="41">
        <v>4.3204000000000002</v>
      </c>
    </row>
    <row r="30" spans="1:11">
      <c r="A30" s="49" t="s">
        <v>94</v>
      </c>
      <c r="B30" s="41">
        <v>13.7906</v>
      </c>
      <c r="C30" s="41">
        <v>4.6125999999999996</v>
      </c>
      <c r="D30" s="41">
        <v>9.1780000000000008</v>
      </c>
      <c r="E30" s="41">
        <v>4.0284000000000004</v>
      </c>
      <c r="F30" s="41">
        <v>5.1496000000000004</v>
      </c>
      <c r="G30" s="10">
        <v>13.1973</v>
      </c>
      <c r="H30" s="41">
        <v>5.0251000000000001</v>
      </c>
      <c r="I30" s="41">
        <v>8.1722000000000001</v>
      </c>
      <c r="J30" s="41">
        <v>2.4571999999999998</v>
      </c>
      <c r="K30" s="41">
        <v>5.7149000000000001</v>
      </c>
    </row>
    <row r="31" spans="1:11">
      <c r="A31" s="49" t="s">
        <v>95</v>
      </c>
      <c r="B31" s="41">
        <v>17.005600000000001</v>
      </c>
      <c r="C31" s="41">
        <v>4.1627999999999998</v>
      </c>
      <c r="D31" s="41">
        <v>12.8428</v>
      </c>
      <c r="E31" s="41">
        <v>7.2866</v>
      </c>
      <c r="F31" s="41">
        <v>5.5561999999999996</v>
      </c>
      <c r="G31" s="10">
        <v>16.8324</v>
      </c>
      <c r="H31" s="41">
        <v>4.5437000000000003</v>
      </c>
      <c r="I31" s="41">
        <v>12.2887</v>
      </c>
      <c r="J31" s="41">
        <v>5.5058999999999996</v>
      </c>
      <c r="K31" s="41">
        <v>6.7827999999999999</v>
      </c>
    </row>
    <row r="32" spans="1:11">
      <c r="A32" s="49" t="s">
        <v>96</v>
      </c>
      <c r="B32" s="41">
        <v>13.0113</v>
      </c>
      <c r="C32" s="41">
        <v>4.8484999999999996</v>
      </c>
      <c r="D32" s="41">
        <v>8.1628000000000007</v>
      </c>
      <c r="E32" s="41">
        <v>4.6544999999999996</v>
      </c>
      <c r="F32" s="41">
        <v>3.5084</v>
      </c>
      <c r="G32" s="10">
        <v>11.626899999999999</v>
      </c>
      <c r="H32" s="41">
        <v>5.2697000000000003</v>
      </c>
      <c r="I32" s="41">
        <v>6.3571999999999997</v>
      </c>
      <c r="J32" s="41">
        <v>3.4222000000000001</v>
      </c>
      <c r="K32" s="41">
        <v>2.9350000000000001</v>
      </c>
    </row>
    <row r="33" spans="1:11">
      <c r="A33" s="49" t="s">
        <v>97</v>
      </c>
      <c r="B33" s="41">
        <v>16.836400000000001</v>
      </c>
      <c r="C33" s="41">
        <v>3.3136999999999999</v>
      </c>
      <c r="D33" s="41">
        <v>13.5227</v>
      </c>
      <c r="E33" s="41">
        <v>3.6394000000000002</v>
      </c>
      <c r="F33" s="41">
        <v>9.8833000000000002</v>
      </c>
      <c r="G33" s="10">
        <v>18.697900000000001</v>
      </c>
      <c r="H33" s="41">
        <v>3.3593999999999999</v>
      </c>
      <c r="I33" s="41">
        <v>15.3385</v>
      </c>
      <c r="J33" s="41">
        <v>4.1443000000000003</v>
      </c>
      <c r="K33" s="41">
        <v>11.1942</v>
      </c>
    </row>
    <row r="34" spans="1:11">
      <c r="A34" s="49" t="s">
        <v>98</v>
      </c>
      <c r="B34" s="41">
        <v>13.0962</v>
      </c>
      <c r="C34" s="41">
        <v>3.3908999999999998</v>
      </c>
      <c r="D34" s="41">
        <v>9.7051999999999996</v>
      </c>
      <c r="E34" s="41">
        <v>1.3032999999999999</v>
      </c>
      <c r="F34" s="41">
        <v>8.4019999999999992</v>
      </c>
      <c r="G34" s="10">
        <v>15.3363</v>
      </c>
      <c r="H34" s="41">
        <v>4.4905999999999997</v>
      </c>
      <c r="I34" s="41">
        <v>10.845700000000001</v>
      </c>
      <c r="J34" s="41">
        <v>2.3692000000000002</v>
      </c>
      <c r="K34" s="41">
        <v>8.4764999999999997</v>
      </c>
    </row>
    <row r="35" spans="1:11">
      <c r="A35" s="49" t="s">
        <v>99</v>
      </c>
      <c r="B35" s="41">
        <v>18.454899999999999</v>
      </c>
      <c r="C35" s="41">
        <v>4.4420999999999999</v>
      </c>
      <c r="D35" s="41">
        <v>14.0129</v>
      </c>
      <c r="E35" s="41">
        <v>7.2755000000000001</v>
      </c>
      <c r="F35" s="41">
        <v>6.7374000000000001</v>
      </c>
      <c r="G35" s="10">
        <v>14.1851</v>
      </c>
      <c r="H35" s="41">
        <v>6.0636999999999999</v>
      </c>
      <c r="I35" s="41">
        <v>8.1213999999999995</v>
      </c>
      <c r="J35" s="41">
        <v>3.5287000000000002</v>
      </c>
      <c r="K35" s="41">
        <v>4.5926999999999998</v>
      </c>
    </row>
    <row r="36" spans="1:11">
      <c r="A36" s="49" t="s">
        <v>100</v>
      </c>
      <c r="B36" s="41">
        <v>13.789899999999999</v>
      </c>
      <c r="C36" s="41">
        <v>5.1005000000000003</v>
      </c>
      <c r="D36" s="41">
        <v>8.6893999999999991</v>
      </c>
      <c r="E36" s="41">
        <v>1.4584999999999999</v>
      </c>
      <c r="F36" s="41">
        <v>7.2309000000000001</v>
      </c>
      <c r="G36" s="10">
        <v>14.6713</v>
      </c>
      <c r="H36" s="41">
        <v>4.1737000000000002</v>
      </c>
      <c r="I36" s="41">
        <v>10.4976</v>
      </c>
      <c r="J36" s="41">
        <v>0.86909999999999998</v>
      </c>
      <c r="K36" s="41">
        <v>9.6285000000000007</v>
      </c>
    </row>
    <row r="37" spans="1:11">
      <c r="A37" s="49" t="s">
        <v>101</v>
      </c>
      <c r="B37" s="41">
        <v>16.7014</v>
      </c>
      <c r="C37" s="41">
        <v>6.2690000000000001</v>
      </c>
      <c r="D37" s="41">
        <v>10.432399999999999</v>
      </c>
      <c r="E37" s="41">
        <v>3.1063000000000001</v>
      </c>
      <c r="F37" s="41">
        <v>7.3259999999999996</v>
      </c>
      <c r="G37" s="10">
        <v>16.5059</v>
      </c>
      <c r="H37" s="41">
        <v>3.0114999999999998</v>
      </c>
      <c r="I37" s="41">
        <v>13.4945</v>
      </c>
      <c r="J37" s="41">
        <v>3.2515999999999998</v>
      </c>
      <c r="K37" s="41">
        <v>10.242900000000001</v>
      </c>
    </row>
    <row r="38" spans="1:11">
      <c r="A38" s="49" t="s">
        <v>102</v>
      </c>
      <c r="B38" s="41">
        <v>14.654400000000001</v>
      </c>
      <c r="C38" s="41">
        <v>3.6901000000000002</v>
      </c>
      <c r="D38" s="41">
        <v>10.9643</v>
      </c>
      <c r="E38" s="41">
        <v>6.9908999999999999</v>
      </c>
      <c r="F38" s="41">
        <v>3.9733999999999998</v>
      </c>
      <c r="G38" s="10">
        <v>14.627700000000001</v>
      </c>
      <c r="H38" s="41">
        <v>5.2594000000000003</v>
      </c>
      <c r="I38" s="41">
        <v>9.3682999999999996</v>
      </c>
      <c r="J38" s="41">
        <v>5.4104999999999999</v>
      </c>
      <c r="K38" s="41">
        <v>3.9577</v>
      </c>
    </row>
    <row r="39" spans="1:11">
      <c r="A39" s="49" t="s">
        <v>103</v>
      </c>
      <c r="B39" s="41">
        <v>12.3796</v>
      </c>
      <c r="C39" s="41">
        <v>5.7297000000000002</v>
      </c>
      <c r="D39" s="41">
        <v>6.6497999999999999</v>
      </c>
      <c r="E39" s="41">
        <v>2.0179</v>
      </c>
      <c r="F39" s="41">
        <v>4.6319999999999997</v>
      </c>
      <c r="G39" s="10">
        <v>13.420299999999999</v>
      </c>
      <c r="H39" s="41">
        <v>8.0876000000000001</v>
      </c>
      <c r="I39" s="41">
        <v>5.3327</v>
      </c>
      <c r="J39" s="41">
        <v>1.3939999999999999</v>
      </c>
      <c r="K39" s="41">
        <v>3.9386999999999999</v>
      </c>
    </row>
    <row r="40" spans="1:11">
      <c r="A40" s="49" t="s">
        <v>104</v>
      </c>
      <c r="B40" s="41">
        <v>16.502500000000001</v>
      </c>
      <c r="C40" s="41">
        <v>5.0071000000000003</v>
      </c>
      <c r="D40" s="41">
        <v>11.4954</v>
      </c>
      <c r="E40" s="41">
        <v>6.8712</v>
      </c>
      <c r="F40" s="41">
        <v>4.6242000000000001</v>
      </c>
      <c r="G40" s="10">
        <v>17.5062</v>
      </c>
      <c r="H40" s="41">
        <v>5.0995999999999997</v>
      </c>
      <c r="I40" s="41">
        <v>12.406599999999999</v>
      </c>
      <c r="J40" s="41">
        <v>4.9817</v>
      </c>
      <c r="K40" s="41">
        <v>7.4249000000000001</v>
      </c>
    </row>
    <row r="41" spans="1:11">
      <c r="A41" s="49" t="s">
        <v>105</v>
      </c>
      <c r="B41" s="41">
        <v>16.574100000000001</v>
      </c>
      <c r="C41" s="41">
        <v>6.5015999999999998</v>
      </c>
      <c r="D41" s="41">
        <v>10.0725</v>
      </c>
      <c r="E41" s="41">
        <v>6.4314999999999998</v>
      </c>
      <c r="F41" s="41">
        <v>3.641</v>
      </c>
      <c r="G41" s="10">
        <v>15.4185</v>
      </c>
      <c r="H41" s="41">
        <v>4.8160999999999996</v>
      </c>
      <c r="I41" s="41">
        <v>10.602399999999999</v>
      </c>
      <c r="J41" s="41">
        <v>6.3693</v>
      </c>
      <c r="K41" s="41">
        <v>4.2331000000000003</v>
      </c>
    </row>
    <row r="42" spans="1:11">
      <c r="A42" s="49" t="s">
        <v>106</v>
      </c>
      <c r="B42" s="41">
        <v>13.8292</v>
      </c>
      <c r="C42" s="41">
        <v>3.198</v>
      </c>
      <c r="D42" s="41">
        <v>10.6312</v>
      </c>
      <c r="E42" s="41">
        <v>2.3544</v>
      </c>
      <c r="F42" s="41">
        <v>8.2767999999999997</v>
      </c>
      <c r="G42" s="10">
        <v>14.9801</v>
      </c>
      <c r="H42" s="41">
        <v>4.0964</v>
      </c>
      <c r="I42" s="41">
        <v>10.883699999999999</v>
      </c>
      <c r="J42" s="41">
        <v>3.657</v>
      </c>
      <c r="K42" s="41">
        <v>7.2267000000000001</v>
      </c>
    </row>
    <row r="43" spans="1:11">
      <c r="A43" s="49" t="s">
        <v>107</v>
      </c>
      <c r="B43" s="41">
        <v>19.038599999999999</v>
      </c>
      <c r="C43" s="41">
        <v>3.1800999999999999</v>
      </c>
      <c r="D43" s="41">
        <v>15.858599999999999</v>
      </c>
      <c r="E43" s="41">
        <v>4.6913999999999998</v>
      </c>
      <c r="F43" s="41">
        <v>11.1671</v>
      </c>
      <c r="G43" s="10">
        <v>19.61</v>
      </c>
      <c r="H43" s="41">
        <v>2.4554</v>
      </c>
      <c r="I43" s="41">
        <v>17.154599999999999</v>
      </c>
      <c r="J43" s="41">
        <v>5.9843999999999999</v>
      </c>
      <c r="K43" s="41">
        <v>11.1701</v>
      </c>
    </row>
    <row r="44" spans="1:11">
      <c r="A44" s="49" t="s">
        <v>108</v>
      </c>
      <c r="B44" s="41">
        <v>16.166399999999999</v>
      </c>
      <c r="C44" s="41">
        <v>7.2008999999999999</v>
      </c>
      <c r="D44" s="41">
        <v>8.9655000000000005</v>
      </c>
      <c r="E44" s="41">
        <v>6.8048000000000002</v>
      </c>
      <c r="F44" s="41">
        <v>2.1606999999999998</v>
      </c>
      <c r="G44" s="10">
        <v>15.4557</v>
      </c>
      <c r="H44" s="41">
        <v>6.0911999999999997</v>
      </c>
      <c r="I44" s="41">
        <v>9.3644999999999996</v>
      </c>
      <c r="J44" s="41">
        <v>6.5350000000000001</v>
      </c>
      <c r="K44" s="41">
        <v>2.8294999999999999</v>
      </c>
    </row>
    <row r="45" spans="1:11">
      <c r="A45" s="49" t="s">
        <v>109</v>
      </c>
      <c r="B45" s="41">
        <v>14.2872</v>
      </c>
      <c r="C45" s="41">
        <v>4.0378999999999996</v>
      </c>
      <c r="D45" s="41">
        <v>10.2493</v>
      </c>
      <c r="E45" s="41">
        <v>6.4828999999999999</v>
      </c>
      <c r="F45" s="41">
        <v>3.7664</v>
      </c>
      <c r="G45" s="10">
        <v>14.9267</v>
      </c>
      <c r="H45" s="41">
        <v>4.4611999999999998</v>
      </c>
      <c r="I45" s="41">
        <v>10.4655</v>
      </c>
      <c r="J45" s="41">
        <v>6.3822999999999999</v>
      </c>
      <c r="K45" s="41">
        <v>4.0831999999999997</v>
      </c>
    </row>
    <row r="46" spans="1:11">
      <c r="A46" s="49" t="s">
        <v>110</v>
      </c>
      <c r="B46" s="41">
        <v>13.590999999999999</v>
      </c>
      <c r="C46" s="41">
        <v>3.9897</v>
      </c>
      <c r="D46" s="41">
        <v>9.6013000000000002</v>
      </c>
      <c r="E46" s="41">
        <v>7.5350000000000001</v>
      </c>
      <c r="F46" s="41">
        <v>2.0663</v>
      </c>
      <c r="G46" s="10">
        <v>11.1511</v>
      </c>
      <c r="H46" s="41">
        <v>6.9226000000000001</v>
      </c>
      <c r="I46" s="41">
        <v>4.2285000000000004</v>
      </c>
      <c r="J46" s="41">
        <v>2.222</v>
      </c>
      <c r="K46" s="41">
        <v>2.0064000000000002</v>
      </c>
    </row>
    <row r="47" spans="1:11">
      <c r="A47" s="49" t="s">
        <v>111</v>
      </c>
      <c r="B47" s="41">
        <v>13.9161</v>
      </c>
      <c r="C47" s="41">
        <v>7.2992999999999997</v>
      </c>
      <c r="D47" s="41">
        <v>6.6167999999999996</v>
      </c>
      <c r="E47" s="41">
        <v>5.7260999999999997</v>
      </c>
      <c r="F47" s="41">
        <v>0.89080000000000004</v>
      </c>
      <c r="G47" s="10">
        <v>13.7074</v>
      </c>
      <c r="H47" s="41">
        <v>6.7169999999999996</v>
      </c>
      <c r="I47" s="41">
        <v>6.9904000000000002</v>
      </c>
      <c r="J47" s="41">
        <v>4.5354000000000001</v>
      </c>
      <c r="K47" s="41">
        <v>2.4550000000000001</v>
      </c>
    </row>
    <row r="48" spans="1:11">
      <c r="A48" s="49" t="s">
        <v>112</v>
      </c>
      <c r="B48" s="41">
        <v>13.1082</v>
      </c>
      <c r="C48" s="41">
        <v>3.2187000000000001</v>
      </c>
      <c r="D48" s="41">
        <v>9.8895</v>
      </c>
      <c r="E48" s="41">
        <v>5.3179999999999996</v>
      </c>
      <c r="F48" s="41">
        <v>4.5715000000000003</v>
      </c>
      <c r="G48" s="10">
        <v>12.508100000000001</v>
      </c>
      <c r="H48" s="41">
        <v>3.5186999999999999</v>
      </c>
      <c r="I48" s="41">
        <v>8.9893999999999998</v>
      </c>
      <c r="J48" s="41">
        <v>4.3388</v>
      </c>
      <c r="K48" s="41">
        <v>4.6506999999999996</v>
      </c>
    </row>
    <row r="49" spans="1:11">
      <c r="A49" s="49" t="s">
        <v>113</v>
      </c>
      <c r="B49" s="41">
        <v>16.6738</v>
      </c>
      <c r="C49" s="41">
        <v>5.9111000000000002</v>
      </c>
      <c r="D49" s="41">
        <v>10.762700000000001</v>
      </c>
      <c r="E49" s="41">
        <v>3.3818000000000001</v>
      </c>
      <c r="F49" s="41">
        <v>7.3808999999999996</v>
      </c>
      <c r="G49" s="10">
        <v>15.1868</v>
      </c>
      <c r="H49" s="41">
        <v>4.8507999999999996</v>
      </c>
      <c r="I49" s="41">
        <v>10.336</v>
      </c>
      <c r="J49" s="41">
        <v>4.0613000000000001</v>
      </c>
      <c r="K49" s="41">
        <v>6.2747000000000002</v>
      </c>
    </row>
    <row r="50" spans="1:11">
      <c r="A50" s="49" t="s">
        <v>114</v>
      </c>
      <c r="B50" s="41">
        <v>13.791399999999999</v>
      </c>
      <c r="C50" s="41">
        <v>7.7933000000000003</v>
      </c>
      <c r="D50" s="41">
        <v>5.9980000000000002</v>
      </c>
      <c r="E50" s="41">
        <v>3.0672999999999999</v>
      </c>
      <c r="F50" s="41">
        <v>2.9306999999999999</v>
      </c>
      <c r="G50" s="10">
        <v>15.375400000000001</v>
      </c>
      <c r="H50" s="41">
        <v>9.8191000000000006</v>
      </c>
      <c r="I50" s="41">
        <v>5.5563000000000002</v>
      </c>
      <c r="J50" s="41">
        <v>3.0931999999999999</v>
      </c>
      <c r="K50" s="41">
        <v>2.4632000000000001</v>
      </c>
    </row>
    <row r="51" spans="1:11">
      <c r="A51" s="49" t="s">
        <v>115</v>
      </c>
      <c r="B51" s="41">
        <v>13.7742</v>
      </c>
      <c r="C51" s="41">
        <v>4.3201000000000001</v>
      </c>
      <c r="D51" s="41">
        <v>9.4541000000000004</v>
      </c>
      <c r="E51" s="41">
        <v>5.4295999999999998</v>
      </c>
      <c r="F51" s="41">
        <v>4.0244999999999997</v>
      </c>
      <c r="G51" s="10">
        <v>12.6639</v>
      </c>
      <c r="H51" s="41">
        <v>2.9906999999999999</v>
      </c>
      <c r="I51" s="41">
        <v>9.6731999999999996</v>
      </c>
      <c r="J51" s="41">
        <v>3.5625</v>
      </c>
      <c r="K51" s="41">
        <v>6.1108000000000002</v>
      </c>
    </row>
    <row r="52" spans="1:11">
      <c r="A52" s="49" t="s">
        <v>116</v>
      </c>
      <c r="B52" s="41">
        <v>14.816000000000001</v>
      </c>
      <c r="C52" s="41">
        <v>9.1007999999999996</v>
      </c>
      <c r="D52" s="41">
        <v>5.7153</v>
      </c>
      <c r="E52" s="41">
        <v>3.2585999999999999</v>
      </c>
      <c r="F52" s="41">
        <v>2.4565999999999999</v>
      </c>
      <c r="G52" s="10">
        <v>16.976600000000001</v>
      </c>
      <c r="H52" s="41">
        <v>5.2953999999999999</v>
      </c>
      <c r="I52" s="41">
        <v>11.6813</v>
      </c>
      <c r="J52" s="41">
        <v>8.1494</v>
      </c>
      <c r="K52" s="41">
        <v>3.5318999999999998</v>
      </c>
    </row>
    <row r="53" spans="1:11">
      <c r="A53" s="49" t="s">
        <v>117</v>
      </c>
      <c r="B53" s="41">
        <v>13.851800000000001</v>
      </c>
      <c r="C53" s="41">
        <v>4.4454000000000002</v>
      </c>
      <c r="D53" s="41">
        <v>9.4063999999999997</v>
      </c>
      <c r="E53" s="41">
        <v>2.0424000000000002</v>
      </c>
      <c r="F53" s="41">
        <v>7.3639000000000001</v>
      </c>
      <c r="G53" s="10">
        <v>13.6319</v>
      </c>
      <c r="H53" s="41">
        <v>4.2451999999999996</v>
      </c>
      <c r="I53" s="41">
        <v>9.3866999999999994</v>
      </c>
      <c r="J53" s="41">
        <v>2.2481</v>
      </c>
      <c r="K53" s="41">
        <v>7.1386000000000003</v>
      </c>
    </row>
    <row r="54" spans="1:11">
      <c r="A54" s="49" t="s">
        <v>118</v>
      </c>
      <c r="B54" s="41">
        <v>14.803599999999999</v>
      </c>
      <c r="C54" s="41">
        <v>1.635</v>
      </c>
      <c r="D54" s="41">
        <v>13.1686</v>
      </c>
      <c r="E54" s="41">
        <v>3.5400999999999998</v>
      </c>
      <c r="F54" s="41">
        <v>9.6285000000000007</v>
      </c>
      <c r="G54" s="10">
        <v>15.986599999999999</v>
      </c>
      <c r="H54" s="41">
        <v>1.5693999999999999</v>
      </c>
      <c r="I54" s="41">
        <v>14.417199999999999</v>
      </c>
      <c r="J54" s="41">
        <v>3.9055</v>
      </c>
      <c r="K54" s="41">
        <v>10.511699999999999</v>
      </c>
    </row>
    <row r="55" spans="1:11">
      <c r="A55" s="42" t="s">
        <v>119</v>
      </c>
      <c r="B55" s="43"/>
      <c r="C55" s="43"/>
      <c r="D55" s="43"/>
      <c r="E55" s="43"/>
      <c r="F55" s="43"/>
      <c r="G55" s="43"/>
      <c r="H55" s="43"/>
      <c r="I55" s="43"/>
      <c r="J55" s="43"/>
      <c r="K55" s="43"/>
    </row>
    <row r="56" spans="1:11">
      <c r="A56" s="50" t="s">
        <v>121</v>
      </c>
      <c r="B56" s="41">
        <v>12.819699999999999</v>
      </c>
      <c r="C56" s="41">
        <v>4.9374000000000002</v>
      </c>
      <c r="D56" s="41">
        <v>7.8822000000000001</v>
      </c>
      <c r="E56" s="41">
        <v>1.6860999999999999</v>
      </c>
      <c r="F56" s="41">
        <v>6.1962000000000002</v>
      </c>
      <c r="G56" s="10">
        <v>15.448</v>
      </c>
      <c r="H56" s="41">
        <v>6.7449000000000003</v>
      </c>
      <c r="I56" s="41">
        <v>8.7030999999999992</v>
      </c>
      <c r="J56" s="41">
        <v>1.8539000000000001</v>
      </c>
      <c r="K56" s="41">
        <v>6.8491999999999997</v>
      </c>
    </row>
    <row r="57" spans="1:11">
      <c r="A57" s="11" t="s">
        <v>168</v>
      </c>
      <c r="B57" s="6">
        <v>9.3117999999999999</v>
      </c>
      <c r="C57" s="6">
        <v>2.1587999999999998</v>
      </c>
      <c r="D57" s="6">
        <v>7.1529999999999996</v>
      </c>
      <c r="E57" s="6">
        <v>2.5059999999999998</v>
      </c>
      <c r="F57" s="6">
        <v>4.6468999999999996</v>
      </c>
      <c r="G57" s="15">
        <v>10.5273</v>
      </c>
      <c r="H57" s="6">
        <v>3.1139999999999999</v>
      </c>
      <c r="I57" s="6">
        <v>7.4132999999999996</v>
      </c>
      <c r="J57" s="6">
        <v>2.9293999999999998</v>
      </c>
      <c r="K57" s="6">
        <v>4.4839000000000002</v>
      </c>
    </row>
    <row r="58" spans="1:11">
      <c r="A58" s="7" t="s">
        <v>234</v>
      </c>
    </row>
  </sheetData>
  <mergeCells count="4">
    <mergeCell ref="A55:K55"/>
    <mergeCell ref="B2:F2"/>
    <mergeCell ref="A2:A3"/>
    <mergeCell ref="G2:K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58"/>
  <sheetViews>
    <sheetView workbookViewId="0"/>
  </sheetViews>
  <sheetFormatPr defaultRowHeight="15"/>
  <cols>
    <col min="1" max="1" width="26" customWidth="1"/>
    <col min="2" max="11" width="16" customWidth="1"/>
  </cols>
  <sheetData>
    <row r="1" spans="1:11">
      <c r="A1" s="2" t="s">
        <v>24</v>
      </c>
    </row>
    <row r="2" spans="1:11">
      <c r="A2" s="31" t="s">
        <v>63</v>
      </c>
      <c r="B2" s="64">
        <v>2007</v>
      </c>
      <c r="C2" s="45"/>
      <c r="D2" s="45"/>
      <c r="E2" s="45"/>
      <c r="F2" s="45"/>
      <c r="G2" s="64">
        <v>2009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13.897500000000001</v>
      </c>
      <c r="C4" s="41">
        <v>4.7763999999999998</v>
      </c>
      <c r="D4" s="41">
        <v>9.1211000000000002</v>
      </c>
      <c r="E4" s="41">
        <v>3.3952</v>
      </c>
      <c r="F4" s="41">
        <v>5.7259000000000002</v>
      </c>
      <c r="G4" s="10">
        <v>13.4193</v>
      </c>
      <c r="H4" s="41">
        <v>3.8403999999999998</v>
      </c>
      <c r="I4" s="41">
        <v>9.5787999999999993</v>
      </c>
      <c r="J4" s="41">
        <v>3.0346000000000002</v>
      </c>
      <c r="K4" s="41">
        <v>6.5442</v>
      </c>
    </row>
    <row r="5" spans="1:11">
      <c r="A5" s="49" t="s">
        <v>69</v>
      </c>
      <c r="B5" s="41">
        <v>11.6045</v>
      </c>
      <c r="C5" s="41">
        <v>2.5754000000000001</v>
      </c>
      <c r="D5" s="41">
        <v>9.0290999999999997</v>
      </c>
      <c r="E5" s="41">
        <v>6.2632000000000003</v>
      </c>
      <c r="F5" s="41">
        <v>2.7658999999999998</v>
      </c>
      <c r="G5" s="10">
        <v>9.9903999999999993</v>
      </c>
      <c r="H5" s="41">
        <v>1.4529000000000001</v>
      </c>
      <c r="I5" s="41">
        <v>8.5374999999999996</v>
      </c>
      <c r="J5" s="41">
        <v>5.5255000000000001</v>
      </c>
      <c r="K5" s="41">
        <v>3.012</v>
      </c>
    </row>
    <row r="6" spans="1:11">
      <c r="A6" s="49" t="s">
        <v>70</v>
      </c>
      <c r="B6" s="41">
        <v>15.0799</v>
      </c>
      <c r="C6" s="41">
        <v>3.2742</v>
      </c>
      <c r="D6" s="41">
        <v>11.8057</v>
      </c>
      <c r="E6" s="41">
        <v>4.0724999999999998</v>
      </c>
      <c r="F6" s="41">
        <v>7.7332000000000001</v>
      </c>
      <c r="G6" s="10">
        <v>17.1676</v>
      </c>
      <c r="H6" s="41">
        <v>2.8721999999999999</v>
      </c>
      <c r="I6" s="41">
        <v>14.295400000000001</v>
      </c>
      <c r="J6" s="41">
        <v>2.9828999999999999</v>
      </c>
      <c r="K6" s="41">
        <v>11.3124</v>
      </c>
    </row>
    <row r="7" spans="1:11">
      <c r="A7" s="49" t="s">
        <v>71</v>
      </c>
      <c r="B7" s="41">
        <v>11.180899999999999</v>
      </c>
      <c r="C7" s="41">
        <v>3.5194000000000001</v>
      </c>
      <c r="D7" s="41">
        <v>7.6615000000000002</v>
      </c>
      <c r="E7" s="41">
        <v>3.42</v>
      </c>
      <c r="F7" s="41">
        <v>4.2415000000000003</v>
      </c>
      <c r="G7" s="10">
        <v>13.391299999999999</v>
      </c>
      <c r="H7" s="41">
        <v>3.1324000000000001</v>
      </c>
      <c r="I7" s="41">
        <v>10.258900000000001</v>
      </c>
      <c r="J7" s="41">
        <v>5.0865999999999998</v>
      </c>
      <c r="K7" s="41">
        <v>5.1722000000000001</v>
      </c>
    </row>
    <row r="8" spans="1:11">
      <c r="A8" s="49" t="s">
        <v>72</v>
      </c>
      <c r="B8" s="41">
        <v>13.4154</v>
      </c>
      <c r="C8" s="41">
        <v>6.0369999999999999</v>
      </c>
      <c r="D8" s="41">
        <v>7.3784000000000001</v>
      </c>
      <c r="E8" s="41">
        <v>3.3811</v>
      </c>
      <c r="F8" s="41">
        <v>3.9973000000000001</v>
      </c>
      <c r="G8" s="10">
        <v>12.0223</v>
      </c>
      <c r="H8" s="41">
        <v>1.0955999999999999</v>
      </c>
      <c r="I8" s="41">
        <v>10.9267</v>
      </c>
      <c r="J8" s="41">
        <v>2.8561000000000001</v>
      </c>
      <c r="K8" s="41">
        <v>8.0706000000000007</v>
      </c>
    </row>
    <row r="9" spans="1:11">
      <c r="A9" s="49" t="s">
        <v>73</v>
      </c>
      <c r="B9" s="41">
        <v>10.282</v>
      </c>
      <c r="C9" s="41">
        <v>2.6478000000000002</v>
      </c>
      <c r="D9" s="41">
        <v>7.6341999999999999</v>
      </c>
      <c r="E9" s="41">
        <v>4.6253000000000002</v>
      </c>
      <c r="F9" s="41">
        <v>3.0089999999999999</v>
      </c>
      <c r="G9" s="10">
        <v>9.5237999999999996</v>
      </c>
      <c r="H9" s="41">
        <v>2.5444</v>
      </c>
      <c r="I9" s="41">
        <v>6.9794999999999998</v>
      </c>
      <c r="J9" s="41">
        <v>2.6486999999999998</v>
      </c>
      <c r="K9" s="41">
        <v>4.3308</v>
      </c>
    </row>
    <row r="10" spans="1:11">
      <c r="A10" s="49" t="s">
        <v>74</v>
      </c>
      <c r="B10" s="41">
        <v>11.3421</v>
      </c>
      <c r="C10" s="41">
        <v>3.1063000000000001</v>
      </c>
      <c r="D10" s="41">
        <v>8.2357999999999993</v>
      </c>
      <c r="E10" s="41">
        <v>1.5986</v>
      </c>
      <c r="F10" s="41">
        <v>6.6372</v>
      </c>
      <c r="G10" s="10">
        <v>11.3459</v>
      </c>
      <c r="H10" s="41">
        <v>2.6987000000000001</v>
      </c>
      <c r="I10" s="41">
        <v>8.6471</v>
      </c>
      <c r="J10" s="41">
        <v>1.5703</v>
      </c>
      <c r="K10" s="41">
        <v>7.0769000000000002</v>
      </c>
    </row>
    <row r="11" spans="1:11">
      <c r="A11" s="49" t="s">
        <v>75</v>
      </c>
      <c r="B11" s="41">
        <v>13.7402</v>
      </c>
      <c r="C11" s="41">
        <v>2.4992999999999999</v>
      </c>
      <c r="D11" s="41">
        <v>11.2409</v>
      </c>
      <c r="E11" s="41">
        <v>2.5716999999999999</v>
      </c>
      <c r="F11" s="41">
        <v>8.6692</v>
      </c>
      <c r="G11" s="10">
        <v>13.456099999999999</v>
      </c>
      <c r="H11" s="41">
        <v>3.2031999999999998</v>
      </c>
      <c r="I11" s="41">
        <v>10.2529</v>
      </c>
      <c r="J11" s="41">
        <v>1.2764</v>
      </c>
      <c r="K11" s="41">
        <v>8.9764999999999997</v>
      </c>
    </row>
    <row r="12" spans="1:11">
      <c r="A12" s="49" t="s">
        <v>76</v>
      </c>
      <c r="B12" s="41">
        <v>18.439</v>
      </c>
      <c r="C12" s="41">
        <v>10.2151</v>
      </c>
      <c r="D12" s="41">
        <v>8.2239000000000004</v>
      </c>
      <c r="E12" s="41">
        <v>2.8702000000000001</v>
      </c>
      <c r="F12" s="41">
        <v>5.3536999999999999</v>
      </c>
      <c r="G12" s="10">
        <v>15.305199999999999</v>
      </c>
      <c r="H12" s="41">
        <v>7.4911000000000003</v>
      </c>
      <c r="I12" s="41">
        <v>7.8140999999999998</v>
      </c>
      <c r="J12" s="41">
        <v>2.0087000000000002</v>
      </c>
      <c r="K12" s="41">
        <v>5.8053999999999997</v>
      </c>
    </row>
    <row r="13" spans="1:11">
      <c r="A13" s="49" t="s">
        <v>77</v>
      </c>
      <c r="B13" s="41">
        <v>15.648099999999999</v>
      </c>
      <c r="C13" s="41">
        <v>3.9388000000000001</v>
      </c>
      <c r="D13" s="41">
        <v>11.709300000000001</v>
      </c>
      <c r="E13" s="41">
        <v>0.9012</v>
      </c>
      <c r="F13" s="41">
        <v>10.8081</v>
      </c>
      <c r="G13" s="10">
        <v>16.756</v>
      </c>
      <c r="H13" s="41">
        <v>2.9144000000000001</v>
      </c>
      <c r="I13" s="41">
        <v>13.841699999999999</v>
      </c>
      <c r="J13" s="41">
        <v>3.5124</v>
      </c>
      <c r="K13" s="41">
        <v>10.3293</v>
      </c>
    </row>
    <row r="14" spans="1:11">
      <c r="A14" s="49" t="s">
        <v>78</v>
      </c>
      <c r="B14" s="41">
        <v>12.9902</v>
      </c>
      <c r="C14" s="41">
        <v>7.5894000000000004</v>
      </c>
      <c r="D14" s="41">
        <v>5.4008000000000003</v>
      </c>
      <c r="E14" s="41">
        <v>2.9180999999999999</v>
      </c>
      <c r="F14" s="41">
        <v>2.4826000000000001</v>
      </c>
      <c r="G14" s="10">
        <v>10.4923</v>
      </c>
      <c r="H14" s="41">
        <v>3.8246000000000002</v>
      </c>
      <c r="I14" s="41">
        <v>6.6677</v>
      </c>
      <c r="J14" s="41">
        <v>2.5453000000000001</v>
      </c>
      <c r="K14" s="41">
        <v>4.1223999999999998</v>
      </c>
    </row>
    <row r="15" spans="1:11">
      <c r="A15" s="49" t="s">
        <v>79</v>
      </c>
      <c r="B15" s="41">
        <v>10.2912</v>
      </c>
      <c r="C15" s="41">
        <v>2.4241000000000001</v>
      </c>
      <c r="D15" s="41">
        <v>7.8670999999999998</v>
      </c>
      <c r="E15" s="41">
        <v>1.6851</v>
      </c>
      <c r="F15" s="41">
        <v>6.1820000000000004</v>
      </c>
      <c r="G15" s="10">
        <v>10.4922</v>
      </c>
      <c r="H15" s="41">
        <v>1.3376999999999999</v>
      </c>
      <c r="I15" s="41">
        <v>9.1545000000000005</v>
      </c>
      <c r="J15" s="41">
        <v>1.4380999999999999</v>
      </c>
      <c r="K15" s="41">
        <v>7.7164000000000001</v>
      </c>
    </row>
    <row r="16" spans="1:11">
      <c r="A16" s="49" t="s">
        <v>80</v>
      </c>
      <c r="B16" s="41">
        <v>11.1204</v>
      </c>
      <c r="C16" s="41">
        <v>2.7936000000000001</v>
      </c>
      <c r="D16" s="41">
        <v>8.3267000000000007</v>
      </c>
      <c r="E16" s="41">
        <v>3.6385999999999998</v>
      </c>
      <c r="F16" s="41">
        <v>4.6881000000000004</v>
      </c>
      <c r="G16" s="10">
        <v>10.395200000000001</v>
      </c>
      <c r="H16" s="41">
        <v>2.7446999999999999</v>
      </c>
      <c r="I16" s="41">
        <v>7.6505000000000001</v>
      </c>
      <c r="J16" s="41">
        <v>3.2890999999999999</v>
      </c>
      <c r="K16" s="41">
        <v>4.3613999999999997</v>
      </c>
    </row>
    <row r="17" spans="1:11">
      <c r="A17" s="49" t="s">
        <v>81</v>
      </c>
      <c r="B17" s="41">
        <v>15.1965</v>
      </c>
      <c r="C17" s="41">
        <v>5.3291000000000004</v>
      </c>
      <c r="D17" s="41">
        <v>9.8673999999999999</v>
      </c>
      <c r="E17" s="41">
        <v>4.0075000000000003</v>
      </c>
      <c r="F17" s="41">
        <v>5.8598999999999997</v>
      </c>
      <c r="G17" s="10">
        <v>14.759399999999999</v>
      </c>
      <c r="H17" s="41">
        <v>2.7176</v>
      </c>
      <c r="I17" s="41">
        <v>12.0418</v>
      </c>
      <c r="J17" s="41">
        <v>3.4965999999999999</v>
      </c>
      <c r="K17" s="41">
        <v>8.5451999999999995</v>
      </c>
    </row>
    <row r="18" spans="1:11">
      <c r="A18" s="49" t="s">
        <v>82</v>
      </c>
      <c r="B18" s="41">
        <v>16.276700000000002</v>
      </c>
      <c r="C18" s="41">
        <v>3.9152999999999998</v>
      </c>
      <c r="D18" s="41">
        <v>12.3614</v>
      </c>
      <c r="E18" s="41">
        <v>5.7160000000000002</v>
      </c>
      <c r="F18" s="41">
        <v>6.6454000000000004</v>
      </c>
      <c r="G18" s="10">
        <v>15.5266</v>
      </c>
      <c r="H18" s="41">
        <v>4.2244000000000002</v>
      </c>
      <c r="I18" s="41">
        <v>11.302199999999999</v>
      </c>
      <c r="J18" s="41">
        <v>5.0143000000000004</v>
      </c>
      <c r="K18" s="41">
        <v>6.2878999999999996</v>
      </c>
    </row>
    <row r="19" spans="1:11">
      <c r="A19" s="49" t="s">
        <v>83</v>
      </c>
      <c r="B19" s="41">
        <v>12.698600000000001</v>
      </c>
      <c r="C19" s="41">
        <v>3.8584999999999998</v>
      </c>
      <c r="D19" s="41">
        <v>8.8400999999999996</v>
      </c>
      <c r="E19" s="41">
        <v>1.7602</v>
      </c>
      <c r="F19" s="41">
        <v>7.0799000000000003</v>
      </c>
      <c r="G19" s="10">
        <v>14.051600000000001</v>
      </c>
      <c r="H19" s="41">
        <v>3.9942000000000002</v>
      </c>
      <c r="I19" s="41">
        <v>10.057399999999999</v>
      </c>
      <c r="J19" s="41">
        <v>1.9105000000000001</v>
      </c>
      <c r="K19" s="41">
        <v>8.1469000000000005</v>
      </c>
    </row>
    <row r="20" spans="1:11">
      <c r="A20" s="49" t="s">
        <v>84</v>
      </c>
      <c r="B20" s="41">
        <v>12.148099999999999</v>
      </c>
      <c r="C20" s="41">
        <v>4.9974999999999996</v>
      </c>
      <c r="D20" s="41">
        <v>7.1505000000000001</v>
      </c>
      <c r="E20" s="41">
        <v>2.7517</v>
      </c>
      <c r="F20" s="41">
        <v>4.3987999999999996</v>
      </c>
      <c r="G20" s="10">
        <v>13.9115</v>
      </c>
      <c r="H20" s="41">
        <v>4.5323000000000002</v>
      </c>
      <c r="I20" s="41">
        <v>9.3792000000000009</v>
      </c>
      <c r="J20" s="41">
        <v>2.6017000000000001</v>
      </c>
      <c r="K20" s="41">
        <v>6.7774999999999999</v>
      </c>
    </row>
    <row r="21" spans="1:11">
      <c r="A21" s="49" t="s">
        <v>85</v>
      </c>
      <c r="B21" s="41">
        <v>14.6189</v>
      </c>
      <c r="C21" s="41">
        <v>7.0290999999999997</v>
      </c>
      <c r="D21" s="41">
        <v>7.5896999999999997</v>
      </c>
      <c r="E21" s="41">
        <v>4.8513000000000002</v>
      </c>
      <c r="F21" s="41">
        <v>2.7383999999999999</v>
      </c>
      <c r="G21" s="10">
        <v>15.0627</v>
      </c>
      <c r="H21" s="41">
        <v>7.2026000000000003</v>
      </c>
      <c r="I21" s="41">
        <v>7.86</v>
      </c>
      <c r="J21" s="41">
        <v>4.4588999999999999</v>
      </c>
      <c r="K21" s="41">
        <v>3.4011999999999998</v>
      </c>
    </row>
    <row r="22" spans="1:11">
      <c r="A22" s="49" t="s">
        <v>86</v>
      </c>
      <c r="B22" s="41">
        <v>18.573599999999999</v>
      </c>
      <c r="C22" s="41">
        <v>3.8471000000000002</v>
      </c>
      <c r="D22" s="41">
        <v>14.7265</v>
      </c>
      <c r="E22" s="41">
        <v>3.5101</v>
      </c>
      <c r="F22" s="41">
        <v>11.2164</v>
      </c>
      <c r="G22" s="10">
        <v>19.6477</v>
      </c>
      <c r="H22" s="41">
        <v>1.9365000000000001</v>
      </c>
      <c r="I22" s="41">
        <v>17.711200000000002</v>
      </c>
      <c r="J22" s="41">
        <v>3.3069999999999999</v>
      </c>
      <c r="K22" s="41">
        <v>14.4041</v>
      </c>
    </row>
    <row r="23" spans="1:11">
      <c r="A23" s="49" t="s">
        <v>87</v>
      </c>
      <c r="B23" s="41">
        <v>18.8416</v>
      </c>
      <c r="C23" s="41">
        <v>5.8810000000000002</v>
      </c>
      <c r="D23" s="41">
        <v>12.960599999999999</v>
      </c>
      <c r="E23" s="41">
        <v>4.0335999999999999</v>
      </c>
      <c r="F23" s="41">
        <v>8.9269999999999996</v>
      </c>
      <c r="G23" s="10">
        <v>18.424499999999998</v>
      </c>
      <c r="H23" s="41">
        <v>4.2809999999999997</v>
      </c>
      <c r="I23" s="41">
        <v>14.1435</v>
      </c>
      <c r="J23" s="41">
        <v>2.6627999999999998</v>
      </c>
      <c r="K23" s="41">
        <v>11.4808</v>
      </c>
    </row>
    <row r="24" spans="1:11">
      <c r="A24" s="49" t="s">
        <v>88</v>
      </c>
      <c r="B24" s="41">
        <v>13.254799999999999</v>
      </c>
      <c r="C24" s="41">
        <v>6.7567000000000004</v>
      </c>
      <c r="D24" s="41">
        <v>6.4981</v>
      </c>
      <c r="E24" s="41">
        <v>2.9015</v>
      </c>
      <c r="F24" s="41">
        <v>3.5966</v>
      </c>
      <c r="G24" s="10">
        <v>13.976100000000001</v>
      </c>
      <c r="H24" s="41">
        <v>8.7668999999999997</v>
      </c>
      <c r="I24" s="41">
        <v>5.2091000000000003</v>
      </c>
      <c r="J24" s="41">
        <v>1.6747000000000001</v>
      </c>
      <c r="K24" s="41">
        <v>3.5344000000000002</v>
      </c>
    </row>
    <row r="25" spans="1:11">
      <c r="A25" s="49" t="s">
        <v>89</v>
      </c>
      <c r="B25" s="41">
        <v>18.029499999999999</v>
      </c>
      <c r="C25" s="41">
        <v>5.2587999999999999</v>
      </c>
      <c r="D25" s="41">
        <v>12.7707</v>
      </c>
      <c r="E25" s="41">
        <v>2.9279000000000002</v>
      </c>
      <c r="F25" s="41">
        <v>9.8428000000000004</v>
      </c>
      <c r="G25" s="10">
        <v>18.611599999999999</v>
      </c>
      <c r="H25" s="41">
        <v>4.6125999999999996</v>
      </c>
      <c r="I25" s="41">
        <v>13.9991</v>
      </c>
      <c r="J25" s="41">
        <v>2.5779999999999998</v>
      </c>
      <c r="K25" s="41">
        <v>11.420999999999999</v>
      </c>
    </row>
    <row r="26" spans="1:11">
      <c r="A26" s="49" t="s">
        <v>90</v>
      </c>
      <c r="B26" s="41">
        <v>13.618</v>
      </c>
      <c r="C26" s="41">
        <v>4.4436999999999998</v>
      </c>
      <c r="D26" s="41">
        <v>9.1743000000000006</v>
      </c>
      <c r="E26" s="41">
        <v>3.8119000000000001</v>
      </c>
      <c r="F26" s="41">
        <v>5.3624000000000001</v>
      </c>
      <c r="G26" s="10">
        <v>13.7279</v>
      </c>
      <c r="H26" s="41">
        <v>3.8363</v>
      </c>
      <c r="I26" s="41">
        <v>9.8916000000000004</v>
      </c>
      <c r="J26" s="41">
        <v>3.3881000000000001</v>
      </c>
      <c r="K26" s="41">
        <v>6.5034999999999998</v>
      </c>
    </row>
    <row r="27" spans="1:11">
      <c r="A27" s="49" t="s">
        <v>91</v>
      </c>
      <c r="B27" s="41">
        <v>13.7102</v>
      </c>
      <c r="C27" s="41">
        <v>3.3308</v>
      </c>
      <c r="D27" s="41">
        <v>10.3794</v>
      </c>
      <c r="E27" s="41">
        <v>4.6306000000000003</v>
      </c>
      <c r="F27" s="41">
        <v>5.7488000000000001</v>
      </c>
      <c r="G27" s="10">
        <v>14.3673</v>
      </c>
      <c r="H27" s="41">
        <v>2.226</v>
      </c>
      <c r="I27" s="41">
        <v>12.1412</v>
      </c>
      <c r="J27" s="41">
        <v>5.2103000000000002</v>
      </c>
      <c r="K27" s="41">
        <v>6.9309000000000003</v>
      </c>
    </row>
    <row r="28" spans="1:11">
      <c r="A28" s="49" t="s">
        <v>92</v>
      </c>
      <c r="B28" s="41">
        <v>10.5358</v>
      </c>
      <c r="C28" s="41">
        <v>2.4167999999999998</v>
      </c>
      <c r="D28" s="41">
        <v>8.1189999999999998</v>
      </c>
      <c r="E28" s="41">
        <v>4.4629000000000003</v>
      </c>
      <c r="F28" s="41">
        <v>3.6560999999999999</v>
      </c>
      <c r="G28" s="10">
        <v>9.65</v>
      </c>
      <c r="H28" s="41">
        <v>1.4017999999999999</v>
      </c>
      <c r="I28" s="41">
        <v>8.2482000000000006</v>
      </c>
      <c r="J28" s="41">
        <v>3.6183999999999998</v>
      </c>
      <c r="K28" s="41">
        <v>4.6298000000000004</v>
      </c>
    </row>
    <row r="29" spans="1:11">
      <c r="A29" s="49" t="s">
        <v>93</v>
      </c>
      <c r="B29" s="41">
        <v>15.843</v>
      </c>
      <c r="C29" s="41">
        <v>3.4533999999999998</v>
      </c>
      <c r="D29" s="41">
        <v>12.3896</v>
      </c>
      <c r="E29" s="41">
        <v>4.5876000000000001</v>
      </c>
      <c r="F29" s="41">
        <v>7.8019999999999996</v>
      </c>
      <c r="G29" s="10">
        <v>14.3278</v>
      </c>
      <c r="H29" s="41">
        <v>3.4367000000000001</v>
      </c>
      <c r="I29" s="41">
        <v>10.8911</v>
      </c>
      <c r="J29" s="41">
        <v>3.7503000000000002</v>
      </c>
      <c r="K29" s="41">
        <v>7.1407999999999996</v>
      </c>
    </row>
    <row r="30" spans="1:11">
      <c r="A30" s="49" t="s">
        <v>94</v>
      </c>
      <c r="B30" s="41">
        <v>12.007300000000001</v>
      </c>
      <c r="C30" s="41">
        <v>4.2751000000000001</v>
      </c>
      <c r="D30" s="41">
        <v>7.7321</v>
      </c>
      <c r="E30" s="41">
        <v>2.0865</v>
      </c>
      <c r="F30" s="41">
        <v>5.6456</v>
      </c>
      <c r="G30" s="10">
        <v>11.8477</v>
      </c>
      <c r="H30" s="41">
        <v>3.5962999999999998</v>
      </c>
      <c r="I30" s="41">
        <v>8.2514000000000003</v>
      </c>
      <c r="J30" s="41">
        <v>2.6046999999999998</v>
      </c>
      <c r="K30" s="41">
        <v>5.6467000000000001</v>
      </c>
    </row>
    <row r="31" spans="1:11">
      <c r="A31" s="49" t="s">
        <v>95</v>
      </c>
      <c r="B31" s="41">
        <v>15.771599999999999</v>
      </c>
      <c r="C31" s="41">
        <v>4.5204000000000004</v>
      </c>
      <c r="D31" s="41">
        <v>11.251200000000001</v>
      </c>
      <c r="E31" s="41">
        <v>4.7464000000000004</v>
      </c>
      <c r="F31" s="41">
        <v>6.5048000000000004</v>
      </c>
      <c r="G31" s="10">
        <v>17.878599999999999</v>
      </c>
      <c r="H31" s="41">
        <v>4.0235000000000003</v>
      </c>
      <c r="I31" s="41">
        <v>13.8551</v>
      </c>
      <c r="J31" s="41">
        <v>6.4809999999999999</v>
      </c>
      <c r="K31" s="41">
        <v>7.3741000000000003</v>
      </c>
    </row>
    <row r="32" spans="1:11">
      <c r="A32" s="49" t="s">
        <v>96</v>
      </c>
      <c r="B32" s="41">
        <v>13.231400000000001</v>
      </c>
      <c r="C32" s="41">
        <v>4.8056999999999999</v>
      </c>
      <c r="D32" s="41">
        <v>8.4258000000000006</v>
      </c>
      <c r="E32" s="41">
        <v>4.4912000000000001</v>
      </c>
      <c r="F32" s="41">
        <v>3.9344999999999999</v>
      </c>
      <c r="G32" s="10">
        <v>11.864699999999999</v>
      </c>
      <c r="H32" s="41">
        <v>3.0522999999999998</v>
      </c>
      <c r="I32" s="41">
        <v>8.8124000000000002</v>
      </c>
      <c r="J32" s="41">
        <v>3.4841000000000002</v>
      </c>
      <c r="K32" s="41">
        <v>5.3284000000000002</v>
      </c>
    </row>
    <row r="33" spans="1:11">
      <c r="A33" s="49" t="s">
        <v>97</v>
      </c>
      <c r="B33" s="41">
        <v>18.218800000000002</v>
      </c>
      <c r="C33" s="41">
        <v>3.7966000000000002</v>
      </c>
      <c r="D33" s="41">
        <v>14.4222</v>
      </c>
      <c r="E33" s="41">
        <v>2.8226</v>
      </c>
      <c r="F33" s="41">
        <v>11.599600000000001</v>
      </c>
      <c r="G33" s="10">
        <v>18.392900000000001</v>
      </c>
      <c r="H33" s="41">
        <v>3.2393000000000001</v>
      </c>
      <c r="I33" s="41">
        <v>15.153600000000001</v>
      </c>
      <c r="J33" s="41">
        <v>2.4779</v>
      </c>
      <c r="K33" s="41">
        <v>12.675700000000001</v>
      </c>
    </row>
    <row r="34" spans="1:11">
      <c r="A34" s="49" t="s">
        <v>98</v>
      </c>
      <c r="B34" s="41">
        <v>13.570600000000001</v>
      </c>
      <c r="C34" s="41">
        <v>5.3131000000000004</v>
      </c>
      <c r="D34" s="41">
        <v>8.2574000000000005</v>
      </c>
      <c r="E34" s="41">
        <v>0.92959999999999998</v>
      </c>
      <c r="F34" s="41">
        <v>7.3277999999999999</v>
      </c>
      <c r="G34" s="10">
        <v>15.5863</v>
      </c>
      <c r="H34" s="41">
        <v>7.3712</v>
      </c>
      <c r="I34" s="41">
        <v>8.2150999999999996</v>
      </c>
      <c r="J34" s="41">
        <v>1.6266</v>
      </c>
      <c r="K34" s="41">
        <v>6.5884999999999998</v>
      </c>
    </row>
    <row r="35" spans="1:11">
      <c r="A35" s="49" t="s">
        <v>99</v>
      </c>
      <c r="B35" s="41">
        <v>14.1105</v>
      </c>
      <c r="C35" s="41">
        <v>7.0651999999999999</v>
      </c>
      <c r="D35" s="41">
        <v>7.0452000000000004</v>
      </c>
      <c r="E35" s="41">
        <v>3.3077000000000001</v>
      </c>
      <c r="F35" s="41">
        <v>3.7374999999999998</v>
      </c>
      <c r="G35" s="10">
        <v>12.553599999999999</v>
      </c>
      <c r="H35" s="41">
        <v>4.4820000000000002</v>
      </c>
      <c r="I35" s="41">
        <v>8.0715000000000003</v>
      </c>
      <c r="J35" s="41">
        <v>2.7425000000000002</v>
      </c>
      <c r="K35" s="41">
        <v>5.3289999999999997</v>
      </c>
    </row>
    <row r="36" spans="1:11">
      <c r="A36" s="49" t="s">
        <v>100</v>
      </c>
      <c r="B36" s="41">
        <v>15.2309</v>
      </c>
      <c r="C36" s="41">
        <v>4.4438000000000004</v>
      </c>
      <c r="D36" s="41">
        <v>10.787100000000001</v>
      </c>
      <c r="E36" s="41">
        <v>0.80940000000000001</v>
      </c>
      <c r="F36" s="41">
        <v>9.9777000000000005</v>
      </c>
      <c r="G36" s="10">
        <v>16.267700000000001</v>
      </c>
      <c r="H36" s="41">
        <v>3.8277999999999999</v>
      </c>
      <c r="I36" s="41">
        <v>12.4399</v>
      </c>
      <c r="J36" s="41">
        <v>1.1545000000000001</v>
      </c>
      <c r="K36" s="41">
        <v>11.285399999999999</v>
      </c>
    </row>
    <row r="37" spans="1:11">
      <c r="A37" s="49" t="s">
        <v>101</v>
      </c>
      <c r="B37" s="41">
        <v>15.331300000000001</v>
      </c>
      <c r="C37" s="41">
        <v>2.2496</v>
      </c>
      <c r="D37" s="41">
        <v>13.0817</v>
      </c>
      <c r="E37" s="41">
        <v>3.4001999999999999</v>
      </c>
      <c r="F37" s="41">
        <v>9.6814999999999998</v>
      </c>
      <c r="G37" s="10">
        <v>14.7539</v>
      </c>
      <c r="H37" s="41">
        <v>2.1360999999999999</v>
      </c>
      <c r="I37" s="41">
        <v>12.617699999999999</v>
      </c>
      <c r="J37" s="41">
        <v>3.1608999999999998</v>
      </c>
      <c r="K37" s="41">
        <v>9.4567999999999994</v>
      </c>
    </row>
    <row r="38" spans="1:11">
      <c r="A38" s="49" t="s">
        <v>102</v>
      </c>
      <c r="B38" s="41">
        <v>14.9473</v>
      </c>
      <c r="C38" s="41">
        <v>8.3179999999999996</v>
      </c>
      <c r="D38" s="41">
        <v>6.6292</v>
      </c>
      <c r="E38" s="41">
        <v>3.6756000000000002</v>
      </c>
      <c r="F38" s="41">
        <v>2.9535999999999998</v>
      </c>
      <c r="G38" s="10">
        <v>16.342500000000001</v>
      </c>
      <c r="H38" s="41">
        <v>7.2039</v>
      </c>
      <c r="I38" s="41">
        <v>9.1386000000000003</v>
      </c>
      <c r="J38" s="41">
        <v>4.5579000000000001</v>
      </c>
      <c r="K38" s="41">
        <v>4.5805999999999996</v>
      </c>
    </row>
    <row r="39" spans="1:11">
      <c r="A39" s="49" t="s">
        <v>103</v>
      </c>
      <c r="B39" s="41">
        <v>14.724399999999999</v>
      </c>
      <c r="C39" s="41">
        <v>7.3438999999999997</v>
      </c>
      <c r="D39" s="41">
        <v>7.3806000000000003</v>
      </c>
      <c r="E39" s="41">
        <v>1.7867</v>
      </c>
      <c r="F39" s="41">
        <v>5.5937999999999999</v>
      </c>
      <c r="G39" s="10">
        <v>13.589399999999999</v>
      </c>
      <c r="H39" s="41">
        <v>5.9604999999999997</v>
      </c>
      <c r="I39" s="41">
        <v>7.6288999999999998</v>
      </c>
      <c r="J39" s="41">
        <v>1.5431999999999999</v>
      </c>
      <c r="K39" s="41">
        <v>6.0857999999999999</v>
      </c>
    </row>
    <row r="40" spans="1:11">
      <c r="A40" s="49" t="s">
        <v>104</v>
      </c>
      <c r="B40" s="41">
        <v>15.4316</v>
      </c>
      <c r="C40" s="41">
        <v>6.5692000000000004</v>
      </c>
      <c r="D40" s="41">
        <v>8.8623999999999992</v>
      </c>
      <c r="E40" s="41">
        <v>3.5440999999999998</v>
      </c>
      <c r="F40" s="41">
        <v>5.3182999999999998</v>
      </c>
      <c r="G40" s="10">
        <v>15.0588</v>
      </c>
      <c r="H40" s="41">
        <v>6.7763</v>
      </c>
      <c r="I40" s="41">
        <v>8.2825000000000006</v>
      </c>
      <c r="J40" s="41">
        <v>2.8462000000000001</v>
      </c>
      <c r="K40" s="41">
        <v>5.4363000000000001</v>
      </c>
    </row>
    <row r="41" spans="1:11">
      <c r="A41" s="49" t="s">
        <v>105</v>
      </c>
      <c r="B41" s="41">
        <v>15.245100000000001</v>
      </c>
      <c r="C41" s="41">
        <v>4.2595999999999998</v>
      </c>
      <c r="D41" s="41">
        <v>10.9855</v>
      </c>
      <c r="E41" s="41">
        <v>5.2457000000000003</v>
      </c>
      <c r="F41" s="41">
        <v>5.7397999999999998</v>
      </c>
      <c r="G41" s="10">
        <v>15.6699</v>
      </c>
      <c r="H41" s="41">
        <v>3.1709000000000001</v>
      </c>
      <c r="I41" s="41">
        <v>12.498900000000001</v>
      </c>
      <c r="J41" s="41">
        <v>4.6943000000000001</v>
      </c>
      <c r="K41" s="41">
        <v>7.8045999999999998</v>
      </c>
    </row>
    <row r="42" spans="1:11">
      <c r="A42" s="49" t="s">
        <v>106</v>
      </c>
      <c r="B42" s="41">
        <v>16.141200000000001</v>
      </c>
      <c r="C42" s="41">
        <v>4.8960999999999997</v>
      </c>
      <c r="D42" s="41">
        <v>11.245100000000001</v>
      </c>
      <c r="E42" s="41">
        <v>3.5377000000000001</v>
      </c>
      <c r="F42" s="41">
        <v>7.7073999999999998</v>
      </c>
      <c r="G42" s="10">
        <v>15.452299999999999</v>
      </c>
      <c r="H42" s="41">
        <v>2.9405000000000001</v>
      </c>
      <c r="I42" s="41">
        <v>12.511799999999999</v>
      </c>
      <c r="J42" s="41">
        <v>3.4213</v>
      </c>
      <c r="K42" s="41">
        <v>9.0905000000000005</v>
      </c>
    </row>
    <row r="43" spans="1:11">
      <c r="A43" s="49" t="s">
        <v>107</v>
      </c>
      <c r="B43" s="41">
        <v>19.0717</v>
      </c>
      <c r="C43" s="41">
        <v>3.4674999999999998</v>
      </c>
      <c r="D43" s="41">
        <v>15.6043</v>
      </c>
      <c r="E43" s="41">
        <v>4.7150999999999996</v>
      </c>
      <c r="F43" s="41">
        <v>10.889200000000001</v>
      </c>
      <c r="G43" s="10">
        <v>17.228300000000001</v>
      </c>
      <c r="H43" s="41">
        <v>2.92</v>
      </c>
      <c r="I43" s="41">
        <v>14.308299999999999</v>
      </c>
      <c r="J43" s="41">
        <v>2.7120000000000002</v>
      </c>
      <c r="K43" s="41">
        <v>11.596299999999999</v>
      </c>
    </row>
    <row r="44" spans="1:11">
      <c r="A44" s="49" t="s">
        <v>108</v>
      </c>
      <c r="B44" s="41">
        <v>14.4582</v>
      </c>
      <c r="C44" s="41">
        <v>3.9506999999999999</v>
      </c>
      <c r="D44" s="41">
        <v>10.5075</v>
      </c>
      <c r="E44" s="41">
        <v>5.4671000000000003</v>
      </c>
      <c r="F44" s="41">
        <v>5.0404</v>
      </c>
      <c r="G44" s="10">
        <v>14.407299999999999</v>
      </c>
      <c r="H44" s="41">
        <v>4.4775999999999998</v>
      </c>
      <c r="I44" s="41">
        <v>9.9297000000000004</v>
      </c>
      <c r="J44" s="41">
        <v>5.2236000000000002</v>
      </c>
      <c r="K44" s="41">
        <v>4.7060000000000004</v>
      </c>
    </row>
    <row r="45" spans="1:11">
      <c r="A45" s="49" t="s">
        <v>109</v>
      </c>
      <c r="B45" s="41">
        <v>15.3908</v>
      </c>
      <c r="C45" s="41">
        <v>5.5938999999999997</v>
      </c>
      <c r="D45" s="41">
        <v>9.7969000000000008</v>
      </c>
      <c r="E45" s="41">
        <v>6.2891000000000004</v>
      </c>
      <c r="F45" s="41">
        <v>3.5078</v>
      </c>
      <c r="G45" s="10">
        <v>14.699400000000001</v>
      </c>
      <c r="H45" s="41">
        <v>5.9673999999999996</v>
      </c>
      <c r="I45" s="41">
        <v>8.7318999999999996</v>
      </c>
      <c r="J45" s="41">
        <v>5.9673999999999996</v>
      </c>
      <c r="K45" s="41">
        <v>2.7645</v>
      </c>
    </row>
    <row r="46" spans="1:11">
      <c r="A46" s="49" t="s">
        <v>110</v>
      </c>
      <c r="B46" s="41">
        <v>15.927199999999999</v>
      </c>
      <c r="C46" s="41">
        <v>10.1671</v>
      </c>
      <c r="D46" s="41">
        <v>5.7601000000000004</v>
      </c>
      <c r="E46" s="41">
        <v>3.9060999999999999</v>
      </c>
      <c r="F46" s="41">
        <v>1.8540000000000001</v>
      </c>
      <c r="G46" s="10">
        <v>13.501200000000001</v>
      </c>
      <c r="H46" s="41">
        <v>8.3968000000000007</v>
      </c>
      <c r="I46" s="41">
        <v>5.1043000000000003</v>
      </c>
      <c r="J46" s="41">
        <v>2.9908000000000001</v>
      </c>
      <c r="K46" s="41">
        <v>2.1135000000000002</v>
      </c>
    </row>
    <row r="47" spans="1:11">
      <c r="A47" s="49" t="s">
        <v>111</v>
      </c>
      <c r="B47" s="41">
        <v>12.9373</v>
      </c>
      <c r="C47" s="41">
        <v>6.7286999999999999</v>
      </c>
      <c r="D47" s="41">
        <v>6.2085999999999997</v>
      </c>
      <c r="E47" s="41">
        <v>3.2250000000000001</v>
      </c>
      <c r="F47" s="41">
        <v>2.9836</v>
      </c>
      <c r="G47" s="10">
        <v>9.9228000000000005</v>
      </c>
      <c r="H47" s="41">
        <v>4.8155000000000001</v>
      </c>
      <c r="I47" s="41">
        <v>5.1074000000000002</v>
      </c>
      <c r="J47" s="41">
        <v>2.2686999999999999</v>
      </c>
      <c r="K47" s="41">
        <v>2.8386999999999998</v>
      </c>
    </row>
    <row r="48" spans="1:11">
      <c r="A48" s="49" t="s">
        <v>112</v>
      </c>
      <c r="B48" s="41">
        <v>12.1098</v>
      </c>
      <c r="C48" s="41">
        <v>4.7087000000000003</v>
      </c>
      <c r="D48" s="41">
        <v>7.4010999999999996</v>
      </c>
      <c r="E48" s="41">
        <v>3.4460999999999999</v>
      </c>
      <c r="F48" s="41">
        <v>3.9550000000000001</v>
      </c>
      <c r="G48" s="10">
        <v>12.246</v>
      </c>
      <c r="H48" s="41">
        <v>5.1321000000000003</v>
      </c>
      <c r="I48" s="41">
        <v>7.1139000000000001</v>
      </c>
      <c r="J48" s="41">
        <v>3.6537000000000002</v>
      </c>
      <c r="K48" s="41">
        <v>3.4603000000000002</v>
      </c>
    </row>
    <row r="49" spans="1:11">
      <c r="A49" s="49" t="s">
        <v>113</v>
      </c>
      <c r="B49" s="41">
        <v>18.459599999999998</v>
      </c>
      <c r="C49" s="41">
        <v>6.0635000000000003</v>
      </c>
      <c r="D49" s="41">
        <v>12.396100000000001</v>
      </c>
      <c r="E49" s="41">
        <v>4.2697000000000003</v>
      </c>
      <c r="F49" s="41">
        <v>8.1264000000000003</v>
      </c>
      <c r="G49" s="10">
        <v>18.545500000000001</v>
      </c>
      <c r="H49" s="41">
        <v>3.2326999999999999</v>
      </c>
      <c r="I49" s="41">
        <v>15.312799999999999</v>
      </c>
      <c r="J49" s="41">
        <v>2.9723999999999999</v>
      </c>
      <c r="K49" s="41">
        <v>12.340400000000001</v>
      </c>
    </row>
    <row r="50" spans="1:11">
      <c r="A50" s="49" t="s">
        <v>114</v>
      </c>
      <c r="B50" s="41">
        <v>14.821999999999999</v>
      </c>
      <c r="C50" s="41">
        <v>7.0331999999999999</v>
      </c>
      <c r="D50" s="41">
        <v>7.7888999999999999</v>
      </c>
      <c r="E50" s="41">
        <v>3.4066999999999998</v>
      </c>
      <c r="F50" s="41">
        <v>4.3821000000000003</v>
      </c>
      <c r="G50" s="10">
        <v>14.121</v>
      </c>
      <c r="H50" s="41">
        <v>3.7812999999999999</v>
      </c>
      <c r="I50" s="41">
        <v>10.339700000000001</v>
      </c>
      <c r="J50" s="41">
        <v>3.5781000000000001</v>
      </c>
      <c r="K50" s="41">
        <v>6.7615999999999996</v>
      </c>
    </row>
    <row r="51" spans="1:11">
      <c r="A51" s="49" t="s">
        <v>115</v>
      </c>
      <c r="B51" s="41">
        <v>15.145799999999999</v>
      </c>
      <c r="C51" s="41">
        <v>4.3189000000000002</v>
      </c>
      <c r="D51" s="41">
        <v>10.8269</v>
      </c>
      <c r="E51" s="41">
        <v>5.5385999999999997</v>
      </c>
      <c r="F51" s="41">
        <v>5.2884000000000002</v>
      </c>
      <c r="G51" s="10">
        <v>12.301299999999999</v>
      </c>
      <c r="H51" s="41">
        <v>2.9375</v>
      </c>
      <c r="I51" s="41">
        <v>9.3637999999999995</v>
      </c>
      <c r="J51" s="41">
        <v>4.4086999999999996</v>
      </c>
      <c r="K51" s="41">
        <v>4.9551999999999996</v>
      </c>
    </row>
    <row r="52" spans="1:11">
      <c r="A52" s="49" t="s">
        <v>116</v>
      </c>
      <c r="B52" s="41">
        <v>17.147500000000001</v>
      </c>
      <c r="C52" s="41">
        <v>1.6967000000000001</v>
      </c>
      <c r="D52" s="41">
        <v>15.450799999999999</v>
      </c>
      <c r="E52" s="41">
        <v>8.8680000000000003</v>
      </c>
      <c r="F52" s="41">
        <v>6.5827999999999998</v>
      </c>
      <c r="G52" s="10">
        <v>17.029599999999999</v>
      </c>
      <c r="H52" s="41">
        <v>2.1551</v>
      </c>
      <c r="I52" s="41">
        <v>14.874499999999999</v>
      </c>
      <c r="J52" s="41">
        <v>8.1193000000000008</v>
      </c>
      <c r="K52" s="41">
        <v>6.7552000000000003</v>
      </c>
    </row>
    <row r="53" spans="1:11">
      <c r="A53" s="49" t="s">
        <v>117</v>
      </c>
      <c r="B53" s="41">
        <v>13.728300000000001</v>
      </c>
      <c r="C53" s="41">
        <v>4.32</v>
      </c>
      <c r="D53" s="41">
        <v>9.4082000000000008</v>
      </c>
      <c r="E53" s="41">
        <v>3.0697000000000001</v>
      </c>
      <c r="F53" s="41">
        <v>6.3384999999999998</v>
      </c>
      <c r="G53" s="10">
        <v>14.9587</v>
      </c>
      <c r="H53" s="41">
        <v>3.5903999999999998</v>
      </c>
      <c r="I53" s="41">
        <v>11.3683</v>
      </c>
      <c r="J53" s="41">
        <v>2.8147000000000002</v>
      </c>
      <c r="K53" s="41">
        <v>8.5535999999999994</v>
      </c>
    </row>
    <row r="54" spans="1:11">
      <c r="A54" s="49" t="s">
        <v>118</v>
      </c>
      <c r="B54" s="41">
        <v>15.746499999999999</v>
      </c>
      <c r="C54" s="41">
        <v>3.5701999999999998</v>
      </c>
      <c r="D54" s="41">
        <v>12.176299999999999</v>
      </c>
      <c r="E54" s="41">
        <v>4.2641</v>
      </c>
      <c r="F54" s="41">
        <v>7.9122000000000003</v>
      </c>
      <c r="G54" s="10">
        <v>15.842700000000001</v>
      </c>
      <c r="H54" s="41">
        <v>1.7341</v>
      </c>
      <c r="I54" s="41">
        <v>14.108599999999999</v>
      </c>
      <c r="J54" s="41">
        <v>3.61</v>
      </c>
      <c r="K54" s="41">
        <v>10.4986</v>
      </c>
    </row>
    <row r="55" spans="1:11">
      <c r="A55" s="42" t="s">
        <v>119</v>
      </c>
      <c r="B55" s="43"/>
      <c r="C55" s="43"/>
      <c r="D55" s="43"/>
      <c r="E55" s="43"/>
      <c r="F55" s="43"/>
      <c r="G55" s="43"/>
      <c r="H55" s="43"/>
      <c r="I55" s="43"/>
      <c r="J55" s="43"/>
      <c r="K55" s="43"/>
    </row>
    <row r="56" spans="1:11">
      <c r="A56" s="50" t="s">
        <v>121</v>
      </c>
      <c r="B56" s="41">
        <v>14.763</v>
      </c>
      <c r="C56" s="41">
        <v>10.894399999999999</v>
      </c>
      <c r="D56" s="41">
        <v>3.8685999999999998</v>
      </c>
      <c r="E56" s="41">
        <v>1.0111000000000001</v>
      </c>
      <c r="F56" s="41">
        <v>2.8574999999999999</v>
      </c>
      <c r="G56" s="10">
        <v>13.831</v>
      </c>
      <c r="H56" s="41">
        <v>9.4364000000000008</v>
      </c>
      <c r="I56" s="41">
        <v>4.3947000000000003</v>
      </c>
      <c r="J56" s="41">
        <v>1.2259</v>
      </c>
      <c r="K56" s="41">
        <v>3.1686999999999999</v>
      </c>
    </row>
    <row r="57" spans="1:11">
      <c r="A57" s="11" t="s">
        <v>168</v>
      </c>
      <c r="B57" s="6">
        <v>10.222200000000001</v>
      </c>
      <c r="C57" s="6">
        <v>3.3283</v>
      </c>
      <c r="D57" s="6">
        <v>6.8940000000000001</v>
      </c>
      <c r="E57" s="6">
        <v>3.2021000000000002</v>
      </c>
      <c r="F57" s="6">
        <v>3.6919</v>
      </c>
      <c r="G57" s="15">
        <v>12.397</v>
      </c>
      <c r="H57" s="6">
        <v>4.3734999999999999</v>
      </c>
      <c r="I57" s="6">
        <v>8.0236000000000001</v>
      </c>
      <c r="J57" s="6">
        <v>3.3609</v>
      </c>
      <c r="K57" s="6">
        <v>4.6626000000000003</v>
      </c>
    </row>
    <row r="58" spans="1:11">
      <c r="A58" s="7" t="s">
        <v>234</v>
      </c>
    </row>
  </sheetData>
  <mergeCells count="4">
    <mergeCell ref="A55:K55"/>
    <mergeCell ref="B2:F2"/>
    <mergeCell ref="A2:A3"/>
    <mergeCell ref="G2:K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K58"/>
  <sheetViews>
    <sheetView workbookViewId="0"/>
  </sheetViews>
  <sheetFormatPr defaultRowHeight="15"/>
  <cols>
    <col min="1" max="1" width="26" customWidth="1"/>
    <col min="2" max="11" width="16" customWidth="1"/>
  </cols>
  <sheetData>
    <row r="1" spans="1:11">
      <c r="A1" s="2" t="s">
        <v>24</v>
      </c>
    </row>
    <row r="2" spans="1:11">
      <c r="A2" s="31" t="s">
        <v>63</v>
      </c>
      <c r="B2" s="64">
        <v>2011</v>
      </c>
      <c r="C2" s="45"/>
      <c r="D2" s="45"/>
      <c r="E2" s="45"/>
      <c r="F2" s="45"/>
      <c r="G2" s="64">
        <v>2013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13.334899999999999</v>
      </c>
      <c r="C4" s="41">
        <v>3.0310999999999999</v>
      </c>
      <c r="D4" s="41">
        <v>10.303800000000001</v>
      </c>
      <c r="E4" s="41">
        <v>2.8208000000000002</v>
      </c>
      <c r="F4" s="41">
        <v>7.4829999999999997</v>
      </c>
      <c r="G4" s="10">
        <v>13.6713</v>
      </c>
      <c r="H4" s="41">
        <v>2.1364000000000001</v>
      </c>
      <c r="I4" s="41">
        <v>11.535</v>
      </c>
      <c r="J4" s="41">
        <v>2.2850000000000001</v>
      </c>
      <c r="K4" s="41">
        <v>9.25</v>
      </c>
    </row>
    <row r="5" spans="1:11">
      <c r="A5" s="49" t="s">
        <v>69</v>
      </c>
      <c r="B5" s="41">
        <v>9.8415999999999997</v>
      </c>
      <c r="C5" s="41">
        <v>2.2206999999999999</v>
      </c>
      <c r="D5" s="41">
        <v>7.6208999999999998</v>
      </c>
      <c r="E5" s="41">
        <v>4.5308000000000002</v>
      </c>
      <c r="F5" s="41">
        <v>3.0901999999999998</v>
      </c>
      <c r="G5" s="10">
        <v>10.2247</v>
      </c>
      <c r="H5" s="41">
        <v>1.0226</v>
      </c>
      <c r="I5" s="41">
        <v>9.2021999999999995</v>
      </c>
      <c r="J5" s="41">
        <v>4.0006000000000004</v>
      </c>
      <c r="K5" s="41">
        <v>5.2016</v>
      </c>
    </row>
    <row r="6" spans="1:11">
      <c r="A6" s="49" t="s">
        <v>70</v>
      </c>
      <c r="B6" s="41">
        <v>15.9533</v>
      </c>
      <c r="C6" s="41">
        <v>1.2645999999999999</v>
      </c>
      <c r="D6" s="41">
        <v>14.688700000000001</v>
      </c>
      <c r="E6" s="41">
        <v>2.6697000000000002</v>
      </c>
      <c r="F6" s="41">
        <v>12.019</v>
      </c>
      <c r="G6" s="10">
        <v>15.682399999999999</v>
      </c>
      <c r="H6" s="41">
        <v>1.2214</v>
      </c>
      <c r="I6" s="41">
        <v>14.461</v>
      </c>
      <c r="J6" s="41">
        <v>2.8168000000000002</v>
      </c>
      <c r="K6" s="41">
        <v>11.6441</v>
      </c>
    </row>
    <row r="7" spans="1:11">
      <c r="A7" s="49" t="s">
        <v>71</v>
      </c>
      <c r="B7" s="41">
        <v>11.586</v>
      </c>
      <c r="C7" s="41">
        <v>1.3721000000000001</v>
      </c>
      <c r="D7" s="41">
        <v>10.213800000000001</v>
      </c>
      <c r="E7" s="41">
        <v>2.5394999999999999</v>
      </c>
      <c r="F7" s="41">
        <v>7.6744000000000003</v>
      </c>
      <c r="G7" s="10">
        <v>10.4497</v>
      </c>
      <c r="H7" s="41">
        <v>0.7722</v>
      </c>
      <c r="I7" s="41">
        <v>9.6775000000000002</v>
      </c>
      <c r="J7" s="41">
        <v>1.5467</v>
      </c>
      <c r="K7" s="41">
        <v>8.1308000000000007</v>
      </c>
    </row>
    <row r="8" spans="1:11">
      <c r="A8" s="49" t="s">
        <v>72</v>
      </c>
      <c r="B8" s="41">
        <v>12.6876</v>
      </c>
      <c r="C8" s="41">
        <v>1.1881999999999999</v>
      </c>
      <c r="D8" s="41">
        <v>11.4993</v>
      </c>
      <c r="E8" s="41">
        <v>2.2069000000000001</v>
      </c>
      <c r="F8" s="41">
        <v>9.2925000000000004</v>
      </c>
      <c r="G8" s="10">
        <v>14.042400000000001</v>
      </c>
      <c r="H8" s="41">
        <v>0.95640000000000003</v>
      </c>
      <c r="I8" s="41">
        <v>13.086</v>
      </c>
      <c r="J8" s="41">
        <v>2.3210000000000002</v>
      </c>
      <c r="K8" s="41">
        <v>10.765000000000001</v>
      </c>
    </row>
    <row r="9" spans="1:11">
      <c r="A9" s="49" t="s">
        <v>73</v>
      </c>
      <c r="B9" s="41">
        <v>9.5909999999999993</v>
      </c>
      <c r="C9" s="41">
        <v>1.8798999999999999</v>
      </c>
      <c r="D9" s="41">
        <v>7.7111000000000001</v>
      </c>
      <c r="E9" s="41">
        <v>2.8389000000000002</v>
      </c>
      <c r="F9" s="41">
        <v>4.8722000000000003</v>
      </c>
      <c r="G9" s="10">
        <v>9.6943999999999999</v>
      </c>
      <c r="H9" s="41">
        <v>2.2631999999999999</v>
      </c>
      <c r="I9" s="41">
        <v>7.4311999999999996</v>
      </c>
      <c r="J9" s="41">
        <v>1.7515000000000001</v>
      </c>
      <c r="K9" s="41">
        <v>5.6797000000000004</v>
      </c>
    </row>
    <row r="10" spans="1:11">
      <c r="A10" s="49" t="s">
        <v>74</v>
      </c>
      <c r="B10" s="41">
        <v>10.8033</v>
      </c>
      <c r="C10" s="41">
        <v>1.1520999999999999</v>
      </c>
      <c r="D10" s="41">
        <v>9.6511999999999993</v>
      </c>
      <c r="E10" s="41">
        <v>1.5795999999999999</v>
      </c>
      <c r="F10" s="41">
        <v>8.0716000000000001</v>
      </c>
      <c r="G10" s="10">
        <v>10.214399999999999</v>
      </c>
      <c r="H10" s="41">
        <v>1.2181</v>
      </c>
      <c r="I10" s="41">
        <v>8.9962999999999997</v>
      </c>
      <c r="J10" s="41">
        <v>1.1769000000000001</v>
      </c>
      <c r="K10" s="41">
        <v>7.8193999999999999</v>
      </c>
    </row>
    <row r="11" spans="1:11">
      <c r="A11" s="49" t="s">
        <v>75</v>
      </c>
      <c r="B11" s="41">
        <v>13.882899999999999</v>
      </c>
      <c r="C11" s="41">
        <v>1.4178999999999999</v>
      </c>
      <c r="D11" s="41">
        <v>12.465</v>
      </c>
      <c r="E11" s="41">
        <v>1.2241</v>
      </c>
      <c r="F11" s="41">
        <v>11.2408</v>
      </c>
      <c r="G11" s="10">
        <v>14.137</v>
      </c>
      <c r="H11" s="41">
        <v>1.0912999999999999</v>
      </c>
      <c r="I11" s="41">
        <v>13.0458</v>
      </c>
      <c r="J11" s="41">
        <v>1.3593</v>
      </c>
      <c r="K11" s="41">
        <v>11.686400000000001</v>
      </c>
    </row>
    <row r="12" spans="1:11">
      <c r="A12" s="49" t="s">
        <v>76</v>
      </c>
      <c r="B12" s="41">
        <v>16.008600000000001</v>
      </c>
      <c r="C12" s="41">
        <v>6.1124000000000001</v>
      </c>
      <c r="D12" s="41">
        <v>9.8963000000000001</v>
      </c>
      <c r="E12" s="41">
        <v>2.8595000000000002</v>
      </c>
      <c r="F12" s="41">
        <v>7.0368000000000004</v>
      </c>
      <c r="G12" s="10">
        <v>15.7676</v>
      </c>
      <c r="H12" s="41">
        <v>4.1677999999999997</v>
      </c>
      <c r="I12" s="41">
        <v>11.5997</v>
      </c>
      <c r="J12" s="41">
        <v>1.9946999999999999</v>
      </c>
      <c r="K12" s="41">
        <v>9.6050000000000004</v>
      </c>
    </row>
    <row r="13" spans="1:11">
      <c r="A13" s="49" t="s">
        <v>77</v>
      </c>
      <c r="B13" s="41">
        <v>15.773300000000001</v>
      </c>
      <c r="C13" s="41">
        <v>1.6695</v>
      </c>
      <c r="D13" s="41">
        <v>14.1038</v>
      </c>
      <c r="E13" s="41">
        <v>2.8746999999999998</v>
      </c>
      <c r="F13" s="41">
        <v>11.229100000000001</v>
      </c>
      <c r="G13" s="10">
        <v>15.800599999999999</v>
      </c>
      <c r="H13" s="41">
        <v>2.0794000000000001</v>
      </c>
      <c r="I13" s="41">
        <v>13.7212</v>
      </c>
      <c r="J13" s="41">
        <v>2.4089999999999998</v>
      </c>
      <c r="K13" s="41">
        <v>11.312099999999999</v>
      </c>
    </row>
    <row r="14" spans="1:11">
      <c r="A14" s="49" t="s">
        <v>78</v>
      </c>
      <c r="B14" s="41">
        <v>11.669700000000001</v>
      </c>
      <c r="C14" s="41">
        <v>5.1060999999999996</v>
      </c>
      <c r="D14" s="41">
        <v>6.5635000000000003</v>
      </c>
      <c r="E14" s="41">
        <v>2.6673</v>
      </c>
      <c r="F14" s="41">
        <v>3.8963000000000001</v>
      </c>
      <c r="G14" s="10">
        <v>12.380599999999999</v>
      </c>
      <c r="H14" s="41">
        <v>4.0183</v>
      </c>
      <c r="I14" s="41">
        <v>8.3622999999999994</v>
      </c>
      <c r="J14" s="41">
        <v>2.1438000000000001</v>
      </c>
      <c r="K14" s="41">
        <v>6.2186000000000003</v>
      </c>
    </row>
    <row r="15" spans="1:11">
      <c r="A15" s="49" t="s">
        <v>79</v>
      </c>
      <c r="B15" s="41">
        <v>9.6007999999999996</v>
      </c>
      <c r="C15" s="41">
        <v>1.2116</v>
      </c>
      <c r="D15" s="41">
        <v>8.3892000000000007</v>
      </c>
      <c r="E15" s="41">
        <v>0.9708</v>
      </c>
      <c r="F15" s="41">
        <v>7.4184000000000001</v>
      </c>
      <c r="G15" s="10">
        <v>9.9596</v>
      </c>
      <c r="H15" s="41">
        <v>1.3304</v>
      </c>
      <c r="I15" s="41">
        <v>8.6292000000000009</v>
      </c>
      <c r="J15" s="41">
        <v>1.2132000000000001</v>
      </c>
      <c r="K15" s="41">
        <v>7.4160000000000004</v>
      </c>
    </row>
    <row r="16" spans="1:11">
      <c r="A16" s="49" t="s">
        <v>80</v>
      </c>
      <c r="B16" s="41">
        <v>10.501200000000001</v>
      </c>
      <c r="C16" s="41">
        <v>1.6093</v>
      </c>
      <c r="D16" s="41">
        <v>8.8918999999999997</v>
      </c>
      <c r="E16" s="41">
        <v>2.8997000000000002</v>
      </c>
      <c r="F16" s="41">
        <v>5.9922000000000004</v>
      </c>
      <c r="G16" s="10">
        <v>11.0541</v>
      </c>
      <c r="H16" s="41">
        <v>1.3525</v>
      </c>
      <c r="I16" s="41">
        <v>9.7015999999999991</v>
      </c>
      <c r="J16" s="41">
        <v>2.1524999999999999</v>
      </c>
      <c r="K16" s="41">
        <v>7.5491000000000001</v>
      </c>
    </row>
    <row r="17" spans="1:11">
      <c r="A17" s="49" t="s">
        <v>81</v>
      </c>
      <c r="B17" s="41">
        <v>14.0398</v>
      </c>
      <c r="C17" s="41">
        <v>1.2565</v>
      </c>
      <c r="D17" s="41">
        <v>12.783300000000001</v>
      </c>
      <c r="E17" s="41">
        <v>4.0312999999999999</v>
      </c>
      <c r="F17" s="41">
        <v>8.7520000000000007</v>
      </c>
      <c r="G17" s="10">
        <v>13.6455</v>
      </c>
      <c r="H17" s="41">
        <v>0.9607</v>
      </c>
      <c r="I17" s="41">
        <v>12.684799999999999</v>
      </c>
      <c r="J17" s="41">
        <v>2.6598000000000002</v>
      </c>
      <c r="K17" s="41">
        <v>10.025</v>
      </c>
    </row>
    <row r="18" spans="1:11">
      <c r="A18" s="49" t="s">
        <v>82</v>
      </c>
      <c r="B18" s="41">
        <v>15.899900000000001</v>
      </c>
      <c r="C18" s="41">
        <v>1.1205000000000001</v>
      </c>
      <c r="D18" s="41">
        <v>14.779400000000001</v>
      </c>
      <c r="E18" s="41">
        <v>4.5869</v>
      </c>
      <c r="F18" s="41">
        <v>10.192500000000001</v>
      </c>
      <c r="G18" s="10">
        <v>16.545100000000001</v>
      </c>
      <c r="H18" s="41">
        <v>1.9699</v>
      </c>
      <c r="I18" s="41">
        <v>14.575200000000001</v>
      </c>
      <c r="J18" s="41">
        <v>2.2210000000000001</v>
      </c>
      <c r="K18" s="41">
        <v>12.354100000000001</v>
      </c>
    </row>
    <row r="19" spans="1:11">
      <c r="A19" s="49" t="s">
        <v>83</v>
      </c>
      <c r="B19" s="41">
        <v>14.732799999999999</v>
      </c>
      <c r="C19" s="41">
        <v>0.94630000000000003</v>
      </c>
      <c r="D19" s="41">
        <v>13.7865</v>
      </c>
      <c r="E19" s="41">
        <v>2.1796000000000002</v>
      </c>
      <c r="F19" s="41">
        <v>11.6069</v>
      </c>
      <c r="G19" s="10">
        <v>13.2493</v>
      </c>
      <c r="H19" s="41">
        <v>0.84950000000000003</v>
      </c>
      <c r="I19" s="41">
        <v>12.399800000000001</v>
      </c>
      <c r="J19" s="41">
        <v>1.4961</v>
      </c>
      <c r="K19" s="41">
        <v>10.9038</v>
      </c>
    </row>
    <row r="20" spans="1:11">
      <c r="A20" s="49" t="s">
        <v>84</v>
      </c>
      <c r="B20" s="41">
        <v>14.152100000000001</v>
      </c>
      <c r="C20" s="41">
        <v>1.8080000000000001</v>
      </c>
      <c r="D20" s="41">
        <v>12.344099999999999</v>
      </c>
      <c r="E20" s="41">
        <v>3.9358</v>
      </c>
      <c r="F20" s="41">
        <v>8.4083000000000006</v>
      </c>
      <c r="G20" s="10">
        <v>15.181800000000001</v>
      </c>
      <c r="H20" s="41">
        <v>1.6022000000000001</v>
      </c>
      <c r="I20" s="41">
        <v>13.579599999999999</v>
      </c>
      <c r="J20" s="41">
        <v>3.4872000000000001</v>
      </c>
      <c r="K20" s="41">
        <v>10.0924</v>
      </c>
    </row>
    <row r="21" spans="1:11">
      <c r="A21" s="49" t="s">
        <v>85</v>
      </c>
      <c r="B21" s="41">
        <v>14.5533</v>
      </c>
      <c r="C21" s="41">
        <v>7.7229999999999999</v>
      </c>
      <c r="D21" s="41">
        <v>6.8303000000000003</v>
      </c>
      <c r="E21" s="41">
        <v>3.5188000000000001</v>
      </c>
      <c r="F21" s="41">
        <v>3.3115000000000001</v>
      </c>
      <c r="G21" s="10">
        <v>13.1129</v>
      </c>
      <c r="H21" s="41">
        <v>2.5333999999999999</v>
      </c>
      <c r="I21" s="41">
        <v>10.579499999999999</v>
      </c>
      <c r="J21" s="41">
        <v>2.3132000000000001</v>
      </c>
      <c r="K21" s="41">
        <v>8.2662999999999993</v>
      </c>
    </row>
    <row r="22" spans="1:11">
      <c r="A22" s="49" t="s">
        <v>86</v>
      </c>
      <c r="B22" s="41">
        <v>20.043099999999999</v>
      </c>
      <c r="C22" s="41">
        <v>1.3331</v>
      </c>
      <c r="D22" s="41">
        <v>18.71</v>
      </c>
      <c r="E22" s="41">
        <v>2.6442999999999999</v>
      </c>
      <c r="F22" s="41">
        <v>16.0656</v>
      </c>
      <c r="G22" s="10">
        <v>20.067799999999998</v>
      </c>
      <c r="H22" s="41">
        <v>1.0392999999999999</v>
      </c>
      <c r="I22" s="41">
        <v>19.028500000000001</v>
      </c>
      <c r="J22" s="41">
        <v>1.8317000000000001</v>
      </c>
      <c r="K22" s="41">
        <v>17.196899999999999</v>
      </c>
    </row>
    <row r="23" spans="1:11">
      <c r="A23" s="49" t="s">
        <v>87</v>
      </c>
      <c r="B23" s="41">
        <v>17.3795</v>
      </c>
      <c r="C23" s="41">
        <v>1.5074000000000001</v>
      </c>
      <c r="D23" s="41">
        <v>15.8721</v>
      </c>
      <c r="E23" s="41">
        <v>2.3382000000000001</v>
      </c>
      <c r="F23" s="41">
        <v>13.533899999999999</v>
      </c>
      <c r="G23" s="10">
        <v>19.7698</v>
      </c>
      <c r="H23" s="41">
        <v>1.5960000000000001</v>
      </c>
      <c r="I23" s="41">
        <v>18.1738</v>
      </c>
      <c r="J23" s="41">
        <v>1.6444000000000001</v>
      </c>
      <c r="K23" s="41">
        <v>16.529399999999999</v>
      </c>
    </row>
    <row r="24" spans="1:11">
      <c r="A24" s="49" t="s">
        <v>88</v>
      </c>
      <c r="B24" s="41">
        <v>13.720599999999999</v>
      </c>
      <c r="C24" s="41">
        <v>8.1554000000000002</v>
      </c>
      <c r="D24" s="41">
        <v>5.5651999999999999</v>
      </c>
      <c r="E24" s="41">
        <v>1.4772000000000001</v>
      </c>
      <c r="F24" s="41">
        <v>4.0880000000000001</v>
      </c>
      <c r="G24" s="10">
        <v>13.6777</v>
      </c>
      <c r="H24" s="41">
        <v>8.9736999999999991</v>
      </c>
      <c r="I24" s="41">
        <v>4.7041000000000004</v>
      </c>
      <c r="J24" s="41">
        <v>1.1484000000000001</v>
      </c>
      <c r="K24" s="41">
        <v>3.5556999999999999</v>
      </c>
    </row>
    <row r="25" spans="1:11">
      <c r="A25" s="49" t="s">
        <v>89</v>
      </c>
      <c r="B25" s="41">
        <v>18.067900000000002</v>
      </c>
      <c r="C25" s="41">
        <v>4.8426999999999998</v>
      </c>
      <c r="D25" s="41">
        <v>13.225199999999999</v>
      </c>
      <c r="E25" s="41">
        <v>1.3929</v>
      </c>
      <c r="F25" s="41">
        <v>11.8322</v>
      </c>
      <c r="G25" s="10">
        <v>19.1387</v>
      </c>
      <c r="H25" s="41">
        <v>2.0533999999999999</v>
      </c>
      <c r="I25" s="41">
        <v>17.0853</v>
      </c>
      <c r="J25" s="41">
        <v>1.6863999999999999</v>
      </c>
      <c r="K25" s="41">
        <v>15.398899999999999</v>
      </c>
    </row>
    <row r="26" spans="1:11">
      <c r="A26" s="49" t="s">
        <v>90</v>
      </c>
      <c r="B26" s="41">
        <v>13.2691</v>
      </c>
      <c r="C26" s="41">
        <v>3.3260999999999998</v>
      </c>
      <c r="D26" s="41">
        <v>9.9428999999999998</v>
      </c>
      <c r="E26" s="41">
        <v>3.4279999999999999</v>
      </c>
      <c r="F26" s="41">
        <v>6.5149999999999997</v>
      </c>
      <c r="G26" s="10">
        <v>13.001300000000001</v>
      </c>
      <c r="H26" s="41">
        <v>3.3096999999999999</v>
      </c>
      <c r="I26" s="41">
        <v>9.6915999999999993</v>
      </c>
      <c r="J26" s="41">
        <v>2.1429</v>
      </c>
      <c r="K26" s="41">
        <v>7.5487000000000002</v>
      </c>
    </row>
    <row r="27" spans="1:11">
      <c r="A27" s="49" t="s">
        <v>91</v>
      </c>
      <c r="B27" s="41">
        <v>14.6609</v>
      </c>
      <c r="C27" s="41">
        <v>1.466</v>
      </c>
      <c r="D27" s="41">
        <v>13.194900000000001</v>
      </c>
      <c r="E27" s="41">
        <v>5.0316999999999998</v>
      </c>
      <c r="F27" s="41">
        <v>8.1631999999999998</v>
      </c>
      <c r="G27" s="10">
        <v>14.261900000000001</v>
      </c>
      <c r="H27" s="41">
        <v>2.2559</v>
      </c>
      <c r="I27" s="41">
        <v>12.006</v>
      </c>
      <c r="J27" s="41">
        <v>4.5750999999999999</v>
      </c>
      <c r="K27" s="41">
        <v>7.4307999999999996</v>
      </c>
    </row>
    <row r="28" spans="1:11">
      <c r="A28" s="49" t="s">
        <v>92</v>
      </c>
      <c r="B28" s="41">
        <v>9.4662000000000006</v>
      </c>
      <c r="C28" s="41">
        <v>0.94030000000000002</v>
      </c>
      <c r="D28" s="41">
        <v>8.5259</v>
      </c>
      <c r="E28" s="41">
        <v>3.6301000000000001</v>
      </c>
      <c r="F28" s="41">
        <v>4.8958000000000004</v>
      </c>
      <c r="G28" s="10">
        <v>10.224299999999999</v>
      </c>
      <c r="H28" s="41">
        <v>0.50039999999999996</v>
      </c>
      <c r="I28" s="41">
        <v>9.7239000000000004</v>
      </c>
      <c r="J28" s="41">
        <v>3.5594000000000001</v>
      </c>
      <c r="K28" s="41">
        <v>6.1646000000000001</v>
      </c>
    </row>
    <row r="29" spans="1:11">
      <c r="A29" s="49" t="s">
        <v>93</v>
      </c>
      <c r="B29" s="41">
        <v>13.0906</v>
      </c>
      <c r="C29" s="41">
        <v>1.5506</v>
      </c>
      <c r="D29" s="41">
        <v>11.54</v>
      </c>
      <c r="E29" s="41">
        <v>3.7648999999999999</v>
      </c>
      <c r="F29" s="41">
        <v>7.7751000000000001</v>
      </c>
      <c r="G29" s="10">
        <v>13.8498</v>
      </c>
      <c r="H29" s="41">
        <v>1.1821999999999999</v>
      </c>
      <c r="I29" s="41">
        <v>12.6676</v>
      </c>
      <c r="J29" s="41">
        <v>3.1821000000000002</v>
      </c>
      <c r="K29" s="41">
        <v>9.4855999999999998</v>
      </c>
    </row>
    <row r="30" spans="1:11">
      <c r="A30" s="49" t="s">
        <v>94</v>
      </c>
      <c r="B30" s="41">
        <v>11.7751</v>
      </c>
      <c r="C30" s="41">
        <v>4.1093999999999999</v>
      </c>
      <c r="D30" s="41">
        <v>7.6657999999999999</v>
      </c>
      <c r="E30" s="41">
        <v>2.7383999999999999</v>
      </c>
      <c r="F30" s="41">
        <v>4.9273999999999996</v>
      </c>
      <c r="G30" s="10">
        <v>12.0191</v>
      </c>
      <c r="H30" s="41">
        <v>2.6315</v>
      </c>
      <c r="I30" s="41">
        <v>9.3876000000000008</v>
      </c>
      <c r="J30" s="41">
        <v>2.6684000000000001</v>
      </c>
      <c r="K30" s="41">
        <v>6.7191999999999998</v>
      </c>
    </row>
    <row r="31" spans="1:11">
      <c r="A31" s="49" t="s">
        <v>95</v>
      </c>
      <c r="B31" s="41">
        <v>16.598800000000001</v>
      </c>
      <c r="C31" s="41">
        <v>3.3121</v>
      </c>
      <c r="D31" s="41">
        <v>13.2867</v>
      </c>
      <c r="E31" s="41">
        <v>4.9448999999999996</v>
      </c>
      <c r="F31" s="41">
        <v>8.3417999999999992</v>
      </c>
      <c r="G31" s="10">
        <v>16.6233</v>
      </c>
      <c r="H31" s="41">
        <v>3.194</v>
      </c>
      <c r="I31" s="41">
        <v>13.4293</v>
      </c>
      <c r="J31" s="41">
        <v>3.1475</v>
      </c>
      <c r="K31" s="41">
        <v>10.2818</v>
      </c>
    </row>
    <row r="32" spans="1:11">
      <c r="A32" s="49" t="s">
        <v>96</v>
      </c>
      <c r="B32" s="41">
        <v>10.748799999999999</v>
      </c>
      <c r="C32" s="41">
        <v>1.0603</v>
      </c>
      <c r="D32" s="41">
        <v>9.6884999999999994</v>
      </c>
      <c r="E32" s="41">
        <v>3.1846000000000001</v>
      </c>
      <c r="F32" s="41">
        <v>6.5038999999999998</v>
      </c>
      <c r="G32" s="10">
        <v>12.6622</v>
      </c>
      <c r="H32" s="41">
        <v>1.3758999999999999</v>
      </c>
      <c r="I32" s="41">
        <v>11.286300000000001</v>
      </c>
      <c r="J32" s="41">
        <v>2.0124</v>
      </c>
      <c r="K32" s="41">
        <v>9.2738999999999994</v>
      </c>
    </row>
    <row r="33" spans="1:11">
      <c r="A33" s="49" t="s">
        <v>97</v>
      </c>
      <c r="B33" s="41">
        <v>17.0274</v>
      </c>
      <c r="C33" s="41">
        <v>2.6221999999999999</v>
      </c>
      <c r="D33" s="41">
        <v>14.405200000000001</v>
      </c>
      <c r="E33" s="41">
        <v>1.7585999999999999</v>
      </c>
      <c r="F33" s="41">
        <v>12.646599999999999</v>
      </c>
      <c r="G33" s="10">
        <v>16.097799999999999</v>
      </c>
      <c r="H33" s="41">
        <v>2.4338000000000002</v>
      </c>
      <c r="I33" s="41">
        <v>13.664</v>
      </c>
      <c r="J33" s="41">
        <v>1.2484999999999999</v>
      </c>
      <c r="K33" s="41">
        <v>12.4155</v>
      </c>
    </row>
    <row r="34" spans="1:11">
      <c r="A34" s="49" t="s">
        <v>98</v>
      </c>
      <c r="B34" s="41">
        <v>16.7819</v>
      </c>
      <c r="C34" s="41">
        <v>7.8647</v>
      </c>
      <c r="D34" s="41">
        <v>8.9171999999999993</v>
      </c>
      <c r="E34" s="41">
        <v>1.4964999999999999</v>
      </c>
      <c r="F34" s="41">
        <v>7.4207000000000001</v>
      </c>
      <c r="G34" s="10">
        <v>16.011500000000002</v>
      </c>
      <c r="H34" s="41">
        <v>1.4298999999999999</v>
      </c>
      <c r="I34" s="41">
        <v>14.5816</v>
      </c>
      <c r="J34" s="41">
        <v>1.8151999999999999</v>
      </c>
      <c r="K34" s="41">
        <v>12.766299999999999</v>
      </c>
    </row>
    <row r="35" spans="1:11">
      <c r="A35" s="49" t="s">
        <v>99</v>
      </c>
      <c r="B35" s="41">
        <v>13.468</v>
      </c>
      <c r="C35" s="41">
        <v>3.7949000000000002</v>
      </c>
      <c r="D35" s="41">
        <v>9.6730999999999998</v>
      </c>
      <c r="E35" s="41">
        <v>3.0133000000000001</v>
      </c>
      <c r="F35" s="41">
        <v>6.6597999999999997</v>
      </c>
      <c r="G35" s="10">
        <v>13.611599999999999</v>
      </c>
      <c r="H35" s="41">
        <v>0.8871</v>
      </c>
      <c r="I35" s="41">
        <v>12.724500000000001</v>
      </c>
      <c r="J35" s="41">
        <v>3.0044</v>
      </c>
      <c r="K35" s="41">
        <v>9.7201000000000004</v>
      </c>
    </row>
    <row r="36" spans="1:11">
      <c r="A36" s="49" t="s">
        <v>100</v>
      </c>
      <c r="B36" s="41">
        <v>15.615</v>
      </c>
      <c r="C36" s="41">
        <v>1.5326</v>
      </c>
      <c r="D36" s="41">
        <v>14.0824</v>
      </c>
      <c r="E36" s="41">
        <v>0.80130000000000001</v>
      </c>
      <c r="F36" s="41">
        <v>13.2811</v>
      </c>
      <c r="G36" s="10">
        <v>16.615100000000002</v>
      </c>
      <c r="H36" s="41">
        <v>0.88460000000000005</v>
      </c>
      <c r="I36" s="41">
        <v>15.730499999999999</v>
      </c>
      <c r="J36" s="41">
        <v>0.6673</v>
      </c>
      <c r="K36" s="41">
        <v>15.0633</v>
      </c>
    </row>
    <row r="37" spans="1:11">
      <c r="A37" s="49" t="s">
        <v>101</v>
      </c>
      <c r="B37" s="41">
        <v>14.8576</v>
      </c>
      <c r="C37" s="41">
        <v>2.0699000000000001</v>
      </c>
      <c r="D37" s="41">
        <v>12.787699999999999</v>
      </c>
      <c r="E37" s="41">
        <v>2.992</v>
      </c>
      <c r="F37" s="41">
        <v>9.7956000000000003</v>
      </c>
      <c r="G37" s="10">
        <v>15.29</v>
      </c>
      <c r="H37" s="41">
        <v>1.5649999999999999</v>
      </c>
      <c r="I37" s="41">
        <v>13.725</v>
      </c>
      <c r="J37" s="41">
        <v>2.6680000000000001</v>
      </c>
      <c r="K37" s="41">
        <v>11.0571</v>
      </c>
    </row>
    <row r="38" spans="1:11">
      <c r="A38" s="49" t="s">
        <v>102</v>
      </c>
      <c r="B38" s="41">
        <v>14.5115</v>
      </c>
      <c r="C38" s="41">
        <v>5.8392999999999997</v>
      </c>
      <c r="D38" s="41">
        <v>8.6722000000000001</v>
      </c>
      <c r="E38" s="41">
        <v>2.6659999999999999</v>
      </c>
      <c r="F38" s="41">
        <v>6.0061</v>
      </c>
      <c r="G38" s="10">
        <v>14.167299999999999</v>
      </c>
      <c r="H38" s="41">
        <v>3.8092999999999999</v>
      </c>
      <c r="I38" s="41">
        <v>10.358000000000001</v>
      </c>
      <c r="J38" s="41">
        <v>2.3847</v>
      </c>
      <c r="K38" s="41">
        <v>7.9733000000000001</v>
      </c>
    </row>
    <row r="39" spans="1:11">
      <c r="A39" s="49" t="s">
        <v>103</v>
      </c>
      <c r="B39" s="41">
        <v>14.1587</v>
      </c>
      <c r="C39" s="41">
        <v>5.4020000000000001</v>
      </c>
      <c r="D39" s="41">
        <v>8.7567000000000004</v>
      </c>
      <c r="E39" s="41">
        <v>1.7606999999999999</v>
      </c>
      <c r="F39" s="41">
        <v>6.9960000000000004</v>
      </c>
      <c r="G39" s="10">
        <v>14.7928</v>
      </c>
      <c r="H39" s="41">
        <v>2.4276</v>
      </c>
      <c r="I39" s="41">
        <v>12.3652</v>
      </c>
      <c r="J39" s="41">
        <v>1.6133999999999999</v>
      </c>
      <c r="K39" s="41">
        <v>10.751799999999999</v>
      </c>
    </row>
    <row r="40" spans="1:11">
      <c r="A40" s="49" t="s">
        <v>104</v>
      </c>
      <c r="B40" s="41">
        <v>15.498699999999999</v>
      </c>
      <c r="C40" s="41">
        <v>4.0251999999999999</v>
      </c>
      <c r="D40" s="41">
        <v>11.4734</v>
      </c>
      <c r="E40" s="41">
        <v>3.8182999999999998</v>
      </c>
      <c r="F40" s="41">
        <v>7.6551999999999998</v>
      </c>
      <c r="G40" s="10">
        <v>17.282699999999998</v>
      </c>
      <c r="H40" s="41">
        <v>1.5651999999999999</v>
      </c>
      <c r="I40" s="41">
        <v>15.7174</v>
      </c>
      <c r="J40" s="41">
        <v>3.8936999999999999</v>
      </c>
      <c r="K40" s="41">
        <v>11.823700000000001</v>
      </c>
    </row>
    <row r="41" spans="1:11">
      <c r="A41" s="49" t="s">
        <v>105</v>
      </c>
      <c r="B41" s="41">
        <v>15.374700000000001</v>
      </c>
      <c r="C41" s="41">
        <v>2.4723999999999999</v>
      </c>
      <c r="D41" s="41">
        <v>12.902200000000001</v>
      </c>
      <c r="E41" s="41">
        <v>4.5090000000000003</v>
      </c>
      <c r="F41" s="41">
        <v>8.3932000000000002</v>
      </c>
      <c r="G41" s="10">
        <v>15.5124</v>
      </c>
      <c r="H41" s="41">
        <v>2.3165</v>
      </c>
      <c r="I41" s="41">
        <v>13.1958</v>
      </c>
      <c r="J41" s="41">
        <v>4.2172000000000001</v>
      </c>
      <c r="K41" s="41">
        <v>8.9786999999999999</v>
      </c>
    </row>
    <row r="42" spans="1:11">
      <c r="A42" s="49" t="s">
        <v>106</v>
      </c>
      <c r="B42" s="41">
        <v>15.1806</v>
      </c>
      <c r="C42" s="41">
        <v>2.2378999999999998</v>
      </c>
      <c r="D42" s="41">
        <v>12.942600000000001</v>
      </c>
      <c r="E42" s="41">
        <v>3.3233000000000001</v>
      </c>
      <c r="F42" s="41">
        <v>9.6193000000000008</v>
      </c>
      <c r="G42" s="10">
        <v>16.399100000000001</v>
      </c>
      <c r="H42" s="41">
        <v>2.1251000000000002</v>
      </c>
      <c r="I42" s="41">
        <v>14.273999999999999</v>
      </c>
      <c r="J42" s="41">
        <v>3.1505000000000001</v>
      </c>
      <c r="K42" s="41">
        <v>11.1235</v>
      </c>
    </row>
    <row r="43" spans="1:11">
      <c r="A43" s="49" t="s">
        <v>107</v>
      </c>
      <c r="B43" s="41">
        <v>13.8184</v>
      </c>
      <c r="C43" s="41">
        <v>1.5738000000000001</v>
      </c>
      <c r="D43" s="41">
        <v>12.2445</v>
      </c>
      <c r="E43" s="41">
        <v>1.0601</v>
      </c>
      <c r="F43" s="41">
        <v>11.1844</v>
      </c>
      <c r="G43" s="10">
        <v>13.866899999999999</v>
      </c>
      <c r="H43" s="41">
        <v>0.67600000000000005</v>
      </c>
      <c r="I43" s="41">
        <v>13.190799999999999</v>
      </c>
      <c r="J43" s="41">
        <v>0.85160000000000002</v>
      </c>
      <c r="K43" s="41">
        <v>12.3392</v>
      </c>
    </row>
    <row r="44" spans="1:11">
      <c r="A44" s="49" t="s">
        <v>108</v>
      </c>
      <c r="B44" s="41">
        <v>13.6412</v>
      </c>
      <c r="C44" s="41">
        <v>2.4079999999999999</v>
      </c>
      <c r="D44" s="41">
        <v>11.2333</v>
      </c>
      <c r="E44" s="41">
        <v>4.6900000000000004</v>
      </c>
      <c r="F44" s="41">
        <v>6.5431999999999997</v>
      </c>
      <c r="G44" s="10">
        <v>14.1614</v>
      </c>
      <c r="H44" s="41">
        <v>1.5729</v>
      </c>
      <c r="I44" s="41">
        <v>12.5886</v>
      </c>
      <c r="J44" s="41">
        <v>3.9710000000000001</v>
      </c>
      <c r="K44" s="41">
        <v>8.6174999999999997</v>
      </c>
    </row>
    <row r="45" spans="1:11">
      <c r="A45" s="49" t="s">
        <v>109</v>
      </c>
      <c r="B45" s="41">
        <v>16.072299999999998</v>
      </c>
      <c r="C45" s="41">
        <v>2.8811</v>
      </c>
      <c r="D45" s="41">
        <v>13.1913</v>
      </c>
      <c r="E45" s="41">
        <v>6.7222999999999997</v>
      </c>
      <c r="F45" s="41">
        <v>6.4690000000000003</v>
      </c>
      <c r="G45" s="10">
        <v>15.993399999999999</v>
      </c>
      <c r="H45" s="41">
        <v>2.0413000000000001</v>
      </c>
      <c r="I45" s="41">
        <v>13.952199999999999</v>
      </c>
      <c r="J45" s="41">
        <v>6.1479999999999997</v>
      </c>
      <c r="K45" s="41">
        <v>7.8041999999999998</v>
      </c>
    </row>
    <row r="46" spans="1:11">
      <c r="A46" s="49" t="s">
        <v>110</v>
      </c>
      <c r="B46" s="41">
        <v>13.5665</v>
      </c>
      <c r="C46" s="41">
        <v>6.6581999999999999</v>
      </c>
      <c r="D46" s="41">
        <v>6.9082999999999997</v>
      </c>
      <c r="E46" s="41">
        <v>2.5748000000000002</v>
      </c>
      <c r="F46" s="41">
        <v>4.3334999999999999</v>
      </c>
      <c r="G46" s="10">
        <v>14.497</v>
      </c>
      <c r="H46" s="41">
        <v>2.6114000000000002</v>
      </c>
      <c r="I46" s="41">
        <v>11.8856</v>
      </c>
      <c r="J46" s="41">
        <v>2.008</v>
      </c>
      <c r="K46" s="41">
        <v>9.8775999999999993</v>
      </c>
    </row>
    <row r="47" spans="1:11">
      <c r="A47" s="49" t="s">
        <v>111</v>
      </c>
      <c r="B47" s="41">
        <v>10.4038</v>
      </c>
      <c r="C47" s="41">
        <v>5.5232000000000001</v>
      </c>
      <c r="D47" s="41">
        <v>4.8806000000000003</v>
      </c>
      <c r="E47" s="41">
        <v>2.0979000000000001</v>
      </c>
      <c r="F47" s="41">
        <v>2.7827000000000002</v>
      </c>
      <c r="G47" s="10">
        <v>11.660299999999999</v>
      </c>
      <c r="H47" s="41">
        <v>3.2065999999999999</v>
      </c>
      <c r="I47" s="41">
        <v>8.4536999999999995</v>
      </c>
      <c r="J47" s="41">
        <v>1.9608000000000001</v>
      </c>
      <c r="K47" s="41">
        <v>6.4928999999999997</v>
      </c>
    </row>
    <row r="48" spans="1:11">
      <c r="A48" s="49" t="s">
        <v>112</v>
      </c>
      <c r="B48" s="41">
        <v>13.1927</v>
      </c>
      <c r="C48" s="41">
        <v>3.6783999999999999</v>
      </c>
      <c r="D48" s="41">
        <v>9.5143000000000004</v>
      </c>
      <c r="E48" s="41">
        <v>3.5465</v>
      </c>
      <c r="F48" s="41">
        <v>5.9679000000000002</v>
      </c>
      <c r="G48" s="10">
        <v>13.1355</v>
      </c>
      <c r="H48" s="41">
        <v>2.7202000000000002</v>
      </c>
      <c r="I48" s="41">
        <v>10.4153</v>
      </c>
      <c r="J48" s="41">
        <v>2.9664999999999999</v>
      </c>
      <c r="K48" s="41">
        <v>7.4488000000000003</v>
      </c>
    </row>
    <row r="49" spans="1:11">
      <c r="A49" s="49" t="s">
        <v>113</v>
      </c>
      <c r="B49" s="41">
        <v>17.267700000000001</v>
      </c>
      <c r="C49" s="41">
        <v>2.2086999999999999</v>
      </c>
      <c r="D49" s="41">
        <v>15.058999999999999</v>
      </c>
      <c r="E49" s="41">
        <v>2.3456000000000001</v>
      </c>
      <c r="F49" s="41">
        <v>12.7133</v>
      </c>
      <c r="G49" s="10">
        <v>17.153700000000001</v>
      </c>
      <c r="H49" s="41">
        <v>1.0693999999999999</v>
      </c>
      <c r="I49" s="41">
        <v>16.084299999999999</v>
      </c>
      <c r="J49" s="41">
        <v>1.6588000000000001</v>
      </c>
      <c r="K49" s="41">
        <v>14.4255</v>
      </c>
    </row>
    <row r="50" spans="1:11">
      <c r="A50" s="49" t="s">
        <v>114</v>
      </c>
      <c r="B50" s="41">
        <v>13.283200000000001</v>
      </c>
      <c r="C50" s="41">
        <v>2.4121000000000001</v>
      </c>
      <c r="D50" s="41">
        <v>10.8711</v>
      </c>
      <c r="E50" s="41">
        <v>3.4295</v>
      </c>
      <c r="F50" s="41">
        <v>7.4417</v>
      </c>
      <c r="G50" s="10">
        <v>13.9285</v>
      </c>
      <c r="H50" s="41">
        <v>1.0987</v>
      </c>
      <c r="I50" s="41">
        <v>12.829800000000001</v>
      </c>
      <c r="J50" s="41">
        <v>3.1684999999999999</v>
      </c>
      <c r="K50" s="41">
        <v>9.6613000000000007</v>
      </c>
    </row>
    <row r="51" spans="1:11">
      <c r="A51" s="49" t="s">
        <v>115</v>
      </c>
      <c r="B51" s="41">
        <v>13.578200000000001</v>
      </c>
      <c r="C51" s="41">
        <v>2.4150999999999998</v>
      </c>
      <c r="D51" s="41">
        <v>11.1631</v>
      </c>
      <c r="E51" s="41">
        <v>3.9952000000000001</v>
      </c>
      <c r="F51" s="41">
        <v>7.1680000000000001</v>
      </c>
      <c r="G51" s="10">
        <v>14.129099999999999</v>
      </c>
      <c r="H51" s="41">
        <v>2.4300000000000002</v>
      </c>
      <c r="I51" s="41">
        <v>11.699</v>
      </c>
      <c r="J51" s="41">
        <v>3.3445</v>
      </c>
      <c r="K51" s="41">
        <v>8.3544999999999998</v>
      </c>
    </row>
    <row r="52" spans="1:11">
      <c r="A52" s="49" t="s">
        <v>116</v>
      </c>
      <c r="B52" s="41">
        <v>17.331099999999999</v>
      </c>
      <c r="C52" s="41">
        <v>1.7004999999999999</v>
      </c>
      <c r="D52" s="41">
        <v>15.630699999999999</v>
      </c>
      <c r="E52" s="41">
        <v>7.9970999999999997</v>
      </c>
      <c r="F52" s="41">
        <v>7.6334999999999997</v>
      </c>
      <c r="G52" s="10">
        <v>18.2102</v>
      </c>
      <c r="H52" s="41">
        <v>1.6718</v>
      </c>
      <c r="I52" s="41">
        <v>16.538399999999999</v>
      </c>
      <c r="J52" s="41">
        <v>7.9562999999999997</v>
      </c>
      <c r="K52" s="41">
        <v>8.5821000000000005</v>
      </c>
    </row>
    <row r="53" spans="1:11">
      <c r="A53" s="49" t="s">
        <v>117</v>
      </c>
      <c r="B53" s="41">
        <v>14.237399999999999</v>
      </c>
      <c r="C53" s="41">
        <v>1.6528</v>
      </c>
      <c r="D53" s="41">
        <v>12.5846</v>
      </c>
      <c r="E53" s="41">
        <v>1.9584999999999999</v>
      </c>
      <c r="F53" s="41">
        <v>10.626099999999999</v>
      </c>
      <c r="G53" s="10">
        <v>14.905900000000001</v>
      </c>
      <c r="H53" s="41">
        <v>1.4280999999999999</v>
      </c>
      <c r="I53" s="41">
        <v>13.4778</v>
      </c>
      <c r="J53" s="41">
        <v>2.2507999999999999</v>
      </c>
      <c r="K53" s="41">
        <v>11.227</v>
      </c>
    </row>
    <row r="54" spans="1:11">
      <c r="A54" s="49" t="s">
        <v>118</v>
      </c>
      <c r="B54" s="41">
        <v>15.9445</v>
      </c>
      <c r="C54" s="41">
        <v>1.7437</v>
      </c>
      <c r="D54" s="41">
        <v>14.200900000000001</v>
      </c>
      <c r="E54" s="41">
        <v>2.9624999999999999</v>
      </c>
      <c r="F54" s="41">
        <v>11.238300000000001</v>
      </c>
      <c r="G54" s="10">
        <v>15.4224</v>
      </c>
      <c r="H54" s="41">
        <v>1.1072</v>
      </c>
      <c r="I54" s="41">
        <v>14.315200000000001</v>
      </c>
      <c r="J54" s="41">
        <v>2.7023000000000001</v>
      </c>
      <c r="K54" s="41">
        <v>11.6129</v>
      </c>
    </row>
    <row r="55" spans="1:11">
      <c r="A55" s="42" t="s">
        <v>119</v>
      </c>
      <c r="B55" s="43"/>
      <c r="C55" s="43"/>
      <c r="D55" s="43"/>
      <c r="E55" s="43"/>
      <c r="F55" s="43"/>
      <c r="G55" s="43"/>
      <c r="H55" s="43"/>
      <c r="I55" s="43"/>
      <c r="J55" s="43"/>
      <c r="K55" s="43"/>
    </row>
    <row r="56" spans="1:11">
      <c r="A56" s="50" t="s">
        <v>121</v>
      </c>
      <c r="B56" s="41">
        <v>15.0303</v>
      </c>
      <c r="C56" s="41">
        <v>2.5154000000000001</v>
      </c>
      <c r="D56" s="41">
        <v>12.514900000000001</v>
      </c>
      <c r="E56" s="41">
        <v>0.54310000000000003</v>
      </c>
      <c r="F56" s="41">
        <v>11.9718</v>
      </c>
      <c r="G56" s="10">
        <v>15.2273</v>
      </c>
      <c r="H56" s="41">
        <v>1.1838</v>
      </c>
      <c r="I56" s="41">
        <v>14.0435</v>
      </c>
      <c r="J56" s="58" t="s">
        <v>179</v>
      </c>
      <c r="K56" s="41">
        <v>13.5932</v>
      </c>
    </row>
    <row r="57" spans="1:11">
      <c r="A57" s="11" t="s">
        <v>168</v>
      </c>
      <c r="B57" s="6">
        <v>12.864000000000001</v>
      </c>
      <c r="C57" s="6">
        <v>5.3788</v>
      </c>
      <c r="D57" s="6">
        <v>7.4851999999999999</v>
      </c>
      <c r="E57" s="6">
        <v>2.4043999999999999</v>
      </c>
      <c r="F57" s="6">
        <v>5.0808999999999997</v>
      </c>
      <c r="G57" s="15">
        <v>13.716900000000001</v>
      </c>
      <c r="H57" s="6">
        <v>5.0270000000000001</v>
      </c>
      <c r="I57" s="6">
        <v>8.6898999999999997</v>
      </c>
      <c r="J57" s="6">
        <v>3.0775999999999999</v>
      </c>
      <c r="K57" s="6">
        <v>5.6123000000000003</v>
      </c>
    </row>
    <row r="58" spans="1:11">
      <c r="A58" s="7" t="s">
        <v>234</v>
      </c>
    </row>
  </sheetData>
  <mergeCells count="4">
    <mergeCell ref="A55:K55"/>
    <mergeCell ref="B2:F2"/>
    <mergeCell ref="A2:A3"/>
    <mergeCell ref="G2:K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K58"/>
  <sheetViews>
    <sheetView workbookViewId="0"/>
  </sheetViews>
  <sheetFormatPr defaultRowHeight="15"/>
  <cols>
    <col min="1" max="1" width="26" customWidth="1"/>
    <col min="2" max="11" width="16" customWidth="1"/>
  </cols>
  <sheetData>
    <row r="1" spans="1:11">
      <c r="A1" s="2" t="s">
        <v>24</v>
      </c>
    </row>
    <row r="2" spans="1:11">
      <c r="A2" s="31" t="s">
        <v>63</v>
      </c>
      <c r="B2" s="64">
        <v>2015</v>
      </c>
      <c r="C2" s="45"/>
      <c r="D2" s="45"/>
      <c r="E2" s="45"/>
      <c r="F2" s="45"/>
      <c r="G2" s="64">
        <v>2017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14.471399999999999</v>
      </c>
      <c r="C4" s="41">
        <v>1.6555</v>
      </c>
      <c r="D4" s="41">
        <v>12.815899999999999</v>
      </c>
      <c r="E4" s="41">
        <v>2.6890999999999998</v>
      </c>
      <c r="F4" s="41">
        <v>10.1267</v>
      </c>
      <c r="G4" s="10">
        <v>14.5459</v>
      </c>
      <c r="H4" s="41">
        <v>1.5643</v>
      </c>
      <c r="I4" s="41">
        <v>12.9816</v>
      </c>
      <c r="J4" s="41">
        <v>3.8407</v>
      </c>
      <c r="K4" s="41">
        <v>9.1409000000000002</v>
      </c>
    </row>
    <row r="5" spans="1:11">
      <c r="A5" s="49" t="s">
        <v>69</v>
      </c>
      <c r="B5" s="41">
        <v>11.7234</v>
      </c>
      <c r="C5" s="41">
        <v>0.71550000000000002</v>
      </c>
      <c r="D5" s="41">
        <v>11.007899999999999</v>
      </c>
      <c r="E5" s="41">
        <v>5.9810999999999996</v>
      </c>
      <c r="F5" s="41">
        <v>5.0269000000000004</v>
      </c>
      <c r="G5" s="10">
        <v>12.3674</v>
      </c>
      <c r="H5" s="41">
        <v>1.5793999999999999</v>
      </c>
      <c r="I5" s="41">
        <v>10.788</v>
      </c>
      <c r="J5" s="41">
        <v>5.7868000000000004</v>
      </c>
      <c r="K5" s="41">
        <v>5.0011000000000001</v>
      </c>
    </row>
    <row r="6" spans="1:11">
      <c r="A6" s="49" t="s">
        <v>70</v>
      </c>
      <c r="B6" s="41">
        <v>15.046099999999999</v>
      </c>
      <c r="C6" s="41">
        <v>1.0641</v>
      </c>
      <c r="D6" s="41">
        <v>13.9819</v>
      </c>
      <c r="E6" s="41">
        <v>2.5467</v>
      </c>
      <c r="F6" s="41">
        <v>11.4352</v>
      </c>
      <c r="G6" s="10">
        <v>14.615</v>
      </c>
      <c r="H6" s="41">
        <v>0.90549999999999997</v>
      </c>
      <c r="I6" s="41">
        <v>13.7095</v>
      </c>
      <c r="J6" s="41">
        <v>4.9988000000000001</v>
      </c>
      <c r="K6" s="41">
        <v>8.7106999999999992</v>
      </c>
    </row>
    <row r="7" spans="1:11">
      <c r="A7" s="49" t="s">
        <v>71</v>
      </c>
      <c r="B7" s="41">
        <v>12.8887</v>
      </c>
      <c r="C7" s="41">
        <v>1.111</v>
      </c>
      <c r="D7" s="41">
        <v>11.777699999999999</v>
      </c>
      <c r="E7" s="41">
        <v>2.4847000000000001</v>
      </c>
      <c r="F7" s="41">
        <v>9.2929999999999993</v>
      </c>
      <c r="G7" s="10">
        <v>11.198399999999999</v>
      </c>
      <c r="H7" s="41">
        <v>0.82509999999999994</v>
      </c>
      <c r="I7" s="41">
        <v>10.3733</v>
      </c>
      <c r="J7" s="41">
        <v>3.2121</v>
      </c>
      <c r="K7" s="41">
        <v>7.1612</v>
      </c>
    </row>
    <row r="8" spans="1:11">
      <c r="A8" s="49" t="s">
        <v>72</v>
      </c>
      <c r="B8" s="41">
        <v>14.236800000000001</v>
      </c>
      <c r="C8" s="41">
        <v>1.5198</v>
      </c>
      <c r="D8" s="41">
        <v>12.717000000000001</v>
      </c>
      <c r="E8" s="41">
        <v>2.3723999999999998</v>
      </c>
      <c r="F8" s="41">
        <v>10.3446</v>
      </c>
      <c r="G8" s="10">
        <v>15.5603</v>
      </c>
      <c r="H8" s="41">
        <v>1.6271</v>
      </c>
      <c r="I8" s="41">
        <v>13.933299999999999</v>
      </c>
      <c r="J8" s="41">
        <v>3.4312</v>
      </c>
      <c r="K8" s="41">
        <v>10.502000000000001</v>
      </c>
    </row>
    <row r="9" spans="1:11">
      <c r="A9" s="49" t="s">
        <v>73</v>
      </c>
      <c r="B9" s="41">
        <v>10.2921</v>
      </c>
      <c r="C9" s="41">
        <v>1.4666999999999999</v>
      </c>
      <c r="D9" s="41">
        <v>8.8254000000000001</v>
      </c>
      <c r="E9" s="41">
        <v>2.3997000000000002</v>
      </c>
      <c r="F9" s="41">
        <v>6.4257</v>
      </c>
      <c r="G9" s="10">
        <v>11.3033</v>
      </c>
      <c r="H9" s="41">
        <v>1.4568000000000001</v>
      </c>
      <c r="I9" s="41">
        <v>9.8465000000000007</v>
      </c>
      <c r="J9" s="41">
        <v>4.9511000000000003</v>
      </c>
      <c r="K9" s="41">
        <v>4.8954000000000004</v>
      </c>
    </row>
    <row r="10" spans="1:11">
      <c r="A10" s="49" t="s">
        <v>74</v>
      </c>
      <c r="B10" s="41">
        <v>11.476599999999999</v>
      </c>
      <c r="C10" s="41">
        <v>1.1451</v>
      </c>
      <c r="D10" s="41">
        <v>10.3315</v>
      </c>
      <c r="E10" s="41">
        <v>2.0613999999999999</v>
      </c>
      <c r="F10" s="41">
        <v>8.2700999999999993</v>
      </c>
      <c r="G10" s="10">
        <v>11.7171</v>
      </c>
      <c r="H10" s="41">
        <v>0.8992</v>
      </c>
      <c r="I10" s="41">
        <v>10.818</v>
      </c>
      <c r="J10" s="41">
        <v>3.4722</v>
      </c>
      <c r="K10" s="41">
        <v>7.3456999999999999</v>
      </c>
    </row>
    <row r="11" spans="1:11">
      <c r="A11" s="49" t="s">
        <v>75</v>
      </c>
      <c r="B11" s="41">
        <v>13.221299999999999</v>
      </c>
      <c r="C11" s="41">
        <v>1.4126000000000001</v>
      </c>
      <c r="D11" s="41">
        <v>11.8087</v>
      </c>
      <c r="E11" s="41">
        <v>1.6547000000000001</v>
      </c>
      <c r="F11" s="41">
        <v>10.154</v>
      </c>
      <c r="G11" s="10">
        <v>15.0624</v>
      </c>
      <c r="H11" s="41">
        <v>1.3741000000000001</v>
      </c>
      <c r="I11" s="41">
        <v>13.6883</v>
      </c>
      <c r="J11" s="41">
        <v>3.2225000000000001</v>
      </c>
      <c r="K11" s="41">
        <v>10.4658</v>
      </c>
    </row>
    <row r="12" spans="1:11">
      <c r="A12" s="49" t="s">
        <v>76</v>
      </c>
      <c r="B12" s="41">
        <v>16.682500000000001</v>
      </c>
      <c r="C12" s="41">
        <v>1.7684</v>
      </c>
      <c r="D12" s="41">
        <v>14.914099999999999</v>
      </c>
      <c r="E12" s="41">
        <v>2.7766000000000002</v>
      </c>
      <c r="F12" s="41">
        <v>12.137499999999999</v>
      </c>
      <c r="G12" s="10">
        <v>17.960899999999999</v>
      </c>
      <c r="H12" s="41">
        <v>1.0526</v>
      </c>
      <c r="I12" s="41">
        <v>16.9084</v>
      </c>
      <c r="J12" s="41">
        <v>4.4622999999999999</v>
      </c>
      <c r="K12" s="41">
        <v>12.446</v>
      </c>
    </row>
    <row r="13" spans="1:11">
      <c r="A13" s="49" t="s">
        <v>77</v>
      </c>
      <c r="B13" s="41">
        <v>17.333500000000001</v>
      </c>
      <c r="C13" s="41">
        <v>0.98750000000000004</v>
      </c>
      <c r="D13" s="41">
        <v>16.346</v>
      </c>
      <c r="E13" s="41">
        <v>2.4245000000000001</v>
      </c>
      <c r="F13" s="41">
        <v>13.9215</v>
      </c>
      <c r="G13" s="10">
        <v>17.014099999999999</v>
      </c>
      <c r="H13" s="41">
        <v>2.0569999999999999</v>
      </c>
      <c r="I13" s="41">
        <v>14.957100000000001</v>
      </c>
      <c r="J13" s="41">
        <v>1.9691000000000001</v>
      </c>
      <c r="K13" s="41">
        <v>12.988</v>
      </c>
    </row>
    <row r="14" spans="1:11">
      <c r="A14" s="49" t="s">
        <v>78</v>
      </c>
      <c r="B14" s="41">
        <v>14.1089</v>
      </c>
      <c r="C14" s="41">
        <v>3.5123000000000002</v>
      </c>
      <c r="D14" s="41">
        <v>10.596500000000001</v>
      </c>
      <c r="E14" s="41">
        <v>2.7488000000000001</v>
      </c>
      <c r="F14" s="41">
        <v>7.8478000000000003</v>
      </c>
      <c r="G14" s="10">
        <v>13.7279</v>
      </c>
      <c r="H14" s="41">
        <v>2.1423999999999999</v>
      </c>
      <c r="I14" s="41">
        <v>11.5855</v>
      </c>
      <c r="J14" s="41">
        <v>2.7584</v>
      </c>
      <c r="K14" s="41">
        <v>8.8270999999999997</v>
      </c>
    </row>
    <row r="15" spans="1:11">
      <c r="A15" s="49" t="s">
        <v>79</v>
      </c>
      <c r="B15" s="41">
        <v>9.6060999999999996</v>
      </c>
      <c r="C15" s="41">
        <v>1.1484000000000001</v>
      </c>
      <c r="D15" s="41">
        <v>8.4575999999999993</v>
      </c>
      <c r="E15" s="41">
        <v>1.4972000000000001</v>
      </c>
      <c r="F15" s="41">
        <v>6.9603999999999999</v>
      </c>
      <c r="G15" s="10">
        <v>9.5460999999999991</v>
      </c>
      <c r="H15" s="41">
        <v>1.5150999999999999</v>
      </c>
      <c r="I15" s="41">
        <v>8.0310000000000006</v>
      </c>
      <c r="J15" s="41">
        <v>3.4746000000000001</v>
      </c>
      <c r="K15" s="41">
        <v>4.5564</v>
      </c>
    </row>
    <row r="16" spans="1:11">
      <c r="A16" s="49" t="s">
        <v>80</v>
      </c>
      <c r="B16" s="41">
        <v>11.1622</v>
      </c>
      <c r="C16" s="41">
        <v>1.2639</v>
      </c>
      <c r="D16" s="41">
        <v>9.8981999999999992</v>
      </c>
      <c r="E16" s="41">
        <v>2.2591000000000001</v>
      </c>
      <c r="F16" s="41">
        <v>7.6391999999999998</v>
      </c>
      <c r="G16" s="10">
        <v>11.2241</v>
      </c>
      <c r="H16" s="41">
        <v>1.4096</v>
      </c>
      <c r="I16" s="41">
        <v>9.8143999999999991</v>
      </c>
      <c r="J16" s="41">
        <v>2.9268999999999998</v>
      </c>
      <c r="K16" s="41">
        <v>6.8875999999999999</v>
      </c>
    </row>
    <row r="17" spans="1:11">
      <c r="A17" s="49" t="s">
        <v>81</v>
      </c>
      <c r="B17" s="41">
        <v>13.4476</v>
      </c>
      <c r="C17" s="41">
        <v>0.72989999999999999</v>
      </c>
      <c r="D17" s="41">
        <v>12.7178</v>
      </c>
      <c r="E17" s="41">
        <v>2.8448000000000002</v>
      </c>
      <c r="F17" s="41">
        <v>9.8729999999999993</v>
      </c>
      <c r="G17" s="10">
        <v>14.913600000000001</v>
      </c>
      <c r="H17" s="41">
        <v>1.2384999999999999</v>
      </c>
      <c r="I17" s="41">
        <v>13.6751</v>
      </c>
      <c r="J17" s="41">
        <v>3.2907999999999999</v>
      </c>
      <c r="K17" s="41">
        <v>10.3843</v>
      </c>
    </row>
    <row r="18" spans="1:11">
      <c r="A18" s="49" t="s">
        <v>82</v>
      </c>
      <c r="B18" s="41">
        <v>16.837900000000001</v>
      </c>
      <c r="C18" s="41">
        <v>0.84430000000000005</v>
      </c>
      <c r="D18" s="41">
        <v>15.993600000000001</v>
      </c>
      <c r="E18" s="41">
        <v>3.6972999999999998</v>
      </c>
      <c r="F18" s="41">
        <v>12.2963</v>
      </c>
      <c r="G18" s="10">
        <v>16.533300000000001</v>
      </c>
      <c r="H18" s="41">
        <v>1.0001</v>
      </c>
      <c r="I18" s="41">
        <v>15.533200000000001</v>
      </c>
      <c r="J18" s="41">
        <v>3.1818</v>
      </c>
      <c r="K18" s="41">
        <v>12.3514</v>
      </c>
    </row>
    <row r="19" spans="1:11">
      <c r="A19" s="49" t="s">
        <v>83</v>
      </c>
      <c r="B19" s="41">
        <v>13.4483</v>
      </c>
      <c r="C19" s="41">
        <v>0.89959999999999996</v>
      </c>
      <c r="D19" s="41">
        <v>12.5487</v>
      </c>
      <c r="E19" s="41">
        <v>1.6184000000000001</v>
      </c>
      <c r="F19" s="41">
        <v>10.930300000000001</v>
      </c>
      <c r="G19" s="10">
        <v>14.9741</v>
      </c>
      <c r="H19" s="41">
        <v>1.0673999999999999</v>
      </c>
      <c r="I19" s="41">
        <v>13.906700000000001</v>
      </c>
      <c r="J19" s="41">
        <v>1.8680000000000001</v>
      </c>
      <c r="K19" s="41">
        <v>12.0387</v>
      </c>
    </row>
    <row r="20" spans="1:11">
      <c r="A20" s="49" t="s">
        <v>84</v>
      </c>
      <c r="B20" s="41">
        <v>15.0716</v>
      </c>
      <c r="C20" s="41">
        <v>1.6063000000000001</v>
      </c>
      <c r="D20" s="41">
        <v>13.465199999999999</v>
      </c>
      <c r="E20" s="41">
        <v>2.9064000000000001</v>
      </c>
      <c r="F20" s="41">
        <v>10.5588</v>
      </c>
      <c r="G20" s="10">
        <v>14.510400000000001</v>
      </c>
      <c r="H20" s="41">
        <v>1.6734</v>
      </c>
      <c r="I20" s="41">
        <v>12.837</v>
      </c>
      <c r="J20" s="41">
        <v>5.4691000000000001</v>
      </c>
      <c r="K20" s="41">
        <v>7.3678999999999997</v>
      </c>
    </row>
    <row r="21" spans="1:11">
      <c r="A21" s="49" t="s">
        <v>85</v>
      </c>
      <c r="B21" s="41">
        <v>15.8771</v>
      </c>
      <c r="C21" s="41">
        <v>3.4851000000000001</v>
      </c>
      <c r="D21" s="41">
        <v>12.391999999999999</v>
      </c>
      <c r="E21" s="41">
        <v>4.4431000000000003</v>
      </c>
      <c r="F21" s="41">
        <v>7.9489000000000001</v>
      </c>
      <c r="G21" s="10">
        <v>15.5083</v>
      </c>
      <c r="H21" s="41">
        <v>2.6768000000000001</v>
      </c>
      <c r="I21" s="41">
        <v>12.8314</v>
      </c>
      <c r="J21" s="41">
        <v>4.5823999999999998</v>
      </c>
      <c r="K21" s="41">
        <v>8.2490000000000006</v>
      </c>
    </row>
    <row r="22" spans="1:11">
      <c r="A22" s="49" t="s">
        <v>86</v>
      </c>
      <c r="B22" s="41">
        <v>21.352</v>
      </c>
      <c r="C22" s="41">
        <v>3.1168999999999998</v>
      </c>
      <c r="D22" s="41">
        <v>18.235099999999999</v>
      </c>
      <c r="E22" s="41">
        <v>2.0821000000000001</v>
      </c>
      <c r="F22" s="41">
        <v>16.152999999999999</v>
      </c>
      <c r="G22" s="10">
        <v>18.291799999999999</v>
      </c>
      <c r="H22" s="41">
        <v>2.0118999999999998</v>
      </c>
      <c r="I22" s="41">
        <v>16.279900000000001</v>
      </c>
      <c r="J22" s="41">
        <v>2.3792</v>
      </c>
      <c r="K22" s="41">
        <v>13.900700000000001</v>
      </c>
    </row>
    <row r="23" spans="1:11">
      <c r="A23" s="49" t="s">
        <v>87</v>
      </c>
      <c r="B23" s="41">
        <v>19.100899999999999</v>
      </c>
      <c r="C23" s="41">
        <v>1.0356000000000001</v>
      </c>
      <c r="D23" s="41">
        <v>18.065300000000001</v>
      </c>
      <c r="E23" s="41">
        <v>2.0011999999999999</v>
      </c>
      <c r="F23" s="41">
        <v>16.0641</v>
      </c>
      <c r="G23" s="10">
        <v>19.840599999999998</v>
      </c>
      <c r="H23" s="41">
        <v>1.4138999999999999</v>
      </c>
      <c r="I23" s="41">
        <v>18.4267</v>
      </c>
      <c r="J23" s="41">
        <v>4.4069000000000003</v>
      </c>
      <c r="K23" s="41">
        <v>14.0198</v>
      </c>
    </row>
    <row r="24" spans="1:11">
      <c r="A24" s="49" t="s">
        <v>88</v>
      </c>
      <c r="B24" s="41">
        <v>13.099500000000001</v>
      </c>
      <c r="C24" s="41">
        <v>2.3847</v>
      </c>
      <c r="D24" s="41">
        <v>10.7148</v>
      </c>
      <c r="E24" s="41">
        <v>1.5861000000000001</v>
      </c>
      <c r="F24" s="41">
        <v>9.1287000000000003</v>
      </c>
      <c r="G24" s="10">
        <v>13.0146</v>
      </c>
      <c r="H24" s="41">
        <v>1.6433</v>
      </c>
      <c r="I24" s="41">
        <v>11.3713</v>
      </c>
      <c r="J24" s="41">
        <v>2.0215000000000001</v>
      </c>
      <c r="K24" s="41">
        <v>9.3498000000000001</v>
      </c>
    </row>
    <row r="25" spans="1:11">
      <c r="A25" s="49" t="s">
        <v>89</v>
      </c>
      <c r="B25" s="41">
        <v>19.7379</v>
      </c>
      <c r="C25" s="41">
        <v>2.3580999999999999</v>
      </c>
      <c r="D25" s="41">
        <v>17.379899999999999</v>
      </c>
      <c r="E25" s="41">
        <v>1.3571</v>
      </c>
      <c r="F25" s="41">
        <v>16.0227</v>
      </c>
      <c r="G25" s="10">
        <v>19.718499999999999</v>
      </c>
      <c r="H25" s="41">
        <v>2.1836000000000002</v>
      </c>
      <c r="I25" s="41">
        <v>17.535</v>
      </c>
      <c r="J25" s="41">
        <v>3.1861000000000002</v>
      </c>
      <c r="K25" s="41">
        <v>14.3489</v>
      </c>
    </row>
    <row r="26" spans="1:11">
      <c r="A26" s="49" t="s">
        <v>90</v>
      </c>
      <c r="B26" s="41">
        <v>14.180300000000001</v>
      </c>
      <c r="C26" s="41">
        <v>2.3083999999999998</v>
      </c>
      <c r="D26" s="41">
        <v>11.8719</v>
      </c>
      <c r="E26" s="41">
        <v>3.8355000000000001</v>
      </c>
      <c r="F26" s="41">
        <v>8.0363000000000007</v>
      </c>
      <c r="G26" s="10">
        <v>12.4626</v>
      </c>
      <c r="H26" s="41">
        <v>2.1776</v>
      </c>
      <c r="I26" s="41">
        <v>10.2851</v>
      </c>
      <c r="J26" s="41">
        <v>4.8517999999999999</v>
      </c>
      <c r="K26" s="41">
        <v>5.4332000000000003</v>
      </c>
    </row>
    <row r="27" spans="1:11">
      <c r="A27" s="49" t="s">
        <v>91</v>
      </c>
      <c r="B27" s="41">
        <v>14.425599999999999</v>
      </c>
      <c r="C27" s="41">
        <v>1.5187999999999999</v>
      </c>
      <c r="D27" s="41">
        <v>12.9068</v>
      </c>
      <c r="E27" s="41">
        <v>5.6242000000000001</v>
      </c>
      <c r="F27" s="41">
        <v>7.2826000000000004</v>
      </c>
      <c r="G27" s="10">
        <v>13.582800000000001</v>
      </c>
      <c r="H27" s="41">
        <v>1.5539000000000001</v>
      </c>
      <c r="I27" s="41">
        <v>12.0289</v>
      </c>
      <c r="J27" s="41">
        <v>7.6505000000000001</v>
      </c>
      <c r="K27" s="41">
        <v>4.3784000000000001</v>
      </c>
    </row>
    <row r="28" spans="1:11">
      <c r="A28" s="49" t="s">
        <v>92</v>
      </c>
      <c r="B28" s="41">
        <v>12.1914</v>
      </c>
      <c r="C28" s="41">
        <v>0.66180000000000005</v>
      </c>
      <c r="D28" s="41">
        <v>11.5296</v>
      </c>
      <c r="E28" s="41">
        <v>4.2167000000000003</v>
      </c>
      <c r="F28" s="41">
        <v>7.3129</v>
      </c>
      <c r="G28" s="10">
        <v>13.561999999999999</v>
      </c>
      <c r="H28" s="41">
        <v>0.94889999999999997</v>
      </c>
      <c r="I28" s="41">
        <v>12.613099999999999</v>
      </c>
      <c r="J28" s="41">
        <v>4.5814000000000004</v>
      </c>
      <c r="K28" s="41">
        <v>8.0317000000000007</v>
      </c>
    </row>
    <row r="29" spans="1:11">
      <c r="A29" s="49" t="s">
        <v>93</v>
      </c>
      <c r="B29" s="41">
        <v>13.8582</v>
      </c>
      <c r="C29" s="41">
        <v>0.79369999999999996</v>
      </c>
      <c r="D29" s="41">
        <v>13.064500000000001</v>
      </c>
      <c r="E29" s="41">
        <v>3.4967000000000001</v>
      </c>
      <c r="F29" s="41">
        <v>9.5678000000000001</v>
      </c>
      <c r="G29" s="10">
        <v>15.415900000000001</v>
      </c>
      <c r="H29" s="41">
        <v>0.88290000000000002</v>
      </c>
      <c r="I29" s="41">
        <v>14.532999999999999</v>
      </c>
      <c r="J29" s="41">
        <v>5.8282999999999996</v>
      </c>
      <c r="K29" s="41">
        <v>8.7045999999999992</v>
      </c>
    </row>
    <row r="30" spans="1:11">
      <c r="A30" s="49" t="s">
        <v>94</v>
      </c>
      <c r="B30" s="41">
        <v>12.320499999999999</v>
      </c>
      <c r="C30" s="41">
        <v>2.1663000000000001</v>
      </c>
      <c r="D30" s="41">
        <v>10.154199999999999</v>
      </c>
      <c r="E30" s="41">
        <v>2.9236</v>
      </c>
      <c r="F30" s="41">
        <v>7.2305999999999999</v>
      </c>
      <c r="G30" s="10">
        <v>13.166399999999999</v>
      </c>
      <c r="H30" s="41">
        <v>0.87029999999999996</v>
      </c>
      <c r="I30" s="41">
        <v>12.296099999999999</v>
      </c>
      <c r="J30" s="41">
        <v>3.8641000000000001</v>
      </c>
      <c r="K30" s="41">
        <v>8.4321000000000002</v>
      </c>
    </row>
    <row r="31" spans="1:11">
      <c r="A31" s="49" t="s">
        <v>95</v>
      </c>
      <c r="B31" s="41">
        <v>16.795300000000001</v>
      </c>
      <c r="C31" s="41">
        <v>1.1838</v>
      </c>
      <c r="D31" s="41">
        <v>15.611499999999999</v>
      </c>
      <c r="E31" s="41">
        <v>3.6839</v>
      </c>
      <c r="F31" s="41">
        <v>11.9276</v>
      </c>
      <c r="G31" s="10">
        <v>16.706700000000001</v>
      </c>
      <c r="H31" s="41">
        <v>1.5296000000000001</v>
      </c>
      <c r="I31" s="41">
        <v>15.177099999999999</v>
      </c>
      <c r="J31" s="41">
        <v>5.0332999999999997</v>
      </c>
      <c r="K31" s="41">
        <v>10.143800000000001</v>
      </c>
    </row>
    <row r="32" spans="1:11">
      <c r="A32" s="49" t="s">
        <v>96</v>
      </c>
      <c r="B32" s="41">
        <v>11.5855</v>
      </c>
      <c r="C32" s="41">
        <v>1.5567</v>
      </c>
      <c r="D32" s="41">
        <v>10.0288</v>
      </c>
      <c r="E32" s="41">
        <v>3.2292000000000001</v>
      </c>
      <c r="F32" s="41">
        <v>6.7995999999999999</v>
      </c>
      <c r="G32" s="10">
        <v>12.014799999999999</v>
      </c>
      <c r="H32" s="41">
        <v>1.1865000000000001</v>
      </c>
      <c r="I32" s="41">
        <v>10.8284</v>
      </c>
      <c r="J32" s="41">
        <v>6.9127000000000001</v>
      </c>
      <c r="K32" s="41">
        <v>3.9157000000000002</v>
      </c>
    </row>
    <row r="33" spans="1:11">
      <c r="A33" s="49" t="s">
        <v>97</v>
      </c>
      <c r="B33" s="41">
        <v>18.004000000000001</v>
      </c>
      <c r="C33" s="41">
        <v>1.1989000000000001</v>
      </c>
      <c r="D33" s="41">
        <v>16.805099999999999</v>
      </c>
      <c r="E33" s="41">
        <v>1.5684</v>
      </c>
      <c r="F33" s="41">
        <v>15.236700000000001</v>
      </c>
      <c r="G33" s="10">
        <v>17.837</v>
      </c>
      <c r="H33" s="41">
        <v>1.0347999999999999</v>
      </c>
      <c r="I33" s="41">
        <v>16.802199999999999</v>
      </c>
      <c r="J33" s="41">
        <v>3.6488</v>
      </c>
      <c r="K33" s="41">
        <v>13.1534</v>
      </c>
    </row>
    <row r="34" spans="1:11">
      <c r="A34" s="49" t="s">
        <v>98</v>
      </c>
      <c r="B34" s="41">
        <v>18.349</v>
      </c>
      <c r="C34" s="41">
        <v>1.974</v>
      </c>
      <c r="D34" s="41">
        <v>16.3749</v>
      </c>
      <c r="E34" s="41">
        <v>1.4718</v>
      </c>
      <c r="F34" s="41">
        <v>14.9031</v>
      </c>
      <c r="G34" s="10">
        <v>16.741299999999999</v>
      </c>
      <c r="H34" s="41">
        <v>0.64849999999999997</v>
      </c>
      <c r="I34" s="41">
        <v>16.0928</v>
      </c>
      <c r="J34" s="41">
        <v>2.4775999999999998</v>
      </c>
      <c r="K34" s="41">
        <v>13.6152</v>
      </c>
    </row>
    <row r="35" spans="1:11">
      <c r="A35" s="49" t="s">
        <v>99</v>
      </c>
      <c r="B35" s="41">
        <v>15.239100000000001</v>
      </c>
      <c r="C35" s="41">
        <v>1.1188</v>
      </c>
      <c r="D35" s="41">
        <v>14.1203</v>
      </c>
      <c r="E35" s="41">
        <v>3.7498999999999998</v>
      </c>
      <c r="F35" s="41">
        <v>10.3704</v>
      </c>
      <c r="G35" s="10">
        <v>15.5151</v>
      </c>
      <c r="H35" s="41">
        <v>1.3808</v>
      </c>
      <c r="I35" s="41">
        <v>14.1342</v>
      </c>
      <c r="J35" s="41">
        <v>3.996</v>
      </c>
      <c r="K35" s="41">
        <v>10.138199999999999</v>
      </c>
    </row>
    <row r="36" spans="1:11">
      <c r="A36" s="49" t="s">
        <v>100</v>
      </c>
      <c r="B36" s="41">
        <v>18.469799999999999</v>
      </c>
      <c r="C36" s="41">
        <v>1.1416999999999999</v>
      </c>
      <c r="D36" s="41">
        <v>17.328099999999999</v>
      </c>
      <c r="E36" s="58" t="s">
        <v>179</v>
      </c>
      <c r="F36" s="41">
        <v>17.058900000000001</v>
      </c>
      <c r="G36" s="10">
        <v>16.530100000000001</v>
      </c>
      <c r="H36" s="41">
        <v>1.0755999999999999</v>
      </c>
      <c r="I36" s="41">
        <v>15.4544</v>
      </c>
      <c r="J36" s="41">
        <v>1.9970000000000001</v>
      </c>
      <c r="K36" s="41">
        <v>13.4575</v>
      </c>
    </row>
    <row r="37" spans="1:11">
      <c r="A37" s="49" t="s">
        <v>101</v>
      </c>
      <c r="B37" s="41">
        <v>13.4252</v>
      </c>
      <c r="C37" s="41">
        <v>1.0676000000000001</v>
      </c>
      <c r="D37" s="41">
        <v>12.3575</v>
      </c>
      <c r="E37" s="41">
        <v>2.8393000000000002</v>
      </c>
      <c r="F37" s="41">
        <v>9.5183</v>
      </c>
      <c r="G37" s="10">
        <v>15.486700000000001</v>
      </c>
      <c r="H37" s="41">
        <v>1.4085000000000001</v>
      </c>
      <c r="I37" s="41">
        <v>14.0783</v>
      </c>
      <c r="J37" s="41">
        <v>4.6928999999999998</v>
      </c>
      <c r="K37" s="41">
        <v>9.3853000000000009</v>
      </c>
    </row>
    <row r="38" spans="1:11">
      <c r="A38" s="49" t="s">
        <v>102</v>
      </c>
      <c r="B38" s="41">
        <v>13.352499999999999</v>
      </c>
      <c r="C38" s="41">
        <v>1.3928</v>
      </c>
      <c r="D38" s="41">
        <v>11.9597</v>
      </c>
      <c r="E38" s="41">
        <v>2.7322000000000002</v>
      </c>
      <c r="F38" s="41">
        <v>9.2274999999999991</v>
      </c>
      <c r="G38" s="10">
        <v>13.569000000000001</v>
      </c>
      <c r="H38" s="41">
        <v>1.3827</v>
      </c>
      <c r="I38" s="41">
        <v>12.186299999999999</v>
      </c>
      <c r="J38" s="41">
        <v>5.1036000000000001</v>
      </c>
      <c r="K38" s="41">
        <v>7.0827</v>
      </c>
    </row>
    <row r="39" spans="1:11">
      <c r="A39" s="49" t="s">
        <v>103</v>
      </c>
      <c r="B39" s="41">
        <v>15.757199999999999</v>
      </c>
      <c r="C39" s="41">
        <v>1.6245000000000001</v>
      </c>
      <c r="D39" s="41">
        <v>14.1328</v>
      </c>
      <c r="E39" s="41">
        <v>1.5611999999999999</v>
      </c>
      <c r="F39" s="41">
        <v>12.5715</v>
      </c>
      <c r="G39" s="10">
        <v>15.6639</v>
      </c>
      <c r="H39" s="41">
        <v>1.6104000000000001</v>
      </c>
      <c r="I39" s="41">
        <v>14.0535</v>
      </c>
      <c r="J39" s="41">
        <v>2.3849</v>
      </c>
      <c r="K39" s="41">
        <v>11.6686</v>
      </c>
    </row>
    <row r="40" spans="1:11">
      <c r="A40" s="49" t="s">
        <v>104</v>
      </c>
      <c r="B40" s="41">
        <v>18.3369</v>
      </c>
      <c r="C40" s="41">
        <v>2.2364999999999999</v>
      </c>
      <c r="D40" s="41">
        <v>16.1004</v>
      </c>
      <c r="E40" s="41">
        <v>4.5587</v>
      </c>
      <c r="F40" s="41">
        <v>11.541700000000001</v>
      </c>
      <c r="G40" s="10">
        <v>18.120100000000001</v>
      </c>
      <c r="H40" s="41">
        <v>1.8049999999999999</v>
      </c>
      <c r="I40" s="41">
        <v>16.315100000000001</v>
      </c>
      <c r="J40" s="41">
        <v>4.9149000000000003</v>
      </c>
      <c r="K40" s="41">
        <v>11.4002</v>
      </c>
    </row>
    <row r="41" spans="1:11">
      <c r="A41" s="49" t="s">
        <v>105</v>
      </c>
      <c r="B41" s="41">
        <v>14.4125</v>
      </c>
      <c r="C41" s="41">
        <v>2.2528000000000001</v>
      </c>
      <c r="D41" s="41">
        <v>12.159800000000001</v>
      </c>
      <c r="E41" s="41">
        <v>3.9525000000000001</v>
      </c>
      <c r="F41" s="41">
        <v>8.2073</v>
      </c>
      <c r="G41" s="10">
        <v>14.090199999999999</v>
      </c>
      <c r="H41" s="41">
        <v>0.98770000000000002</v>
      </c>
      <c r="I41" s="41">
        <v>13.102600000000001</v>
      </c>
      <c r="J41" s="41">
        <v>6.0640999999999998</v>
      </c>
      <c r="K41" s="41">
        <v>7.0384000000000002</v>
      </c>
    </row>
    <row r="42" spans="1:11">
      <c r="A42" s="49" t="s">
        <v>106</v>
      </c>
      <c r="B42" s="41">
        <v>18.636099999999999</v>
      </c>
      <c r="C42" s="41">
        <v>1.2444999999999999</v>
      </c>
      <c r="D42" s="41">
        <v>17.3916</v>
      </c>
      <c r="E42" s="41">
        <v>4.1383999999999999</v>
      </c>
      <c r="F42" s="41">
        <v>13.253299999999999</v>
      </c>
      <c r="G42" s="10">
        <v>16.843299999999999</v>
      </c>
      <c r="H42" s="41">
        <v>2.0767000000000002</v>
      </c>
      <c r="I42" s="41">
        <v>14.7666</v>
      </c>
      <c r="J42" s="41">
        <v>4.8525999999999998</v>
      </c>
      <c r="K42" s="41">
        <v>9.9139999999999997</v>
      </c>
    </row>
    <row r="43" spans="1:11">
      <c r="A43" s="49" t="s">
        <v>107</v>
      </c>
      <c r="B43" s="41">
        <v>13.7721</v>
      </c>
      <c r="C43" s="41">
        <v>1.0112000000000001</v>
      </c>
      <c r="D43" s="41">
        <v>12.760999999999999</v>
      </c>
      <c r="E43" s="41">
        <v>0.66869999999999996</v>
      </c>
      <c r="F43" s="41">
        <v>12.0923</v>
      </c>
      <c r="G43" s="10">
        <v>14.207800000000001</v>
      </c>
      <c r="H43" s="41">
        <v>1.1791</v>
      </c>
      <c r="I43" s="41">
        <v>13.028700000000001</v>
      </c>
      <c r="J43" s="41">
        <v>1.2198</v>
      </c>
      <c r="K43" s="41">
        <v>11.8089</v>
      </c>
    </row>
    <row r="44" spans="1:11">
      <c r="A44" s="49" t="s">
        <v>108</v>
      </c>
      <c r="B44" s="41">
        <v>14.246</v>
      </c>
      <c r="C44" s="41">
        <v>1.0102</v>
      </c>
      <c r="D44" s="41">
        <v>13.2357</v>
      </c>
      <c r="E44" s="41">
        <v>4.1779000000000002</v>
      </c>
      <c r="F44" s="41">
        <v>9.0578000000000003</v>
      </c>
      <c r="G44" s="10">
        <v>14.640499999999999</v>
      </c>
      <c r="H44" s="41">
        <v>1.05</v>
      </c>
      <c r="I44" s="41">
        <v>13.5905</v>
      </c>
      <c r="J44" s="41">
        <v>7.6001000000000003</v>
      </c>
      <c r="K44" s="41">
        <v>5.9904000000000002</v>
      </c>
    </row>
    <row r="45" spans="1:11">
      <c r="A45" s="49" t="s">
        <v>109</v>
      </c>
      <c r="B45" s="41">
        <v>16.3934</v>
      </c>
      <c r="C45" s="41">
        <v>2.2612000000000001</v>
      </c>
      <c r="D45" s="41">
        <v>14.132199999999999</v>
      </c>
      <c r="E45" s="41">
        <v>6.0045999999999999</v>
      </c>
      <c r="F45" s="41">
        <v>8.1275999999999993</v>
      </c>
      <c r="G45" s="10">
        <v>16.533100000000001</v>
      </c>
      <c r="H45" s="41">
        <v>1.6882999999999999</v>
      </c>
      <c r="I45" s="41">
        <v>14.844799999999999</v>
      </c>
      <c r="J45" s="41">
        <v>9.3663000000000007</v>
      </c>
      <c r="K45" s="41">
        <v>5.4785000000000004</v>
      </c>
    </row>
    <row r="46" spans="1:11">
      <c r="A46" s="49" t="s">
        <v>110</v>
      </c>
      <c r="B46" s="41">
        <v>15.3642</v>
      </c>
      <c r="C46" s="41">
        <v>2.3751000000000002</v>
      </c>
      <c r="D46" s="41">
        <v>12.989100000000001</v>
      </c>
      <c r="E46" s="41">
        <v>2.8639999999999999</v>
      </c>
      <c r="F46" s="41">
        <v>10.1251</v>
      </c>
      <c r="G46" s="10">
        <v>13.065200000000001</v>
      </c>
      <c r="H46" s="41">
        <v>1.804</v>
      </c>
      <c r="I46" s="41">
        <v>11.261200000000001</v>
      </c>
      <c r="J46" s="41">
        <v>3.6745999999999999</v>
      </c>
      <c r="K46" s="41">
        <v>7.5865999999999998</v>
      </c>
    </row>
    <row r="47" spans="1:11">
      <c r="A47" s="49" t="s">
        <v>111</v>
      </c>
      <c r="B47" s="41">
        <v>13.975899999999999</v>
      </c>
      <c r="C47" s="41">
        <v>2.8332000000000002</v>
      </c>
      <c r="D47" s="41">
        <v>11.1427</v>
      </c>
      <c r="E47" s="41">
        <v>1.9522999999999999</v>
      </c>
      <c r="F47" s="41">
        <v>9.1905000000000001</v>
      </c>
      <c r="G47" s="10">
        <v>14.6356</v>
      </c>
      <c r="H47" s="41">
        <v>2.2164000000000001</v>
      </c>
      <c r="I47" s="41">
        <v>12.4191</v>
      </c>
      <c r="J47" s="41">
        <v>2.7957000000000001</v>
      </c>
      <c r="K47" s="41">
        <v>9.6234000000000002</v>
      </c>
    </row>
    <row r="48" spans="1:11">
      <c r="A48" s="49" t="s">
        <v>112</v>
      </c>
      <c r="B48" s="41">
        <v>12.4481</v>
      </c>
      <c r="C48" s="41">
        <v>1.0146999999999999</v>
      </c>
      <c r="D48" s="41">
        <v>11.433400000000001</v>
      </c>
      <c r="E48" s="41">
        <v>3.952</v>
      </c>
      <c r="F48" s="41">
        <v>7.4813999999999998</v>
      </c>
      <c r="G48" s="10">
        <v>13.593400000000001</v>
      </c>
      <c r="H48" s="41">
        <v>0.98509999999999998</v>
      </c>
      <c r="I48" s="41">
        <v>12.6083</v>
      </c>
      <c r="J48" s="41">
        <v>6.0707000000000004</v>
      </c>
      <c r="K48" s="41">
        <v>6.5376000000000003</v>
      </c>
    </row>
    <row r="49" spans="1:11">
      <c r="A49" s="49" t="s">
        <v>113</v>
      </c>
      <c r="B49" s="41">
        <v>17.7668</v>
      </c>
      <c r="C49" s="41">
        <v>1.5279</v>
      </c>
      <c r="D49" s="41">
        <v>16.239000000000001</v>
      </c>
      <c r="E49" s="41">
        <v>2.4460000000000002</v>
      </c>
      <c r="F49" s="41">
        <v>13.792899999999999</v>
      </c>
      <c r="G49" s="10">
        <v>17.807500000000001</v>
      </c>
      <c r="H49" s="41">
        <v>1.3606</v>
      </c>
      <c r="I49" s="41">
        <v>16.446899999999999</v>
      </c>
      <c r="J49" s="41">
        <v>3.9874999999999998</v>
      </c>
      <c r="K49" s="41">
        <v>12.4594</v>
      </c>
    </row>
    <row r="50" spans="1:11">
      <c r="A50" s="49" t="s">
        <v>114</v>
      </c>
      <c r="B50" s="41">
        <v>13.236599999999999</v>
      </c>
      <c r="C50" s="41">
        <v>0.998</v>
      </c>
      <c r="D50" s="41">
        <v>12.2386</v>
      </c>
      <c r="E50" s="41">
        <v>2.8889</v>
      </c>
      <c r="F50" s="41">
        <v>9.3498000000000001</v>
      </c>
      <c r="G50" s="10">
        <v>13.0861</v>
      </c>
      <c r="H50" s="41">
        <v>1.3406</v>
      </c>
      <c r="I50" s="41">
        <v>11.7455</v>
      </c>
      <c r="J50" s="41">
        <v>3.0487000000000002</v>
      </c>
      <c r="K50" s="41">
        <v>8.6967999999999996</v>
      </c>
    </row>
    <row r="51" spans="1:11">
      <c r="A51" s="49" t="s">
        <v>115</v>
      </c>
      <c r="B51" s="41">
        <v>13.2034</v>
      </c>
      <c r="C51" s="41">
        <v>1.4468000000000001</v>
      </c>
      <c r="D51" s="41">
        <v>11.756600000000001</v>
      </c>
      <c r="E51" s="41">
        <v>3.9523999999999999</v>
      </c>
      <c r="F51" s="41">
        <v>7.8042999999999996</v>
      </c>
      <c r="G51" s="10">
        <v>13.1896</v>
      </c>
      <c r="H51" s="41">
        <v>1.3416999999999999</v>
      </c>
      <c r="I51" s="41">
        <v>11.847899999999999</v>
      </c>
      <c r="J51" s="41">
        <v>4.2651000000000003</v>
      </c>
      <c r="K51" s="41">
        <v>7.5827999999999998</v>
      </c>
    </row>
    <row r="52" spans="1:11">
      <c r="A52" s="49" t="s">
        <v>116</v>
      </c>
      <c r="B52" s="41">
        <v>20.293800000000001</v>
      </c>
      <c r="C52" s="41">
        <v>1.8440000000000001</v>
      </c>
      <c r="D52" s="41">
        <v>18.4498</v>
      </c>
      <c r="E52" s="41">
        <v>7.3796999999999997</v>
      </c>
      <c r="F52" s="41">
        <v>11.0702</v>
      </c>
      <c r="G52" s="10">
        <v>21.2577</v>
      </c>
      <c r="H52" s="41">
        <v>1.4117</v>
      </c>
      <c r="I52" s="41">
        <v>19.846</v>
      </c>
      <c r="J52" s="41">
        <v>11.638</v>
      </c>
      <c r="K52" s="41">
        <v>8.2080000000000002</v>
      </c>
    </row>
    <row r="53" spans="1:11">
      <c r="A53" s="49" t="s">
        <v>117</v>
      </c>
      <c r="B53" s="41">
        <v>12.8017</v>
      </c>
      <c r="C53" s="41">
        <v>1.4685999999999999</v>
      </c>
      <c r="D53" s="41">
        <v>11.333</v>
      </c>
      <c r="E53" s="41">
        <v>2.552</v>
      </c>
      <c r="F53" s="41">
        <v>8.7810000000000006</v>
      </c>
      <c r="G53" s="10">
        <v>14.5578</v>
      </c>
      <c r="H53" s="41">
        <v>1.0519000000000001</v>
      </c>
      <c r="I53" s="41">
        <v>13.5059</v>
      </c>
      <c r="J53" s="41">
        <v>4.1955999999999998</v>
      </c>
      <c r="K53" s="41">
        <v>9.3102999999999998</v>
      </c>
    </row>
    <row r="54" spans="1:11">
      <c r="A54" s="49" t="s">
        <v>118</v>
      </c>
      <c r="B54" s="41">
        <v>15.476100000000001</v>
      </c>
      <c r="C54" s="41">
        <v>1.0375000000000001</v>
      </c>
      <c r="D54" s="41">
        <v>14.438599999999999</v>
      </c>
      <c r="E54" s="41">
        <v>2.8369</v>
      </c>
      <c r="F54" s="41">
        <v>11.601800000000001</v>
      </c>
      <c r="G54" s="10">
        <v>14.794600000000001</v>
      </c>
      <c r="H54" s="41">
        <v>0.92730000000000001</v>
      </c>
      <c r="I54" s="41">
        <v>13.8673</v>
      </c>
      <c r="J54" s="41">
        <v>3.2298</v>
      </c>
      <c r="K54" s="41">
        <v>10.6374</v>
      </c>
    </row>
    <row r="55" spans="1:11">
      <c r="A55" s="42" t="s">
        <v>119</v>
      </c>
      <c r="B55" s="43"/>
      <c r="C55" s="43"/>
      <c r="D55" s="43"/>
      <c r="E55" s="43"/>
      <c r="F55" s="43"/>
      <c r="G55" s="43"/>
      <c r="H55" s="43"/>
      <c r="I55" s="43"/>
      <c r="J55" s="43"/>
      <c r="K55" s="43"/>
    </row>
    <row r="56" spans="1:11">
      <c r="A56" s="50" t="s">
        <v>121</v>
      </c>
      <c r="B56" s="41">
        <v>14.137600000000001</v>
      </c>
      <c r="C56" s="41">
        <v>1.2819</v>
      </c>
      <c r="D56" s="41">
        <v>12.855700000000001</v>
      </c>
      <c r="E56" s="58" t="s">
        <v>179</v>
      </c>
      <c r="F56" s="41">
        <v>12.4658</v>
      </c>
      <c r="G56" s="10">
        <v>15.747400000000001</v>
      </c>
      <c r="H56" s="41">
        <v>1.8574999999999999</v>
      </c>
      <c r="I56" s="41">
        <v>13.889900000000001</v>
      </c>
      <c r="J56" s="41">
        <v>1.5095000000000001</v>
      </c>
      <c r="K56" s="41">
        <v>12.3804</v>
      </c>
    </row>
    <row r="57" spans="1:11">
      <c r="A57" s="11" t="s">
        <v>168</v>
      </c>
      <c r="B57" s="6">
        <v>14.271599999999999</v>
      </c>
      <c r="C57" s="6">
        <v>1.5488999999999999</v>
      </c>
      <c r="D57" s="6">
        <v>12.7226</v>
      </c>
      <c r="E57" s="6">
        <v>3.3180000000000001</v>
      </c>
      <c r="F57" s="6">
        <v>9.4047000000000001</v>
      </c>
      <c r="G57" s="15">
        <v>12.797599999999999</v>
      </c>
      <c r="H57" s="6">
        <v>0.95089999999999997</v>
      </c>
      <c r="I57" s="6">
        <v>11.8467</v>
      </c>
      <c r="J57" s="6">
        <v>3.2343000000000002</v>
      </c>
      <c r="K57" s="6">
        <v>8.6123999999999992</v>
      </c>
    </row>
    <row r="58" spans="1:11">
      <c r="A58" s="7" t="s">
        <v>234</v>
      </c>
    </row>
  </sheetData>
  <mergeCells count="4">
    <mergeCell ref="A55:K55"/>
    <mergeCell ref="B2:F2"/>
    <mergeCell ref="A2:A3"/>
    <mergeCell ref="G2:K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4"/>
  <sheetViews>
    <sheetView workbookViewId="0"/>
  </sheetViews>
  <sheetFormatPr defaultRowHeight="15"/>
  <cols>
    <col min="1" max="1" width="46" customWidth="1"/>
    <col min="2" max="5" width="27" customWidth="1"/>
  </cols>
  <sheetData>
    <row r="1" spans="1:5">
      <c r="A1" s="2" t="s">
        <v>2</v>
      </c>
    </row>
    <row r="2" spans="1:5">
      <c r="A2" s="31" t="s">
        <v>63</v>
      </c>
      <c r="B2" s="44" t="s">
        <v>52</v>
      </c>
      <c r="C2" s="45"/>
      <c r="D2" s="44" t="s">
        <v>55</v>
      </c>
      <c r="E2" s="45"/>
    </row>
    <row r="3" spans="1:5">
      <c r="A3" s="37"/>
      <c r="B3" s="8" t="s">
        <v>64</v>
      </c>
      <c r="C3" s="46" t="s">
        <v>65</v>
      </c>
      <c r="D3" s="47" t="s">
        <v>64</v>
      </c>
      <c r="E3" s="46" t="s">
        <v>65</v>
      </c>
    </row>
    <row r="4" spans="1:5">
      <c r="A4" s="40" t="s">
        <v>66</v>
      </c>
      <c r="B4" s="48">
        <v>121200</v>
      </c>
      <c r="C4" s="48">
        <v>3827000</v>
      </c>
      <c r="D4" s="9">
        <v>118000</v>
      </c>
      <c r="E4" s="48">
        <v>3830000</v>
      </c>
    </row>
    <row r="5" spans="1:5">
      <c r="A5" s="49" t="s">
        <v>67</v>
      </c>
      <c r="B5" s="48">
        <v>116000</v>
      </c>
      <c r="C5" s="48">
        <v>3508000</v>
      </c>
      <c r="D5" s="9">
        <v>113900</v>
      </c>
      <c r="E5" s="48">
        <v>3514000</v>
      </c>
    </row>
    <row r="6" spans="1:5">
      <c r="A6" s="49" t="s">
        <v>68</v>
      </c>
      <c r="B6" s="48">
        <v>1800</v>
      </c>
      <c r="C6" s="48">
        <v>310000</v>
      </c>
      <c r="D6" s="9">
        <v>1500</v>
      </c>
      <c r="E6" s="48">
        <v>310000</v>
      </c>
    </row>
    <row r="7" spans="1:5">
      <c r="A7" s="49" t="s">
        <v>69</v>
      </c>
      <c r="B7" s="48">
        <v>1800</v>
      </c>
      <c r="C7" s="48">
        <v>52000</v>
      </c>
      <c r="D7" s="9">
        <v>1900</v>
      </c>
      <c r="E7" s="48">
        <v>52000</v>
      </c>
    </row>
    <row r="8" spans="1:5">
      <c r="A8" s="49" t="s">
        <v>70</v>
      </c>
      <c r="B8" s="48">
        <v>1800</v>
      </c>
      <c r="C8" s="48">
        <v>8000</v>
      </c>
      <c r="D8" s="9">
        <v>1700</v>
      </c>
      <c r="E8" s="48">
        <v>8000</v>
      </c>
    </row>
    <row r="9" spans="1:5">
      <c r="A9" s="49" t="s">
        <v>71</v>
      </c>
      <c r="B9" s="48">
        <v>1900</v>
      </c>
      <c r="C9" s="48">
        <v>80000</v>
      </c>
      <c r="D9" s="9">
        <v>1900</v>
      </c>
      <c r="E9" s="48">
        <v>79000</v>
      </c>
    </row>
    <row r="10" spans="1:5">
      <c r="A10" s="49" t="s">
        <v>72</v>
      </c>
      <c r="B10" s="48">
        <v>1900</v>
      </c>
      <c r="C10" s="48">
        <v>35000</v>
      </c>
      <c r="D10" s="9">
        <v>1800</v>
      </c>
      <c r="E10" s="48">
        <v>34000</v>
      </c>
    </row>
    <row r="11" spans="1:5">
      <c r="A11" s="49" t="s">
        <v>73</v>
      </c>
      <c r="B11" s="48">
        <v>3900</v>
      </c>
      <c r="C11" s="48">
        <v>421000</v>
      </c>
      <c r="D11" s="9">
        <v>3900</v>
      </c>
      <c r="E11" s="48">
        <v>424000</v>
      </c>
    </row>
    <row r="12" spans="1:5">
      <c r="A12" s="49" t="s">
        <v>74</v>
      </c>
      <c r="B12" s="48">
        <v>2500</v>
      </c>
      <c r="C12" s="48">
        <v>57000</v>
      </c>
      <c r="D12" s="9">
        <v>2400</v>
      </c>
      <c r="E12" s="48">
        <v>60000</v>
      </c>
    </row>
    <row r="13" spans="1:5">
      <c r="A13" s="49" t="s">
        <v>75</v>
      </c>
      <c r="B13" s="48">
        <v>1900</v>
      </c>
      <c r="C13" s="48">
        <v>38000</v>
      </c>
      <c r="D13" s="9">
        <v>1800</v>
      </c>
      <c r="E13" s="48">
        <v>36000</v>
      </c>
    </row>
    <row r="14" spans="1:5">
      <c r="A14" s="49" t="s">
        <v>76</v>
      </c>
      <c r="B14" s="48">
        <v>1800</v>
      </c>
      <c r="C14" s="48">
        <v>10000</v>
      </c>
      <c r="D14" s="9">
        <v>1900</v>
      </c>
      <c r="E14" s="48">
        <v>11000</v>
      </c>
    </row>
    <row r="15" spans="1:5">
      <c r="A15" s="49" t="s">
        <v>77</v>
      </c>
      <c r="B15" s="48">
        <v>5400</v>
      </c>
      <c r="C15" s="48">
        <v>208000</v>
      </c>
      <c r="D15" s="9">
        <v>5600</v>
      </c>
      <c r="E15" s="48">
        <v>207000</v>
      </c>
    </row>
    <row r="16" spans="1:5">
      <c r="A16" s="49" t="s">
        <v>78</v>
      </c>
      <c r="B16" s="48">
        <v>2800</v>
      </c>
      <c r="C16" s="48">
        <v>123000</v>
      </c>
      <c r="D16" s="9">
        <v>2700</v>
      </c>
      <c r="E16" s="48">
        <v>124000</v>
      </c>
    </row>
    <row r="17" spans="1:5">
      <c r="A17" s="49" t="s">
        <v>79</v>
      </c>
      <c r="B17" s="48">
        <v>1800</v>
      </c>
      <c r="C17" s="48">
        <v>13000</v>
      </c>
      <c r="D17" s="9">
        <v>1700</v>
      </c>
      <c r="E17" s="48">
        <v>12000</v>
      </c>
    </row>
    <row r="18" spans="1:5">
      <c r="A18" s="49" t="s">
        <v>80</v>
      </c>
      <c r="B18" s="48">
        <v>1800</v>
      </c>
      <c r="C18" s="48">
        <v>22000</v>
      </c>
      <c r="D18" s="9">
        <v>1800</v>
      </c>
      <c r="E18" s="48">
        <v>23000</v>
      </c>
    </row>
    <row r="19" spans="1:5">
      <c r="A19" s="49" t="s">
        <v>81</v>
      </c>
      <c r="B19" s="48">
        <v>2900</v>
      </c>
      <c r="C19" s="48">
        <v>131000</v>
      </c>
      <c r="D19" s="9">
        <v>3000</v>
      </c>
      <c r="E19" s="48">
        <v>139000</v>
      </c>
    </row>
    <row r="20" spans="1:5">
      <c r="A20" s="49" t="s">
        <v>82</v>
      </c>
      <c r="B20" s="48">
        <v>1800</v>
      </c>
      <c r="C20" s="48">
        <v>72000</v>
      </c>
      <c r="D20" s="9">
        <v>1800</v>
      </c>
      <c r="E20" s="48">
        <v>72000</v>
      </c>
    </row>
    <row r="21" spans="1:5">
      <c r="A21" s="49" t="s">
        <v>83</v>
      </c>
      <c r="B21" s="48">
        <v>1900</v>
      </c>
      <c r="C21" s="48">
        <v>35000</v>
      </c>
      <c r="D21" s="9">
        <v>1900</v>
      </c>
      <c r="E21" s="48">
        <v>36000</v>
      </c>
    </row>
    <row r="22" spans="1:5">
      <c r="A22" s="49" t="s">
        <v>84</v>
      </c>
      <c r="B22" s="48">
        <v>1900</v>
      </c>
      <c r="C22" s="48">
        <v>34000</v>
      </c>
      <c r="D22" s="9">
        <v>1900</v>
      </c>
      <c r="E22" s="48">
        <v>34000</v>
      </c>
    </row>
    <row r="23" spans="1:5">
      <c r="A23" s="49" t="s">
        <v>85</v>
      </c>
      <c r="B23" s="48">
        <v>2500</v>
      </c>
      <c r="C23" s="48">
        <v>47000</v>
      </c>
      <c r="D23" s="9">
        <v>2400</v>
      </c>
      <c r="E23" s="48">
        <v>44000</v>
      </c>
    </row>
    <row r="24" spans="1:5">
      <c r="A24" s="49" t="s">
        <v>86</v>
      </c>
      <c r="B24" s="48">
        <v>1700</v>
      </c>
      <c r="C24" s="48">
        <v>45000</v>
      </c>
      <c r="D24" s="9">
        <v>1800</v>
      </c>
      <c r="E24" s="48">
        <v>44000</v>
      </c>
    </row>
    <row r="25" spans="1:5">
      <c r="A25" s="49" t="s">
        <v>87</v>
      </c>
      <c r="B25" s="48">
        <v>1900</v>
      </c>
      <c r="C25" s="48">
        <v>12000</v>
      </c>
      <c r="D25" s="9">
        <v>1700</v>
      </c>
      <c r="E25" s="48">
        <v>12000</v>
      </c>
    </row>
    <row r="26" spans="1:5">
      <c r="A26" s="49" t="s">
        <v>88</v>
      </c>
      <c r="B26" s="48">
        <v>2600</v>
      </c>
      <c r="C26" s="48">
        <v>65000</v>
      </c>
      <c r="D26" s="9">
        <v>2600</v>
      </c>
      <c r="E26" s="48">
        <v>63000</v>
      </c>
    </row>
    <row r="27" spans="1:5">
      <c r="A27" s="49" t="s">
        <v>89</v>
      </c>
      <c r="B27" s="48">
        <v>2800</v>
      </c>
      <c r="C27" s="48">
        <v>67000</v>
      </c>
      <c r="D27" s="9">
        <v>2500</v>
      </c>
      <c r="E27" s="48">
        <v>64000</v>
      </c>
    </row>
    <row r="28" spans="1:5">
      <c r="A28" s="49" t="s">
        <v>90</v>
      </c>
      <c r="B28" s="48">
        <v>2800</v>
      </c>
      <c r="C28" s="48">
        <v>105000</v>
      </c>
      <c r="D28" s="9">
        <v>2600</v>
      </c>
      <c r="E28" s="48">
        <v>97000</v>
      </c>
    </row>
    <row r="29" spans="1:5">
      <c r="A29" s="49" t="s">
        <v>91</v>
      </c>
      <c r="B29" s="48">
        <v>2000</v>
      </c>
      <c r="C29" s="48">
        <v>61000</v>
      </c>
      <c r="D29" s="9">
        <v>2100</v>
      </c>
      <c r="E29" s="48">
        <v>63000</v>
      </c>
    </row>
    <row r="30" spans="1:5">
      <c r="A30" s="49" t="s">
        <v>92</v>
      </c>
      <c r="B30" s="48">
        <v>1900</v>
      </c>
      <c r="C30" s="48">
        <v>30000</v>
      </c>
      <c r="D30" s="9">
        <v>1900</v>
      </c>
      <c r="E30" s="48">
        <v>31000</v>
      </c>
    </row>
    <row r="31" spans="1:5">
      <c r="A31" s="49" t="s">
        <v>93</v>
      </c>
      <c r="B31" s="48">
        <v>1800</v>
      </c>
      <c r="C31" s="48">
        <v>60000</v>
      </c>
      <c r="D31" s="9">
        <v>1800</v>
      </c>
      <c r="E31" s="48">
        <v>66000</v>
      </c>
    </row>
    <row r="32" spans="1:5">
      <c r="A32" s="49" t="s">
        <v>94</v>
      </c>
      <c r="B32" s="48">
        <v>1700</v>
      </c>
      <c r="C32" s="48">
        <v>11000</v>
      </c>
      <c r="D32" s="9">
        <v>1700</v>
      </c>
      <c r="E32" s="48">
        <v>11000</v>
      </c>
    </row>
    <row r="33" spans="1:5">
      <c r="A33" s="49" t="s">
        <v>95</v>
      </c>
      <c r="B33" s="48">
        <v>2000</v>
      </c>
      <c r="C33" s="48">
        <v>23000</v>
      </c>
      <c r="D33" s="9">
        <v>2000</v>
      </c>
      <c r="E33" s="48">
        <v>23000</v>
      </c>
    </row>
    <row r="34" spans="1:5">
      <c r="A34" s="49" t="s">
        <v>96</v>
      </c>
      <c r="B34" s="48">
        <v>2000</v>
      </c>
      <c r="C34" s="48">
        <v>35000</v>
      </c>
      <c r="D34" s="9">
        <v>2000</v>
      </c>
      <c r="E34" s="48">
        <v>36000</v>
      </c>
    </row>
    <row r="35" spans="1:5">
      <c r="A35" s="49" t="s">
        <v>97</v>
      </c>
      <c r="B35" s="48">
        <v>1900</v>
      </c>
      <c r="C35" s="48">
        <v>12000</v>
      </c>
      <c r="D35" s="9">
        <v>1800</v>
      </c>
      <c r="E35" s="48">
        <v>13000</v>
      </c>
    </row>
    <row r="36" spans="1:5">
      <c r="A36" s="49" t="s">
        <v>98</v>
      </c>
      <c r="B36" s="48">
        <v>1900</v>
      </c>
      <c r="C36" s="48">
        <v>101000</v>
      </c>
      <c r="D36" s="9">
        <v>1800</v>
      </c>
      <c r="E36" s="48">
        <v>100000</v>
      </c>
    </row>
    <row r="37" spans="1:5">
      <c r="A37" s="49" t="s">
        <v>99</v>
      </c>
      <c r="B37" s="48">
        <v>2300</v>
      </c>
      <c r="C37" s="48">
        <v>22000</v>
      </c>
      <c r="D37" s="9">
        <v>2300</v>
      </c>
      <c r="E37" s="48">
        <v>22000</v>
      </c>
    </row>
    <row r="38" spans="1:5">
      <c r="A38" s="49" t="s">
        <v>100</v>
      </c>
      <c r="B38" s="48">
        <v>2600</v>
      </c>
      <c r="C38" s="48">
        <v>187000</v>
      </c>
      <c r="D38" s="9">
        <v>2400</v>
      </c>
      <c r="E38" s="48">
        <v>187000</v>
      </c>
    </row>
    <row r="39" spans="1:5">
      <c r="A39" s="49" t="s">
        <v>101</v>
      </c>
      <c r="B39" s="48">
        <v>3800</v>
      </c>
      <c r="C39" s="48">
        <v>108000</v>
      </c>
      <c r="D39" s="9">
        <v>3800</v>
      </c>
      <c r="E39" s="48">
        <v>116000</v>
      </c>
    </row>
    <row r="40" spans="1:5">
      <c r="A40" s="49" t="s">
        <v>102</v>
      </c>
      <c r="B40" s="48">
        <v>1900</v>
      </c>
      <c r="C40" s="48">
        <v>9000</v>
      </c>
      <c r="D40" s="9">
        <v>1700</v>
      </c>
      <c r="E40" s="48">
        <v>8000</v>
      </c>
    </row>
    <row r="41" spans="1:5">
      <c r="A41" s="49" t="s">
        <v>103</v>
      </c>
      <c r="B41" s="48">
        <v>2500</v>
      </c>
      <c r="C41" s="48">
        <v>117000</v>
      </c>
      <c r="D41" s="9">
        <v>2600</v>
      </c>
      <c r="E41" s="48">
        <v>113000</v>
      </c>
    </row>
    <row r="42" spans="1:5">
      <c r="A42" s="49" t="s">
        <v>104</v>
      </c>
      <c r="B42" s="48">
        <v>1800</v>
      </c>
      <c r="C42" s="48">
        <v>48000</v>
      </c>
      <c r="D42" s="9">
        <v>1700</v>
      </c>
      <c r="E42" s="48">
        <v>45000</v>
      </c>
    </row>
    <row r="43" spans="1:5">
      <c r="A43" s="49" t="s">
        <v>105</v>
      </c>
      <c r="B43" s="48">
        <v>1900</v>
      </c>
      <c r="C43" s="48">
        <v>39000</v>
      </c>
      <c r="D43" s="9">
        <v>1900</v>
      </c>
      <c r="E43" s="48">
        <v>40000</v>
      </c>
    </row>
    <row r="44" spans="1:5">
      <c r="A44" s="49" t="s">
        <v>106</v>
      </c>
      <c r="B44" s="48">
        <v>2700</v>
      </c>
      <c r="C44" s="48">
        <v>122000</v>
      </c>
      <c r="D44" s="9">
        <v>2600</v>
      </c>
      <c r="E44" s="48">
        <v>119000</v>
      </c>
    </row>
    <row r="45" spans="1:5">
      <c r="A45" s="49" t="s">
        <v>107</v>
      </c>
      <c r="B45" s="48">
        <v>1900</v>
      </c>
      <c r="C45" s="48">
        <v>10000</v>
      </c>
      <c r="D45" s="9">
        <v>1900</v>
      </c>
      <c r="E45" s="48">
        <v>10000</v>
      </c>
    </row>
    <row r="46" spans="1:5">
      <c r="A46" s="49" t="s">
        <v>108</v>
      </c>
      <c r="B46" s="48">
        <v>1900</v>
      </c>
      <c r="C46" s="48">
        <v>56000</v>
      </c>
      <c r="D46" s="9">
        <v>1800</v>
      </c>
      <c r="E46" s="48">
        <v>56000</v>
      </c>
    </row>
    <row r="47" spans="1:5">
      <c r="A47" s="49" t="s">
        <v>109</v>
      </c>
      <c r="B47" s="48">
        <v>1900</v>
      </c>
      <c r="C47" s="48">
        <v>10000</v>
      </c>
      <c r="D47" s="9">
        <v>1900</v>
      </c>
      <c r="E47" s="48">
        <v>10000</v>
      </c>
    </row>
    <row r="48" spans="1:5">
      <c r="A48" s="49" t="s">
        <v>110</v>
      </c>
      <c r="B48" s="48">
        <v>1800</v>
      </c>
      <c r="C48" s="48">
        <v>72000</v>
      </c>
      <c r="D48" s="9">
        <v>1800</v>
      </c>
      <c r="E48" s="48">
        <v>69000</v>
      </c>
    </row>
    <row r="49" spans="1:5">
      <c r="A49" s="49" t="s">
        <v>111</v>
      </c>
      <c r="B49" s="48">
        <v>6000</v>
      </c>
      <c r="C49" s="48">
        <v>392000</v>
      </c>
      <c r="D49" s="9">
        <v>5800</v>
      </c>
      <c r="E49" s="48">
        <v>398000</v>
      </c>
    </row>
    <row r="50" spans="1:5">
      <c r="A50" s="49" t="s">
        <v>112</v>
      </c>
      <c r="B50" s="48">
        <v>2000</v>
      </c>
      <c r="C50" s="48">
        <v>50000</v>
      </c>
      <c r="D50" s="9">
        <v>2000</v>
      </c>
      <c r="E50" s="48">
        <v>51000</v>
      </c>
    </row>
    <row r="51" spans="1:5">
      <c r="A51" s="49" t="s">
        <v>113</v>
      </c>
      <c r="B51" s="48">
        <v>1900</v>
      </c>
      <c r="C51" s="48">
        <v>6000</v>
      </c>
      <c r="D51" s="9">
        <v>1800</v>
      </c>
      <c r="E51" s="48">
        <v>5000</v>
      </c>
    </row>
    <row r="52" spans="1:5">
      <c r="A52" s="49" t="s">
        <v>114</v>
      </c>
      <c r="B52" s="48">
        <v>1900</v>
      </c>
      <c r="C52" s="48">
        <v>88000</v>
      </c>
      <c r="D52" s="9">
        <v>1800</v>
      </c>
      <c r="E52" s="48">
        <v>88000</v>
      </c>
    </row>
    <row r="53" spans="1:5">
      <c r="A53" s="49" t="s">
        <v>115</v>
      </c>
      <c r="B53" s="48">
        <v>2000</v>
      </c>
      <c r="C53" s="48">
        <v>77000</v>
      </c>
      <c r="D53" s="9">
        <v>1900</v>
      </c>
      <c r="E53" s="48">
        <v>75000</v>
      </c>
    </row>
    <row r="54" spans="1:5">
      <c r="A54" s="49" t="s">
        <v>116</v>
      </c>
      <c r="B54" s="48">
        <v>1700</v>
      </c>
      <c r="C54" s="48">
        <v>16000</v>
      </c>
      <c r="D54" s="9">
        <v>1700</v>
      </c>
      <c r="E54" s="48">
        <v>17000</v>
      </c>
    </row>
    <row r="55" spans="1:5">
      <c r="A55" s="49" t="s">
        <v>117</v>
      </c>
      <c r="B55" s="48">
        <v>2700</v>
      </c>
      <c r="C55" s="48">
        <v>54000</v>
      </c>
      <c r="D55" s="9">
        <v>2700</v>
      </c>
      <c r="E55" s="48">
        <v>56000</v>
      </c>
    </row>
    <row r="56" spans="1:5">
      <c r="A56" s="49" t="s">
        <v>118</v>
      </c>
      <c r="B56" s="48">
        <v>1900</v>
      </c>
      <c r="C56" s="48">
        <v>7000</v>
      </c>
      <c r="D56" s="9">
        <v>1700</v>
      </c>
      <c r="E56" s="48">
        <v>7000</v>
      </c>
    </row>
    <row r="57" spans="1:5">
      <c r="A57" s="42" t="s">
        <v>119</v>
      </c>
      <c r="B57" s="43"/>
      <c r="C57" s="43"/>
      <c r="D57" s="43"/>
      <c r="E57" s="43"/>
    </row>
    <row r="58" spans="1:5">
      <c r="A58" s="50" t="s">
        <v>120</v>
      </c>
      <c r="B58" s="41">
        <v>900</v>
      </c>
      <c r="C58" s="48">
        <v>3000</v>
      </c>
      <c r="D58" s="10">
        <v>700</v>
      </c>
      <c r="E58" s="48">
        <v>3000</v>
      </c>
    </row>
    <row r="59" spans="1:5">
      <c r="A59" s="50" t="s">
        <v>121</v>
      </c>
      <c r="B59" s="48">
        <v>1800</v>
      </c>
      <c r="C59" s="48">
        <v>6000</v>
      </c>
      <c r="D59" s="9">
        <v>1800</v>
      </c>
      <c r="E59" s="48">
        <v>5000</v>
      </c>
    </row>
    <row r="60" spans="1:5">
      <c r="A60" s="11" t="s">
        <v>122</v>
      </c>
      <c r="B60" s="12">
        <v>2600</v>
      </c>
      <c r="C60" s="12">
        <v>6000</v>
      </c>
      <c r="D60" s="13">
        <v>1900</v>
      </c>
      <c r="E60" s="12">
        <v>4000</v>
      </c>
    </row>
    <row r="61" spans="1:5">
      <c r="A61" s="7" t="s">
        <v>123</v>
      </c>
    </row>
    <row r="62" spans="1:5">
      <c r="A62" s="7" t="s">
        <v>124</v>
      </c>
    </row>
    <row r="63" spans="1:5">
      <c r="A63" s="7" t="s">
        <v>125</v>
      </c>
    </row>
    <row r="64" spans="1:5">
      <c r="A64" s="7" t="s">
        <v>62</v>
      </c>
    </row>
  </sheetData>
  <mergeCells count="4">
    <mergeCell ref="A57:E57"/>
    <mergeCell ref="B2:C2"/>
    <mergeCell ref="A2:A3"/>
    <mergeCell ref="D2: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58"/>
  <sheetViews>
    <sheetView workbookViewId="0"/>
  </sheetViews>
  <sheetFormatPr defaultRowHeight="15"/>
  <cols>
    <col min="1" max="1" width="26" customWidth="1"/>
    <col min="2" max="11" width="16" customWidth="1"/>
  </cols>
  <sheetData>
    <row r="1" spans="1:11">
      <c r="A1" s="2" t="s">
        <v>24</v>
      </c>
    </row>
    <row r="2" spans="1:11">
      <c r="A2" s="31" t="s">
        <v>63</v>
      </c>
      <c r="B2" s="64">
        <v>2019</v>
      </c>
      <c r="C2" s="45"/>
      <c r="D2" s="45"/>
      <c r="E2" s="45"/>
      <c r="F2" s="45"/>
      <c r="G2" s="64">
        <v>2022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15.735837</v>
      </c>
      <c r="C4" s="41">
        <v>1.7427900000000001</v>
      </c>
      <c r="D4" s="41">
        <v>13.993047000000001</v>
      </c>
      <c r="E4" s="41">
        <v>3.2965680000000002</v>
      </c>
      <c r="F4" s="41">
        <v>10.696479</v>
      </c>
      <c r="G4" s="10">
        <v>16.357503000000001</v>
      </c>
      <c r="H4" s="41">
        <v>1.5536749999999999</v>
      </c>
      <c r="I4" s="41">
        <v>14.803829</v>
      </c>
      <c r="J4" s="41">
        <v>3.6961689999999998</v>
      </c>
      <c r="K4" s="41">
        <v>11.107659999999999</v>
      </c>
    </row>
    <row r="5" spans="1:11">
      <c r="A5" s="49" t="s">
        <v>69</v>
      </c>
      <c r="B5" s="41">
        <v>14.639530000000001</v>
      </c>
      <c r="C5" s="41">
        <v>0.852935</v>
      </c>
      <c r="D5" s="41">
        <v>13.786595</v>
      </c>
      <c r="E5" s="41">
        <v>5.2720789999999997</v>
      </c>
      <c r="F5" s="41">
        <v>8.5145160000000004</v>
      </c>
      <c r="G5" s="10">
        <v>13.307442999999999</v>
      </c>
      <c r="H5" s="41">
        <v>0.75538000000000005</v>
      </c>
      <c r="I5" s="41">
        <v>12.552061999999999</v>
      </c>
      <c r="J5" s="41">
        <v>3.9537010000000001</v>
      </c>
      <c r="K5" s="41">
        <v>8.5983610000000006</v>
      </c>
    </row>
    <row r="6" spans="1:11">
      <c r="A6" s="49" t="s">
        <v>70</v>
      </c>
      <c r="B6" s="41">
        <v>16.438645000000001</v>
      </c>
      <c r="C6" s="41">
        <v>0.94868799999999998</v>
      </c>
      <c r="D6" s="41">
        <v>15.489955999999999</v>
      </c>
      <c r="E6" s="41">
        <v>3.836427</v>
      </c>
      <c r="F6" s="41">
        <v>11.65353</v>
      </c>
      <c r="G6" s="10">
        <v>17.142381</v>
      </c>
      <c r="H6" s="41">
        <v>0.57379999999999998</v>
      </c>
      <c r="I6" s="41">
        <v>16.568580999999998</v>
      </c>
      <c r="J6" s="41">
        <v>3.4490150000000002</v>
      </c>
      <c r="K6" s="41">
        <v>13.119566000000001</v>
      </c>
    </row>
    <row r="7" spans="1:11">
      <c r="A7" s="49" t="s">
        <v>71</v>
      </c>
      <c r="B7" s="41">
        <v>13.489542999999999</v>
      </c>
      <c r="C7" s="41">
        <v>1.0774630000000001</v>
      </c>
      <c r="D7" s="41">
        <v>12.41208</v>
      </c>
      <c r="E7" s="41">
        <v>3.6594959999999999</v>
      </c>
      <c r="F7" s="41">
        <v>8.7525829999999996</v>
      </c>
      <c r="G7" s="10">
        <v>13.931403</v>
      </c>
      <c r="H7" s="41">
        <v>0.89852200000000004</v>
      </c>
      <c r="I7" s="41">
        <v>13.032881</v>
      </c>
      <c r="J7" s="41">
        <v>3.7710439999999998</v>
      </c>
      <c r="K7" s="41">
        <v>9.2618369999999999</v>
      </c>
    </row>
    <row r="8" spans="1:11">
      <c r="A8" s="49" t="s">
        <v>72</v>
      </c>
      <c r="B8" s="41">
        <v>17.943839000000001</v>
      </c>
      <c r="C8" s="41">
        <v>1.6246929999999999</v>
      </c>
      <c r="D8" s="41">
        <v>16.319146</v>
      </c>
      <c r="E8" s="41">
        <v>3.1496900000000001</v>
      </c>
      <c r="F8" s="41">
        <v>13.169456</v>
      </c>
      <c r="G8" s="10">
        <v>19.554970000000001</v>
      </c>
      <c r="H8" s="41">
        <v>1.3500840000000001</v>
      </c>
      <c r="I8" s="41">
        <v>18.204886999999999</v>
      </c>
      <c r="J8" s="41">
        <v>2.5659869999999998</v>
      </c>
      <c r="K8" s="41">
        <v>15.6389</v>
      </c>
    </row>
    <row r="9" spans="1:11">
      <c r="A9" s="49" t="s">
        <v>73</v>
      </c>
      <c r="B9" s="41">
        <v>13.453417</v>
      </c>
      <c r="C9" s="41">
        <v>2.3232620000000002</v>
      </c>
      <c r="D9" s="41">
        <v>11.130155</v>
      </c>
      <c r="E9" s="41">
        <v>4.9259370000000002</v>
      </c>
      <c r="F9" s="41">
        <v>6.204218</v>
      </c>
      <c r="G9" s="10">
        <v>12.352259999999999</v>
      </c>
      <c r="H9" s="41">
        <v>1.9291039999999999</v>
      </c>
      <c r="I9" s="41">
        <v>10.423156000000001</v>
      </c>
      <c r="J9" s="41">
        <v>4.1986840000000001</v>
      </c>
      <c r="K9" s="41">
        <v>6.2244719999999996</v>
      </c>
    </row>
    <row r="10" spans="1:11">
      <c r="A10" s="49" t="s">
        <v>74</v>
      </c>
      <c r="B10" s="41">
        <v>12.924071</v>
      </c>
      <c r="C10" s="41">
        <v>1.3201639999999999</v>
      </c>
      <c r="D10" s="41">
        <v>11.603907</v>
      </c>
      <c r="E10" s="41">
        <v>3.0633319999999999</v>
      </c>
      <c r="F10" s="41">
        <v>8.5405739999999994</v>
      </c>
      <c r="G10" s="10">
        <v>14.400603</v>
      </c>
      <c r="H10" s="41">
        <v>1.9420729999999999</v>
      </c>
      <c r="I10" s="41">
        <v>12.45853</v>
      </c>
      <c r="J10" s="41">
        <v>4.3106809999999998</v>
      </c>
      <c r="K10" s="41">
        <v>8.1478490000000008</v>
      </c>
    </row>
    <row r="11" spans="1:11">
      <c r="A11" s="49" t="s">
        <v>75</v>
      </c>
      <c r="B11" s="41">
        <v>15.233912999999999</v>
      </c>
      <c r="C11" s="41">
        <v>1.205265</v>
      </c>
      <c r="D11" s="41">
        <v>14.028648</v>
      </c>
      <c r="E11" s="41">
        <v>3.0864760000000002</v>
      </c>
      <c r="F11" s="41">
        <v>10.942171</v>
      </c>
      <c r="G11" s="10">
        <v>16.846829</v>
      </c>
      <c r="H11" s="41">
        <v>1.2275210000000001</v>
      </c>
      <c r="I11" s="41">
        <v>15.619308</v>
      </c>
      <c r="J11" s="41">
        <v>3.1131509999999998</v>
      </c>
      <c r="K11" s="41">
        <v>12.506157999999999</v>
      </c>
    </row>
    <row r="12" spans="1:11">
      <c r="A12" s="49" t="s">
        <v>76</v>
      </c>
      <c r="B12" s="41">
        <v>17.84639</v>
      </c>
      <c r="C12" s="41">
        <v>1.1669529999999999</v>
      </c>
      <c r="D12" s="41">
        <v>16.679437</v>
      </c>
      <c r="E12" s="41">
        <v>2.3971279999999999</v>
      </c>
      <c r="F12" s="41">
        <v>14.282309</v>
      </c>
      <c r="G12" s="10">
        <v>18.821702999999999</v>
      </c>
      <c r="H12" s="41">
        <v>1.0545020000000001</v>
      </c>
      <c r="I12" s="41">
        <v>17.767199999999999</v>
      </c>
      <c r="J12" s="41">
        <v>4.4609500000000004</v>
      </c>
      <c r="K12" s="41">
        <v>13.30625</v>
      </c>
    </row>
    <row r="13" spans="1:11">
      <c r="A13" s="49" t="s">
        <v>77</v>
      </c>
      <c r="B13" s="41">
        <v>20.794930000000001</v>
      </c>
      <c r="C13" s="41">
        <v>1.5712820000000001</v>
      </c>
      <c r="D13" s="41">
        <v>19.223648000000001</v>
      </c>
      <c r="E13" s="41">
        <v>2.2307510000000002</v>
      </c>
      <c r="F13" s="41">
        <v>16.992896999999999</v>
      </c>
      <c r="G13" s="10">
        <v>19.353411999999999</v>
      </c>
      <c r="H13" s="41">
        <v>1.077742</v>
      </c>
      <c r="I13" s="41">
        <v>18.275670000000002</v>
      </c>
      <c r="J13" s="41">
        <v>2.574265</v>
      </c>
      <c r="K13" s="41">
        <v>15.701404</v>
      </c>
    </row>
    <row r="14" spans="1:11">
      <c r="A14" s="49" t="s">
        <v>78</v>
      </c>
      <c r="B14" s="41">
        <v>14.702780000000001</v>
      </c>
      <c r="C14" s="41">
        <v>1.6832609999999999</v>
      </c>
      <c r="D14" s="41">
        <v>13.019518</v>
      </c>
      <c r="E14" s="41">
        <v>1.8805460000000001</v>
      </c>
      <c r="F14" s="41">
        <v>11.138972000000001</v>
      </c>
      <c r="G14" s="10">
        <v>14.697146</v>
      </c>
      <c r="H14" s="41">
        <v>1.257071</v>
      </c>
      <c r="I14" s="41">
        <v>13.440075</v>
      </c>
      <c r="J14" s="41">
        <v>2.2423579999999999</v>
      </c>
      <c r="K14" s="41">
        <v>11.197717000000001</v>
      </c>
    </row>
    <row r="15" spans="1:11">
      <c r="A15" s="49" t="s">
        <v>79</v>
      </c>
      <c r="B15" s="41">
        <v>10.758762000000001</v>
      </c>
      <c r="C15" s="41">
        <v>1.1056440000000001</v>
      </c>
      <c r="D15" s="41">
        <v>9.6531179999999992</v>
      </c>
      <c r="E15" s="41">
        <v>4.5625179999999999</v>
      </c>
      <c r="F15" s="41">
        <v>5.0906000000000002</v>
      </c>
      <c r="G15" s="10">
        <v>11.287338</v>
      </c>
      <c r="H15" s="41">
        <v>1.07307</v>
      </c>
      <c r="I15" s="41">
        <v>10.214268000000001</v>
      </c>
      <c r="J15" s="41">
        <v>5.1074640000000002</v>
      </c>
      <c r="K15" s="41">
        <v>5.1068040000000003</v>
      </c>
    </row>
    <row r="16" spans="1:11">
      <c r="A16" s="49" t="s">
        <v>80</v>
      </c>
      <c r="B16" s="41">
        <v>12.050103999999999</v>
      </c>
      <c r="C16" s="41">
        <v>1.312581</v>
      </c>
      <c r="D16" s="41">
        <v>10.737522999999999</v>
      </c>
      <c r="E16" s="41">
        <v>2.4406970000000001</v>
      </c>
      <c r="F16" s="41">
        <v>8.2968259999999994</v>
      </c>
      <c r="G16" s="10">
        <v>14.577273999999999</v>
      </c>
      <c r="H16" s="41">
        <v>1.5772889999999999</v>
      </c>
      <c r="I16" s="41">
        <v>12.999985000000001</v>
      </c>
      <c r="J16" s="41">
        <v>3.881221</v>
      </c>
      <c r="K16" s="41">
        <v>9.1187640000000005</v>
      </c>
    </row>
    <row r="17" spans="1:11">
      <c r="A17" s="49" t="s">
        <v>81</v>
      </c>
      <c r="B17" s="41">
        <v>14.614894</v>
      </c>
      <c r="C17" s="41">
        <v>1.1668419999999999</v>
      </c>
      <c r="D17" s="41">
        <v>13.448052000000001</v>
      </c>
      <c r="E17" s="41">
        <v>2.5830099999999998</v>
      </c>
      <c r="F17" s="41">
        <v>10.865042000000001</v>
      </c>
      <c r="G17" s="10">
        <v>15.033054</v>
      </c>
      <c r="H17" s="41">
        <v>0.73297900000000005</v>
      </c>
      <c r="I17" s="41">
        <v>14.300075</v>
      </c>
      <c r="J17" s="41">
        <v>3.6775479999999998</v>
      </c>
      <c r="K17" s="41">
        <v>10.622527</v>
      </c>
    </row>
    <row r="18" spans="1:11">
      <c r="A18" s="49" t="s">
        <v>82</v>
      </c>
      <c r="B18" s="41">
        <v>17.830165000000001</v>
      </c>
      <c r="C18" s="41">
        <v>1.561159</v>
      </c>
      <c r="D18" s="41">
        <v>16.269006000000001</v>
      </c>
      <c r="E18" s="41">
        <v>3.109165</v>
      </c>
      <c r="F18" s="41">
        <v>13.159841</v>
      </c>
      <c r="G18" s="10">
        <v>18.977934000000001</v>
      </c>
      <c r="H18" s="58" t="s">
        <v>179</v>
      </c>
      <c r="I18" s="41">
        <v>18.623584000000001</v>
      </c>
      <c r="J18" s="41">
        <v>4.6513020000000003</v>
      </c>
      <c r="K18" s="41">
        <v>13.972282</v>
      </c>
    </row>
    <row r="19" spans="1:11">
      <c r="A19" s="49" t="s">
        <v>83</v>
      </c>
      <c r="B19" s="41">
        <v>13.663607000000001</v>
      </c>
      <c r="C19" s="41">
        <v>1.0501640000000001</v>
      </c>
      <c r="D19" s="41">
        <v>12.613443</v>
      </c>
      <c r="E19" s="41">
        <v>1.5058860000000001</v>
      </c>
      <c r="F19" s="41">
        <v>11.107556000000001</v>
      </c>
      <c r="G19" s="10">
        <v>15.595523999999999</v>
      </c>
      <c r="H19" s="41">
        <v>0.90651499999999996</v>
      </c>
      <c r="I19" s="41">
        <v>14.68901</v>
      </c>
      <c r="J19" s="41">
        <v>1.8865259999999999</v>
      </c>
      <c r="K19" s="41">
        <v>12.802483000000001</v>
      </c>
    </row>
    <row r="20" spans="1:11">
      <c r="A20" s="49" t="s">
        <v>84</v>
      </c>
      <c r="B20" s="41">
        <v>14.830477999999999</v>
      </c>
      <c r="C20" s="41">
        <v>1.4703470000000001</v>
      </c>
      <c r="D20" s="41">
        <v>13.360131000000001</v>
      </c>
      <c r="E20" s="41">
        <v>3.687052</v>
      </c>
      <c r="F20" s="41">
        <v>9.6730789999999995</v>
      </c>
      <c r="G20" s="10">
        <v>17.399194999999999</v>
      </c>
      <c r="H20" s="41">
        <v>0.92222099999999996</v>
      </c>
      <c r="I20" s="41">
        <v>16.476973999999998</v>
      </c>
      <c r="J20" s="41">
        <v>6.5301179999999999</v>
      </c>
      <c r="K20" s="41">
        <v>9.9468560000000004</v>
      </c>
    </row>
    <row r="21" spans="1:11">
      <c r="A21" s="49" t="s">
        <v>85</v>
      </c>
      <c r="B21" s="41">
        <v>16.935711999999999</v>
      </c>
      <c r="C21" s="41">
        <v>2.224917</v>
      </c>
      <c r="D21" s="41">
        <v>14.710794999999999</v>
      </c>
      <c r="E21" s="41">
        <v>3.550659</v>
      </c>
      <c r="F21" s="41">
        <v>11.160136</v>
      </c>
      <c r="G21" s="10">
        <v>17.364858999999999</v>
      </c>
      <c r="H21" s="41">
        <v>2.470825</v>
      </c>
      <c r="I21" s="41">
        <v>14.894034</v>
      </c>
      <c r="J21" s="41">
        <v>3.7909440000000001</v>
      </c>
      <c r="K21" s="41">
        <v>11.103090999999999</v>
      </c>
    </row>
    <row r="22" spans="1:11">
      <c r="A22" s="49" t="s">
        <v>86</v>
      </c>
      <c r="B22" s="41">
        <v>18.857137999999999</v>
      </c>
      <c r="C22" s="41">
        <v>1.739071</v>
      </c>
      <c r="D22" s="41">
        <v>17.118067</v>
      </c>
      <c r="E22" s="41">
        <v>1.98163</v>
      </c>
      <c r="F22" s="41">
        <v>15.136437000000001</v>
      </c>
      <c r="G22" s="10">
        <v>19.052251999999999</v>
      </c>
      <c r="H22" s="41">
        <v>2.0135239999999999</v>
      </c>
      <c r="I22" s="41">
        <v>17.038727999999999</v>
      </c>
      <c r="J22" s="41">
        <v>2.0441579999999999</v>
      </c>
      <c r="K22" s="41">
        <v>14.994569</v>
      </c>
    </row>
    <row r="23" spans="1:11">
      <c r="A23" s="49" t="s">
        <v>87</v>
      </c>
      <c r="B23" s="41">
        <v>21.177627999999999</v>
      </c>
      <c r="C23" s="41">
        <v>1.141953</v>
      </c>
      <c r="D23" s="41">
        <v>20.035675000000001</v>
      </c>
      <c r="E23" s="41">
        <v>2.4136389999999999</v>
      </c>
      <c r="F23" s="41">
        <v>17.622035</v>
      </c>
      <c r="G23" s="10">
        <v>21.396287999999998</v>
      </c>
      <c r="H23" s="41">
        <v>0.814272</v>
      </c>
      <c r="I23" s="41">
        <v>20.582015999999999</v>
      </c>
      <c r="J23" s="41">
        <v>4.4873989999999999</v>
      </c>
      <c r="K23" s="41">
        <v>16.094615999999998</v>
      </c>
    </row>
    <row r="24" spans="1:11">
      <c r="A24" s="49" t="s">
        <v>88</v>
      </c>
      <c r="B24" s="41">
        <v>14.359780000000001</v>
      </c>
      <c r="C24" s="41">
        <v>1.925101</v>
      </c>
      <c r="D24" s="41">
        <v>12.434678999999999</v>
      </c>
      <c r="E24" s="41">
        <v>1.573936</v>
      </c>
      <c r="F24" s="41">
        <v>10.860742999999999</v>
      </c>
      <c r="G24" s="10">
        <v>13.453776</v>
      </c>
      <c r="H24" s="41">
        <v>1.0747469999999999</v>
      </c>
      <c r="I24" s="41">
        <v>12.379028999999999</v>
      </c>
      <c r="J24" s="41">
        <v>1.892425</v>
      </c>
      <c r="K24" s="41">
        <v>10.486604</v>
      </c>
    </row>
    <row r="25" spans="1:11">
      <c r="A25" s="49" t="s">
        <v>89</v>
      </c>
      <c r="B25" s="41">
        <v>20.969418999999998</v>
      </c>
      <c r="C25" s="41">
        <v>2.2083460000000001</v>
      </c>
      <c r="D25" s="41">
        <v>18.761073</v>
      </c>
      <c r="E25" s="41">
        <v>2.0150779999999999</v>
      </c>
      <c r="F25" s="41">
        <v>16.745996000000002</v>
      </c>
      <c r="G25" s="10">
        <v>20.040182000000001</v>
      </c>
      <c r="H25" s="41">
        <v>1.80054</v>
      </c>
      <c r="I25" s="41">
        <v>18.239642</v>
      </c>
      <c r="J25" s="41">
        <v>2.584692</v>
      </c>
      <c r="K25" s="41">
        <v>15.654949999999999</v>
      </c>
    </row>
    <row r="26" spans="1:11">
      <c r="A26" s="49" t="s">
        <v>90</v>
      </c>
      <c r="B26" s="41">
        <v>12.612978</v>
      </c>
      <c r="C26" s="41">
        <v>1.752483</v>
      </c>
      <c r="D26" s="41">
        <v>10.860495</v>
      </c>
      <c r="E26" s="41">
        <v>3.967457</v>
      </c>
      <c r="F26" s="41">
        <v>6.8930379999999998</v>
      </c>
      <c r="G26" s="10">
        <v>14.228759999999999</v>
      </c>
      <c r="H26" s="41">
        <v>2.2377280000000002</v>
      </c>
      <c r="I26" s="41">
        <v>11.991032000000001</v>
      </c>
      <c r="J26" s="41">
        <v>4.8630279999999999</v>
      </c>
      <c r="K26" s="41">
        <v>7.1280039999999998</v>
      </c>
    </row>
    <row r="27" spans="1:11">
      <c r="A27" s="49" t="s">
        <v>91</v>
      </c>
      <c r="B27" s="41">
        <v>14.658182</v>
      </c>
      <c r="C27" s="41">
        <v>1.3031779999999999</v>
      </c>
      <c r="D27" s="41">
        <v>13.355003999999999</v>
      </c>
      <c r="E27" s="41">
        <v>5.775703</v>
      </c>
      <c r="F27" s="41">
        <v>7.5793010000000001</v>
      </c>
      <c r="G27" s="10">
        <v>17.221160000000001</v>
      </c>
      <c r="H27" s="41">
        <v>3.1093389999999999</v>
      </c>
      <c r="I27" s="41">
        <v>14.111821000000001</v>
      </c>
      <c r="J27" s="41">
        <v>6.056578</v>
      </c>
      <c r="K27" s="41">
        <v>8.0552419999999998</v>
      </c>
    </row>
    <row r="28" spans="1:11">
      <c r="A28" s="49" t="s">
        <v>92</v>
      </c>
      <c r="B28" s="41">
        <v>14.26981</v>
      </c>
      <c r="C28" s="41">
        <v>0.74797800000000003</v>
      </c>
      <c r="D28" s="41">
        <v>13.521832</v>
      </c>
      <c r="E28" s="41">
        <v>4.2186880000000002</v>
      </c>
      <c r="F28" s="41">
        <v>9.3031450000000007</v>
      </c>
      <c r="G28" s="10">
        <v>16.00798</v>
      </c>
      <c r="H28" s="41">
        <v>1.306637</v>
      </c>
      <c r="I28" s="41">
        <v>14.701343</v>
      </c>
      <c r="J28" s="41">
        <v>3.609019</v>
      </c>
      <c r="K28" s="41">
        <v>11.092324</v>
      </c>
    </row>
    <row r="29" spans="1:11">
      <c r="A29" s="49" t="s">
        <v>93</v>
      </c>
      <c r="B29" s="41">
        <v>14.885553</v>
      </c>
      <c r="C29" s="41">
        <v>0.81973799999999997</v>
      </c>
      <c r="D29" s="41">
        <v>14.065815000000001</v>
      </c>
      <c r="E29" s="41">
        <v>4.2248380000000001</v>
      </c>
      <c r="F29" s="41">
        <v>9.8409759999999995</v>
      </c>
      <c r="G29" s="10">
        <v>16.092376000000002</v>
      </c>
      <c r="H29" s="41">
        <v>0.66068199999999999</v>
      </c>
      <c r="I29" s="41">
        <v>15.431694</v>
      </c>
      <c r="J29" s="41">
        <v>4.0028389999999998</v>
      </c>
      <c r="K29" s="41">
        <v>11.428855</v>
      </c>
    </row>
    <row r="30" spans="1:11">
      <c r="A30" s="49" t="s">
        <v>94</v>
      </c>
      <c r="B30" s="41">
        <v>15.375786</v>
      </c>
      <c r="C30" s="41">
        <v>1.5043899999999999</v>
      </c>
      <c r="D30" s="41">
        <v>13.871396000000001</v>
      </c>
      <c r="E30" s="41">
        <v>4.918749</v>
      </c>
      <c r="F30" s="41">
        <v>8.9526470000000007</v>
      </c>
      <c r="G30" s="10">
        <v>15.550855</v>
      </c>
      <c r="H30" s="41">
        <v>1.316227</v>
      </c>
      <c r="I30" s="41">
        <v>14.234629</v>
      </c>
      <c r="J30" s="41">
        <v>3.7295219999999998</v>
      </c>
      <c r="K30" s="41">
        <v>10.505107000000001</v>
      </c>
    </row>
    <row r="31" spans="1:11">
      <c r="A31" s="49" t="s">
        <v>95</v>
      </c>
      <c r="B31" s="41">
        <v>17.223309</v>
      </c>
      <c r="C31" s="41">
        <v>1.041709</v>
      </c>
      <c r="D31" s="41">
        <v>16.181598999999999</v>
      </c>
      <c r="E31" s="41">
        <v>5.5972439999999999</v>
      </c>
      <c r="F31" s="41">
        <v>10.584355</v>
      </c>
      <c r="G31" s="10">
        <v>17.685721000000001</v>
      </c>
      <c r="H31" s="41">
        <v>1.0186869999999999</v>
      </c>
      <c r="I31" s="41">
        <v>16.667033</v>
      </c>
      <c r="J31" s="41">
        <v>5.4233570000000002</v>
      </c>
      <c r="K31" s="41">
        <v>11.243676000000001</v>
      </c>
    </row>
    <row r="32" spans="1:11">
      <c r="A32" s="49" t="s">
        <v>96</v>
      </c>
      <c r="B32" s="41">
        <v>12.279223999999999</v>
      </c>
      <c r="C32" s="41">
        <v>1.4339139999999999</v>
      </c>
      <c r="D32" s="41">
        <v>10.84531</v>
      </c>
      <c r="E32" s="41">
        <v>6.2156950000000002</v>
      </c>
      <c r="F32" s="41">
        <v>4.6296150000000003</v>
      </c>
      <c r="G32" s="10">
        <v>12.879564</v>
      </c>
      <c r="H32" s="41">
        <v>1.0809139999999999</v>
      </c>
      <c r="I32" s="41">
        <v>11.79865</v>
      </c>
      <c r="J32" s="41">
        <v>6.5859120000000004</v>
      </c>
      <c r="K32" s="41">
        <v>5.2127379999999999</v>
      </c>
    </row>
    <row r="33" spans="1:11">
      <c r="A33" s="49" t="s">
        <v>97</v>
      </c>
      <c r="B33" s="41">
        <v>18.608578999999999</v>
      </c>
      <c r="C33" s="41">
        <v>1.0813299999999999</v>
      </c>
      <c r="D33" s="41">
        <v>17.527248</v>
      </c>
      <c r="E33" s="41">
        <v>3.097178</v>
      </c>
      <c r="F33" s="41">
        <v>14.430070000000001</v>
      </c>
      <c r="G33" s="10">
        <v>20.089538999999998</v>
      </c>
      <c r="H33" s="41">
        <v>1.072203</v>
      </c>
      <c r="I33" s="41">
        <v>19.017336</v>
      </c>
      <c r="J33" s="41">
        <v>3.9487139999999998</v>
      </c>
      <c r="K33" s="41">
        <v>15.068622</v>
      </c>
    </row>
    <row r="34" spans="1:11">
      <c r="A34" s="49" t="s">
        <v>98</v>
      </c>
      <c r="B34" s="41">
        <v>17.475117999999998</v>
      </c>
      <c r="C34" s="41">
        <v>1.092689</v>
      </c>
      <c r="D34" s="41">
        <v>16.382429999999999</v>
      </c>
      <c r="E34" s="41">
        <v>1.98645</v>
      </c>
      <c r="F34" s="41">
        <v>14.395979000000001</v>
      </c>
      <c r="G34" s="10">
        <v>17.613769000000001</v>
      </c>
      <c r="H34" s="41">
        <v>2.129013</v>
      </c>
      <c r="I34" s="41">
        <v>15.484755</v>
      </c>
      <c r="J34" s="41">
        <v>1.917473</v>
      </c>
      <c r="K34" s="41">
        <v>13.567282000000001</v>
      </c>
    </row>
    <row r="35" spans="1:11">
      <c r="A35" s="49" t="s">
        <v>99</v>
      </c>
      <c r="B35" s="41">
        <v>16.702411000000001</v>
      </c>
      <c r="C35" s="41">
        <v>1.0429679999999999</v>
      </c>
      <c r="D35" s="41">
        <v>15.659443</v>
      </c>
      <c r="E35" s="41">
        <v>4.0687670000000002</v>
      </c>
      <c r="F35" s="41">
        <v>11.590676</v>
      </c>
      <c r="G35" s="10">
        <v>16.745985999999998</v>
      </c>
      <c r="H35" s="41">
        <v>1.192623</v>
      </c>
      <c r="I35" s="41">
        <v>15.553362999999999</v>
      </c>
      <c r="J35" s="41">
        <v>4.9471270000000001</v>
      </c>
      <c r="K35" s="41">
        <v>10.606236000000001</v>
      </c>
    </row>
    <row r="36" spans="1:11">
      <c r="A36" s="49" t="s">
        <v>100</v>
      </c>
      <c r="B36" s="41">
        <v>18.035273</v>
      </c>
      <c r="C36" s="41">
        <v>2.402374</v>
      </c>
      <c r="D36" s="41">
        <v>15.632899</v>
      </c>
      <c r="E36" s="41">
        <v>1.584821</v>
      </c>
      <c r="F36" s="41">
        <v>14.048078</v>
      </c>
      <c r="G36" s="10">
        <v>18.694970000000001</v>
      </c>
      <c r="H36" s="41">
        <v>1.5247280000000001</v>
      </c>
      <c r="I36" s="41">
        <v>17.170241999999998</v>
      </c>
      <c r="J36" s="41">
        <v>1.9720770000000001</v>
      </c>
      <c r="K36" s="41">
        <v>15.198164999999999</v>
      </c>
    </row>
    <row r="37" spans="1:11">
      <c r="A37" s="49" t="s">
        <v>101</v>
      </c>
      <c r="B37" s="41">
        <v>13.881907999999999</v>
      </c>
      <c r="C37" s="41">
        <v>1.493895</v>
      </c>
      <c r="D37" s="41">
        <v>12.388013000000001</v>
      </c>
      <c r="E37" s="41">
        <v>2.6784340000000002</v>
      </c>
      <c r="F37" s="41">
        <v>9.7095789999999997</v>
      </c>
      <c r="G37" s="10">
        <v>15.76591</v>
      </c>
      <c r="H37" s="41">
        <v>1.334365</v>
      </c>
      <c r="I37" s="41">
        <v>14.431544000000001</v>
      </c>
      <c r="J37" s="41">
        <v>3.4549470000000002</v>
      </c>
      <c r="K37" s="41">
        <v>10.976597</v>
      </c>
    </row>
    <row r="38" spans="1:11">
      <c r="A38" s="49" t="s">
        <v>102</v>
      </c>
      <c r="B38" s="41">
        <v>14.599916</v>
      </c>
      <c r="C38" s="41">
        <v>1.4257420000000001</v>
      </c>
      <c r="D38" s="41">
        <v>13.174174000000001</v>
      </c>
      <c r="E38" s="41">
        <v>3.1760510000000002</v>
      </c>
      <c r="F38" s="41">
        <v>9.9981229999999996</v>
      </c>
      <c r="G38" s="10">
        <v>15.271464999999999</v>
      </c>
      <c r="H38" s="41">
        <v>1.519145</v>
      </c>
      <c r="I38" s="41">
        <v>13.752319999999999</v>
      </c>
      <c r="J38" s="41">
        <v>2.9038020000000002</v>
      </c>
      <c r="K38" s="41">
        <v>10.848518</v>
      </c>
    </row>
    <row r="39" spans="1:11">
      <c r="A39" s="49" t="s">
        <v>103</v>
      </c>
      <c r="B39" s="41">
        <v>17.645838999999999</v>
      </c>
      <c r="C39" s="41">
        <v>2.131478</v>
      </c>
      <c r="D39" s="41">
        <v>15.514362</v>
      </c>
      <c r="E39" s="41">
        <v>1.8729849999999999</v>
      </c>
      <c r="F39" s="41">
        <v>13.641375999999999</v>
      </c>
      <c r="G39" s="10">
        <v>16.247821999999999</v>
      </c>
      <c r="H39" s="41">
        <v>2.0268290000000002</v>
      </c>
      <c r="I39" s="41">
        <v>14.220993</v>
      </c>
      <c r="J39" s="41">
        <v>1.2408330000000001</v>
      </c>
      <c r="K39" s="41">
        <v>12.98016</v>
      </c>
    </row>
    <row r="40" spans="1:11">
      <c r="A40" s="49" t="s">
        <v>104</v>
      </c>
      <c r="B40" s="41">
        <v>19.022984999999998</v>
      </c>
      <c r="C40" s="41">
        <v>1.9641759999999999</v>
      </c>
      <c r="D40" s="41">
        <v>17.058809</v>
      </c>
      <c r="E40" s="41">
        <v>5.8880499999999998</v>
      </c>
      <c r="F40" s="41">
        <v>11.170759</v>
      </c>
      <c r="G40" s="10">
        <v>20.126954999999999</v>
      </c>
      <c r="H40" s="41">
        <v>1.496645</v>
      </c>
      <c r="I40" s="41">
        <v>18.630310999999999</v>
      </c>
      <c r="J40" s="41">
        <v>5.6897010000000003</v>
      </c>
      <c r="K40" s="41">
        <v>12.94061</v>
      </c>
    </row>
    <row r="41" spans="1:11">
      <c r="A41" s="49" t="s">
        <v>105</v>
      </c>
      <c r="B41" s="41">
        <v>15.517702</v>
      </c>
      <c r="C41" s="41">
        <v>0.88254900000000003</v>
      </c>
      <c r="D41" s="41">
        <v>14.635152</v>
      </c>
      <c r="E41" s="41">
        <v>5.6717719999999998</v>
      </c>
      <c r="F41" s="41">
        <v>8.9633800000000008</v>
      </c>
      <c r="G41" s="10">
        <v>16.186606999999999</v>
      </c>
      <c r="H41" s="41">
        <v>1.703722</v>
      </c>
      <c r="I41" s="41">
        <v>14.482885</v>
      </c>
      <c r="J41" s="41">
        <v>6.2366650000000003</v>
      </c>
      <c r="K41" s="41">
        <v>8.2462199999999992</v>
      </c>
    </row>
    <row r="42" spans="1:11">
      <c r="A42" s="49" t="s">
        <v>106</v>
      </c>
      <c r="B42" s="41">
        <v>18.661159000000001</v>
      </c>
      <c r="C42" s="41">
        <v>1.9747440000000001</v>
      </c>
      <c r="D42" s="41">
        <v>16.686415</v>
      </c>
      <c r="E42" s="41">
        <v>4.150576</v>
      </c>
      <c r="F42" s="41">
        <v>12.535838999999999</v>
      </c>
      <c r="G42" s="10">
        <v>19.002533</v>
      </c>
      <c r="H42" s="41">
        <v>1.6671769999999999</v>
      </c>
      <c r="I42" s="41">
        <v>17.335355</v>
      </c>
      <c r="J42" s="41">
        <v>4.6408319999999996</v>
      </c>
      <c r="K42" s="41">
        <v>12.694523</v>
      </c>
    </row>
    <row r="43" spans="1:11">
      <c r="A43" s="49" t="s">
        <v>107</v>
      </c>
      <c r="B43" s="41">
        <v>16.013145999999999</v>
      </c>
      <c r="C43" s="41">
        <v>1.684955</v>
      </c>
      <c r="D43" s="41">
        <v>14.328189999999999</v>
      </c>
      <c r="E43" s="41">
        <v>0.60658599999999996</v>
      </c>
      <c r="F43" s="41">
        <v>13.721603999999999</v>
      </c>
      <c r="G43" s="10">
        <v>15.195347</v>
      </c>
      <c r="H43" s="41">
        <v>0.69053500000000001</v>
      </c>
      <c r="I43" s="41">
        <v>14.504811999999999</v>
      </c>
      <c r="J43" s="41">
        <v>1.227293</v>
      </c>
      <c r="K43" s="41">
        <v>13.277520000000001</v>
      </c>
    </row>
    <row r="44" spans="1:11">
      <c r="A44" s="49" t="s">
        <v>108</v>
      </c>
      <c r="B44" s="41">
        <v>15.242941</v>
      </c>
      <c r="C44" s="41">
        <v>0.86489899999999997</v>
      </c>
      <c r="D44" s="41">
        <v>14.378042000000001</v>
      </c>
      <c r="E44" s="41">
        <v>5.532724</v>
      </c>
      <c r="F44" s="41">
        <v>8.8453180000000007</v>
      </c>
      <c r="G44" s="10">
        <v>16.337942000000002</v>
      </c>
      <c r="H44" s="41">
        <v>1.2424919999999999</v>
      </c>
      <c r="I44" s="41">
        <v>15.09545</v>
      </c>
      <c r="J44" s="41">
        <v>5.0611050000000004</v>
      </c>
      <c r="K44" s="41">
        <v>10.034345</v>
      </c>
    </row>
    <row r="45" spans="1:11">
      <c r="A45" s="49" t="s">
        <v>109</v>
      </c>
      <c r="B45" s="41">
        <v>17.266697000000001</v>
      </c>
      <c r="C45" s="41">
        <v>1.43021</v>
      </c>
      <c r="D45" s="41">
        <v>15.836487</v>
      </c>
      <c r="E45" s="41">
        <v>8.6184159999999999</v>
      </c>
      <c r="F45" s="41">
        <v>7.2180710000000001</v>
      </c>
      <c r="G45" s="10">
        <v>17.774953</v>
      </c>
      <c r="H45" s="41">
        <v>0.882081</v>
      </c>
      <c r="I45" s="41">
        <v>16.892871</v>
      </c>
      <c r="J45" s="41">
        <v>8.4272220000000004</v>
      </c>
      <c r="K45" s="41">
        <v>8.4656500000000001</v>
      </c>
    </row>
    <row r="46" spans="1:11">
      <c r="A46" s="49" t="s">
        <v>110</v>
      </c>
      <c r="B46" s="41">
        <v>14.782767</v>
      </c>
      <c r="C46" s="41">
        <v>1.5074149999999999</v>
      </c>
      <c r="D46" s="41">
        <v>13.275353000000001</v>
      </c>
      <c r="E46" s="41">
        <v>3.9192119999999999</v>
      </c>
      <c r="F46" s="41">
        <v>9.3561399999999999</v>
      </c>
      <c r="G46" s="10">
        <v>15.139847</v>
      </c>
      <c r="H46" s="41">
        <v>1.633983</v>
      </c>
      <c r="I46" s="41">
        <v>13.505864000000001</v>
      </c>
      <c r="J46" s="41">
        <v>4.2324830000000002</v>
      </c>
      <c r="K46" s="41">
        <v>9.2733799999999995</v>
      </c>
    </row>
    <row r="47" spans="1:11">
      <c r="A47" s="49" t="s">
        <v>111</v>
      </c>
      <c r="B47" s="41">
        <v>15.372344999999999</v>
      </c>
      <c r="C47" s="41">
        <v>2.7371300000000001</v>
      </c>
      <c r="D47" s="41">
        <v>12.635215000000001</v>
      </c>
      <c r="E47" s="41">
        <v>1.609971</v>
      </c>
      <c r="F47" s="41">
        <v>11.025244000000001</v>
      </c>
      <c r="G47" s="10">
        <v>18.606155000000001</v>
      </c>
      <c r="H47" s="41">
        <v>2.1045829999999999</v>
      </c>
      <c r="I47" s="41">
        <v>16.501571999999999</v>
      </c>
      <c r="J47" s="41">
        <v>2.8858760000000001</v>
      </c>
      <c r="K47" s="41">
        <v>13.615696</v>
      </c>
    </row>
    <row r="48" spans="1:11">
      <c r="A48" s="49" t="s">
        <v>112</v>
      </c>
      <c r="B48" s="41">
        <v>13.847784000000001</v>
      </c>
      <c r="C48" s="41">
        <v>0.82593899999999998</v>
      </c>
      <c r="D48" s="41">
        <v>13.021846</v>
      </c>
      <c r="E48" s="41">
        <v>6.0126749999999998</v>
      </c>
      <c r="F48" s="41">
        <v>7.0091710000000003</v>
      </c>
      <c r="G48" s="10">
        <v>16.020579000000001</v>
      </c>
      <c r="H48" s="41">
        <v>0.53651099999999996</v>
      </c>
      <c r="I48" s="41">
        <v>15.484068000000001</v>
      </c>
      <c r="J48" s="41">
        <v>6.9532340000000001</v>
      </c>
      <c r="K48" s="41">
        <v>8.5308340000000005</v>
      </c>
    </row>
    <row r="49" spans="1:11">
      <c r="A49" s="49" t="s">
        <v>113</v>
      </c>
      <c r="B49" s="41">
        <v>19.978099</v>
      </c>
      <c r="C49" s="41">
        <v>1.433562</v>
      </c>
      <c r="D49" s="41">
        <v>18.544536999999998</v>
      </c>
      <c r="E49" s="41">
        <v>3.5772089999999999</v>
      </c>
      <c r="F49" s="41">
        <v>14.967328</v>
      </c>
      <c r="G49" s="10">
        <v>20.639011</v>
      </c>
      <c r="H49" s="41">
        <v>1.181162</v>
      </c>
      <c r="I49" s="41">
        <v>19.457850000000001</v>
      </c>
      <c r="J49" s="41">
        <v>3.949335</v>
      </c>
      <c r="K49" s="41">
        <v>15.508514999999999</v>
      </c>
    </row>
    <row r="50" spans="1:11">
      <c r="A50" s="49" t="s">
        <v>114</v>
      </c>
      <c r="B50" s="41">
        <v>14.777988000000001</v>
      </c>
      <c r="C50" s="41">
        <v>0.89315999999999995</v>
      </c>
      <c r="D50" s="41">
        <v>13.884828000000001</v>
      </c>
      <c r="E50" s="41">
        <v>3.2908559999999998</v>
      </c>
      <c r="F50" s="41">
        <v>10.593972000000001</v>
      </c>
      <c r="G50" s="10">
        <v>14.772517000000001</v>
      </c>
      <c r="H50" s="41">
        <v>1.8086249999999999</v>
      </c>
      <c r="I50" s="41">
        <v>12.963892</v>
      </c>
      <c r="J50" s="41">
        <v>4.8082760000000002</v>
      </c>
      <c r="K50" s="41">
        <v>8.1556160000000002</v>
      </c>
    </row>
    <row r="51" spans="1:11">
      <c r="A51" s="49" t="s">
        <v>115</v>
      </c>
      <c r="B51" s="41">
        <v>14.304088999999999</v>
      </c>
      <c r="C51" s="41">
        <v>1.5722609999999999</v>
      </c>
      <c r="D51" s="41">
        <v>12.731828</v>
      </c>
      <c r="E51" s="41">
        <v>4.8711830000000003</v>
      </c>
      <c r="F51" s="41">
        <v>7.8606449999999999</v>
      </c>
      <c r="G51" s="10">
        <v>14.949508</v>
      </c>
      <c r="H51" s="41">
        <v>1.5296780000000001</v>
      </c>
      <c r="I51" s="41">
        <v>13.419829999999999</v>
      </c>
      <c r="J51" s="41">
        <v>5.8317160000000001</v>
      </c>
      <c r="K51" s="41">
        <v>7.588114</v>
      </c>
    </row>
    <row r="52" spans="1:11">
      <c r="A52" s="49" t="s">
        <v>116</v>
      </c>
      <c r="B52" s="41">
        <v>21.586949000000001</v>
      </c>
      <c r="C52" s="41">
        <v>1.2659199999999999</v>
      </c>
      <c r="D52" s="41">
        <v>20.321028999999999</v>
      </c>
      <c r="E52" s="41">
        <v>9.086373</v>
      </c>
      <c r="F52" s="41">
        <v>11.234657</v>
      </c>
      <c r="G52" s="10">
        <v>22.451148</v>
      </c>
      <c r="H52" s="41">
        <v>1.6250279999999999</v>
      </c>
      <c r="I52" s="41">
        <v>20.82612</v>
      </c>
      <c r="J52" s="41">
        <v>10.702176</v>
      </c>
      <c r="K52" s="41">
        <v>10.123944</v>
      </c>
    </row>
    <row r="53" spans="1:11">
      <c r="A53" s="49" t="s">
        <v>117</v>
      </c>
      <c r="B53" s="41">
        <v>14.004396</v>
      </c>
      <c r="C53" s="41">
        <v>1.2233290000000001</v>
      </c>
      <c r="D53" s="41">
        <v>12.781067999999999</v>
      </c>
      <c r="E53" s="41">
        <v>3.358978</v>
      </c>
      <c r="F53" s="41">
        <v>9.4220900000000007</v>
      </c>
      <c r="G53" s="10">
        <v>15.314252</v>
      </c>
      <c r="H53" s="41">
        <v>0.763463</v>
      </c>
      <c r="I53" s="41">
        <v>14.550789</v>
      </c>
      <c r="J53" s="41">
        <v>4.1440630000000001</v>
      </c>
      <c r="K53" s="41">
        <v>10.406726000000001</v>
      </c>
    </row>
    <row r="54" spans="1:11">
      <c r="A54" s="49" t="s">
        <v>118</v>
      </c>
      <c r="B54" s="41">
        <v>16.580584999999999</v>
      </c>
      <c r="C54" s="41">
        <v>1.137194</v>
      </c>
      <c r="D54" s="41">
        <v>15.443391</v>
      </c>
      <c r="E54" s="41">
        <v>2.5292750000000002</v>
      </c>
      <c r="F54" s="41">
        <v>12.914116</v>
      </c>
      <c r="G54" s="10">
        <v>17.787137000000001</v>
      </c>
      <c r="H54" s="41">
        <v>1.5607610000000001</v>
      </c>
      <c r="I54" s="41">
        <v>16.226375000000001</v>
      </c>
      <c r="J54" s="41">
        <v>3.2920259999999999</v>
      </c>
      <c r="K54" s="41">
        <v>12.934348999999999</v>
      </c>
    </row>
    <row r="55" spans="1:11">
      <c r="A55" s="42" t="s">
        <v>119</v>
      </c>
      <c r="B55" s="43"/>
      <c r="C55" s="43"/>
      <c r="D55" s="43"/>
      <c r="E55" s="43"/>
      <c r="F55" s="43"/>
      <c r="G55" s="43"/>
      <c r="H55" s="43"/>
      <c r="I55" s="43"/>
      <c r="J55" s="43"/>
      <c r="K55" s="43"/>
    </row>
    <row r="56" spans="1:11">
      <c r="A56" s="50" t="s">
        <v>121</v>
      </c>
      <c r="B56" s="41">
        <v>17.428087999999999</v>
      </c>
      <c r="C56" s="41">
        <v>1.7517510000000001</v>
      </c>
      <c r="D56" s="41">
        <v>15.676337999999999</v>
      </c>
      <c r="E56" s="41">
        <v>0.93243500000000001</v>
      </c>
      <c r="F56" s="41">
        <v>14.743903</v>
      </c>
      <c r="G56" s="10">
        <v>17.065615999999999</v>
      </c>
      <c r="H56" s="41">
        <v>3.0753020000000002</v>
      </c>
      <c r="I56" s="41">
        <v>13.990314</v>
      </c>
      <c r="J56" s="41">
        <v>0.91378199999999998</v>
      </c>
      <c r="K56" s="41">
        <v>13.076532</v>
      </c>
    </row>
    <row r="57" spans="1:11">
      <c r="A57" s="11" t="s">
        <v>168</v>
      </c>
      <c r="B57" s="6">
        <v>14.232203999999999</v>
      </c>
      <c r="C57" s="6">
        <v>1.08856</v>
      </c>
      <c r="D57" s="6">
        <v>13.143644</v>
      </c>
      <c r="E57" s="6">
        <v>2.8270810000000002</v>
      </c>
      <c r="F57" s="6">
        <v>10.316563</v>
      </c>
      <c r="G57" s="15">
        <v>16.233961000000001</v>
      </c>
      <c r="H57" s="6">
        <v>1.1897489999999999</v>
      </c>
      <c r="I57" s="6">
        <v>15.044211000000001</v>
      </c>
      <c r="J57" s="6">
        <v>2.6452149999999999</v>
      </c>
      <c r="K57" s="6">
        <v>12.398996</v>
      </c>
    </row>
    <row r="58" spans="1:11">
      <c r="A58" s="7" t="s">
        <v>234</v>
      </c>
    </row>
  </sheetData>
  <mergeCells count="4">
    <mergeCell ref="A55:K55"/>
    <mergeCell ref="B2:F2"/>
    <mergeCell ref="A2:A3"/>
    <mergeCell ref="G2:K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62"/>
  <sheetViews>
    <sheetView workbookViewId="0"/>
  </sheetViews>
  <sheetFormatPr defaultRowHeight="15"/>
  <cols>
    <col min="1" max="1" width="39" customWidth="1"/>
    <col min="2" max="6" width="23" customWidth="1"/>
  </cols>
  <sheetData>
    <row r="1" spans="1:6">
      <c r="A1" s="2" t="s">
        <v>24</v>
      </c>
    </row>
    <row r="2" spans="1:6">
      <c r="A2" s="31" t="s">
        <v>63</v>
      </c>
      <c r="B2" s="64">
        <v>2024</v>
      </c>
      <c r="C2" s="45"/>
      <c r="D2" s="45"/>
      <c r="E2" s="45"/>
      <c r="F2" s="45"/>
    </row>
    <row r="3" spans="1:6" ht="29.45" customHeight="1">
      <c r="A3" s="37"/>
      <c r="B3" s="8" t="s">
        <v>220</v>
      </c>
      <c r="C3" s="8" t="s">
        <v>221</v>
      </c>
      <c r="D3" s="46" t="s">
        <v>222</v>
      </c>
      <c r="E3" s="46" t="s">
        <v>231</v>
      </c>
      <c r="F3" s="46" t="s">
        <v>232</v>
      </c>
    </row>
    <row r="4" spans="1:6">
      <c r="A4" s="40" t="s">
        <v>167</v>
      </c>
      <c r="B4" s="41">
        <v>17.344149999999999</v>
      </c>
      <c r="C4" s="41">
        <v>1.9886170000000001</v>
      </c>
      <c r="D4" s="41">
        <v>15.355534</v>
      </c>
      <c r="E4" s="41">
        <v>4.5741569999999996</v>
      </c>
      <c r="F4" s="41">
        <v>10.781377000000001</v>
      </c>
    </row>
    <row r="5" spans="1:6">
      <c r="A5" s="49" t="s">
        <v>69</v>
      </c>
      <c r="B5" s="41">
        <v>16.376605999999999</v>
      </c>
      <c r="C5" s="41">
        <v>1.8937459999999999</v>
      </c>
      <c r="D5" s="41">
        <v>14.482861</v>
      </c>
      <c r="E5" s="41">
        <v>3.8087309999999999</v>
      </c>
      <c r="F5" s="41">
        <v>10.67413</v>
      </c>
    </row>
    <row r="6" spans="1:6">
      <c r="A6" s="49" t="s">
        <v>70</v>
      </c>
      <c r="B6" s="41">
        <v>18.733473</v>
      </c>
      <c r="C6" s="41">
        <v>0.89492300000000002</v>
      </c>
      <c r="D6" s="41">
        <v>17.838550000000001</v>
      </c>
      <c r="E6" s="41">
        <v>5.1478580000000003</v>
      </c>
      <c r="F6" s="41">
        <v>12.690692</v>
      </c>
    </row>
    <row r="7" spans="1:6">
      <c r="A7" s="49" t="s">
        <v>71</v>
      </c>
      <c r="B7" s="41">
        <v>14.956322999999999</v>
      </c>
      <c r="C7" s="41">
        <v>1.0551459999999999</v>
      </c>
      <c r="D7" s="41">
        <v>13.901177000000001</v>
      </c>
      <c r="E7" s="41">
        <v>5.469894</v>
      </c>
      <c r="F7" s="41">
        <v>8.4312830000000005</v>
      </c>
    </row>
    <row r="8" spans="1:6">
      <c r="A8" s="49" t="s">
        <v>72</v>
      </c>
      <c r="B8" s="41">
        <v>19.986993999999999</v>
      </c>
      <c r="C8" s="41">
        <v>0.95527399999999996</v>
      </c>
      <c r="D8" s="41">
        <v>19.031721000000001</v>
      </c>
      <c r="E8" s="41">
        <v>3.195738</v>
      </c>
      <c r="F8" s="41">
        <v>15.835983000000001</v>
      </c>
    </row>
    <row r="9" spans="1:6">
      <c r="A9" s="49" t="s">
        <v>73</v>
      </c>
      <c r="B9" s="41">
        <v>12.799493999999999</v>
      </c>
      <c r="C9" s="41">
        <v>1.526437</v>
      </c>
      <c r="D9" s="41">
        <v>11.273057</v>
      </c>
      <c r="E9" s="41">
        <v>5.832084</v>
      </c>
      <c r="F9" s="41">
        <v>5.4409729999999996</v>
      </c>
    </row>
    <row r="10" spans="1:6">
      <c r="A10" s="49" t="s">
        <v>74</v>
      </c>
      <c r="B10" s="41">
        <v>15.415627000000001</v>
      </c>
      <c r="C10" s="41">
        <v>1.3605640000000001</v>
      </c>
      <c r="D10" s="41">
        <v>14.055063000000001</v>
      </c>
      <c r="E10" s="41">
        <v>4.7488890000000001</v>
      </c>
      <c r="F10" s="41">
        <v>9.3061740000000004</v>
      </c>
    </row>
    <row r="11" spans="1:6">
      <c r="A11" s="49" t="s">
        <v>75</v>
      </c>
      <c r="B11" s="41">
        <v>17.833020999999999</v>
      </c>
      <c r="C11" s="41">
        <v>2.530097</v>
      </c>
      <c r="D11" s="41">
        <v>15.302925</v>
      </c>
      <c r="E11" s="41">
        <v>3.0020639999999998</v>
      </c>
      <c r="F11" s="41">
        <v>12.300860999999999</v>
      </c>
    </row>
    <row r="12" spans="1:6">
      <c r="A12" s="49" t="s">
        <v>76</v>
      </c>
      <c r="B12" s="41">
        <v>22.300846</v>
      </c>
      <c r="C12" s="41">
        <v>2.782826</v>
      </c>
      <c r="D12" s="41">
        <v>19.51802</v>
      </c>
      <c r="E12" s="41">
        <v>4.4395699999999998</v>
      </c>
      <c r="F12" s="41">
        <v>15.078449000000001</v>
      </c>
    </row>
    <row r="13" spans="1:6">
      <c r="A13" s="49" t="s">
        <v>77</v>
      </c>
      <c r="B13" s="41">
        <v>20.156983</v>
      </c>
      <c r="C13" s="41">
        <v>1.0493650000000001</v>
      </c>
      <c r="D13" s="41">
        <v>19.107617999999999</v>
      </c>
      <c r="E13" s="41">
        <v>2.6892309999999999</v>
      </c>
      <c r="F13" s="41">
        <v>16.418386999999999</v>
      </c>
    </row>
    <row r="14" spans="1:6">
      <c r="A14" s="49" t="s">
        <v>78</v>
      </c>
      <c r="B14" s="41">
        <v>14.917173999999999</v>
      </c>
      <c r="C14" s="41">
        <v>2.2298550000000001</v>
      </c>
      <c r="D14" s="41">
        <v>12.687319</v>
      </c>
      <c r="E14" s="41">
        <v>1.9955639999999999</v>
      </c>
      <c r="F14" s="41">
        <v>10.691755000000001</v>
      </c>
    </row>
    <row r="15" spans="1:6">
      <c r="A15" s="49" t="s">
        <v>79</v>
      </c>
      <c r="B15" s="41">
        <v>11.347657999999999</v>
      </c>
      <c r="C15" s="41">
        <v>1.1935469999999999</v>
      </c>
      <c r="D15" s="41">
        <v>10.154109999999999</v>
      </c>
      <c r="E15" s="41">
        <v>4.1237709999999996</v>
      </c>
      <c r="F15" s="41">
        <v>6.0303389999999997</v>
      </c>
    </row>
    <row r="16" spans="1:6">
      <c r="A16" s="49" t="s">
        <v>80</v>
      </c>
      <c r="B16" s="41">
        <v>16.449833999999999</v>
      </c>
      <c r="C16" s="41">
        <v>1.7319370000000001</v>
      </c>
      <c r="D16" s="41">
        <v>14.717897000000001</v>
      </c>
      <c r="E16" s="41">
        <v>5.0768360000000001</v>
      </c>
      <c r="F16" s="41">
        <v>9.6410610000000005</v>
      </c>
    </row>
    <row r="17" spans="1:6">
      <c r="A17" s="49" t="s">
        <v>81</v>
      </c>
      <c r="B17" s="41">
        <v>16.311454000000001</v>
      </c>
      <c r="C17" s="41">
        <v>1.7260960000000001</v>
      </c>
      <c r="D17" s="41">
        <v>14.585357999999999</v>
      </c>
      <c r="E17" s="41">
        <v>2.9029050000000001</v>
      </c>
      <c r="F17" s="41">
        <v>11.682453000000001</v>
      </c>
    </row>
    <row r="18" spans="1:6">
      <c r="A18" s="49" t="s">
        <v>82</v>
      </c>
      <c r="B18" s="41">
        <v>21.457141</v>
      </c>
      <c r="C18" s="41">
        <v>2.1256569999999999</v>
      </c>
      <c r="D18" s="41">
        <v>19.331484</v>
      </c>
      <c r="E18" s="41">
        <v>4.9804880000000002</v>
      </c>
      <c r="F18" s="41">
        <v>14.350996</v>
      </c>
    </row>
    <row r="19" spans="1:6">
      <c r="A19" s="49" t="s">
        <v>83</v>
      </c>
      <c r="B19" s="41">
        <v>15.023401</v>
      </c>
      <c r="C19" s="41">
        <v>1.021363</v>
      </c>
      <c r="D19" s="41">
        <v>14.002038000000001</v>
      </c>
      <c r="E19" s="41">
        <v>0.69600700000000004</v>
      </c>
      <c r="F19" s="41">
        <v>13.306031000000001</v>
      </c>
    </row>
    <row r="20" spans="1:6">
      <c r="A20" s="49" t="s">
        <v>84</v>
      </c>
      <c r="B20" s="41">
        <v>18.793680999999999</v>
      </c>
      <c r="C20" s="41">
        <v>1.5039149999999999</v>
      </c>
      <c r="D20" s="41">
        <v>17.289766</v>
      </c>
      <c r="E20" s="41">
        <v>4.800179</v>
      </c>
      <c r="F20" s="41">
        <v>12.489587</v>
      </c>
    </row>
    <row r="21" spans="1:6">
      <c r="A21" s="49" t="s">
        <v>85</v>
      </c>
      <c r="B21" s="41">
        <v>17.834800999999999</v>
      </c>
      <c r="C21" s="41">
        <v>1.6814830000000001</v>
      </c>
      <c r="D21" s="41">
        <v>16.153317999999999</v>
      </c>
      <c r="E21" s="41">
        <v>4.6574960000000001</v>
      </c>
      <c r="F21" s="41">
        <v>11.495822</v>
      </c>
    </row>
    <row r="22" spans="1:6">
      <c r="A22" s="49" t="s">
        <v>86</v>
      </c>
      <c r="B22" s="41">
        <v>20.635300999999998</v>
      </c>
      <c r="C22" s="41">
        <v>2.3075389999999998</v>
      </c>
      <c r="D22" s="41">
        <v>18.327762</v>
      </c>
      <c r="E22" s="41">
        <v>3.167592</v>
      </c>
      <c r="F22" s="41">
        <v>15.160170000000001</v>
      </c>
    </row>
    <row r="23" spans="1:6">
      <c r="A23" s="49" t="s">
        <v>87</v>
      </c>
      <c r="B23" s="41">
        <v>24.502195</v>
      </c>
      <c r="C23" s="41">
        <v>1.273058</v>
      </c>
      <c r="D23" s="41">
        <v>23.229137000000001</v>
      </c>
      <c r="E23" s="41">
        <v>3.9792450000000001</v>
      </c>
      <c r="F23" s="41">
        <v>19.249891999999999</v>
      </c>
    </row>
    <row r="24" spans="1:6">
      <c r="A24" s="49" t="s">
        <v>88</v>
      </c>
      <c r="B24" s="41">
        <v>13.968483000000001</v>
      </c>
      <c r="C24" s="41">
        <v>2.6208559999999999</v>
      </c>
      <c r="D24" s="41">
        <v>11.347626999999999</v>
      </c>
      <c r="E24" s="41">
        <v>1.425613</v>
      </c>
      <c r="F24" s="41">
        <v>9.9220140000000008</v>
      </c>
    </row>
    <row r="25" spans="1:6">
      <c r="A25" s="49" t="s">
        <v>89</v>
      </c>
      <c r="B25" s="41">
        <v>21.013155000000001</v>
      </c>
      <c r="C25" s="41">
        <v>4.2560310000000001</v>
      </c>
      <c r="D25" s="41">
        <v>16.757124000000001</v>
      </c>
      <c r="E25" s="41">
        <v>2.2419060000000002</v>
      </c>
      <c r="F25" s="41">
        <v>14.515218000000001</v>
      </c>
    </row>
    <row r="26" spans="1:6">
      <c r="A26" s="49" t="s">
        <v>90</v>
      </c>
      <c r="B26" s="41">
        <v>15.140180000000001</v>
      </c>
      <c r="C26" s="41">
        <v>1.5984119999999999</v>
      </c>
      <c r="D26" s="41">
        <v>13.541767999999999</v>
      </c>
      <c r="E26" s="41">
        <v>4.5015270000000003</v>
      </c>
      <c r="F26" s="41">
        <v>9.0402419999999992</v>
      </c>
    </row>
    <row r="27" spans="1:6">
      <c r="A27" s="49" t="s">
        <v>91</v>
      </c>
      <c r="B27" s="41">
        <v>18.394680000000001</v>
      </c>
      <c r="C27" s="41">
        <v>2.6325889999999998</v>
      </c>
      <c r="D27" s="41">
        <v>15.762091</v>
      </c>
      <c r="E27" s="41">
        <v>8.0487680000000008</v>
      </c>
      <c r="F27" s="41">
        <v>7.7133240000000001</v>
      </c>
    </row>
    <row r="28" spans="1:6">
      <c r="A28" s="49" t="s">
        <v>92</v>
      </c>
      <c r="B28" s="41">
        <v>19.632845</v>
      </c>
      <c r="C28" s="41">
        <v>2.0947010000000001</v>
      </c>
      <c r="D28" s="41">
        <v>17.538143999999999</v>
      </c>
      <c r="E28" s="41">
        <v>5.1690759999999996</v>
      </c>
      <c r="F28" s="41">
        <v>12.369069</v>
      </c>
    </row>
    <row r="29" spans="1:6">
      <c r="A29" s="49" t="s">
        <v>93</v>
      </c>
      <c r="B29" s="41">
        <v>16.351253</v>
      </c>
      <c r="C29" s="41">
        <v>1.1616960000000001</v>
      </c>
      <c r="D29" s="41">
        <v>15.189556</v>
      </c>
      <c r="E29" s="41">
        <v>2.749495</v>
      </c>
      <c r="F29" s="41">
        <v>12.440061</v>
      </c>
    </row>
    <row r="30" spans="1:6">
      <c r="A30" s="49" t="s">
        <v>94</v>
      </c>
      <c r="B30" s="41">
        <v>16.610427000000001</v>
      </c>
      <c r="C30" s="41">
        <v>1.142555</v>
      </c>
      <c r="D30" s="41">
        <v>15.467872</v>
      </c>
      <c r="E30" s="41">
        <v>4.832592</v>
      </c>
      <c r="F30" s="41">
        <v>10.63528</v>
      </c>
    </row>
    <row r="31" spans="1:6">
      <c r="A31" s="49" t="s">
        <v>95</v>
      </c>
      <c r="B31" s="41">
        <v>19.604137999999999</v>
      </c>
      <c r="C31" s="41">
        <v>1.4130739999999999</v>
      </c>
      <c r="D31" s="41">
        <v>18.191064000000001</v>
      </c>
      <c r="E31" s="41">
        <v>6.4860480000000003</v>
      </c>
      <c r="F31" s="41">
        <v>11.705016000000001</v>
      </c>
    </row>
    <row r="32" spans="1:6">
      <c r="A32" s="49" t="s">
        <v>96</v>
      </c>
      <c r="B32" s="41">
        <v>15.255563</v>
      </c>
      <c r="C32" s="41">
        <v>1.700564</v>
      </c>
      <c r="D32" s="41">
        <v>13.554999</v>
      </c>
      <c r="E32" s="41">
        <v>8.9509349999999994</v>
      </c>
      <c r="F32" s="41">
        <v>4.6040640000000002</v>
      </c>
    </row>
    <row r="33" spans="1:6">
      <c r="A33" s="49" t="s">
        <v>97</v>
      </c>
      <c r="B33" s="41">
        <v>19.895482000000001</v>
      </c>
      <c r="C33" s="41">
        <v>1.49899</v>
      </c>
      <c r="D33" s="41">
        <v>18.396491999999999</v>
      </c>
      <c r="E33" s="41">
        <v>3.906917</v>
      </c>
      <c r="F33" s="41">
        <v>14.489575</v>
      </c>
    </row>
    <row r="34" spans="1:6">
      <c r="A34" s="49" t="s">
        <v>98</v>
      </c>
      <c r="B34" s="41">
        <v>19.594287000000001</v>
      </c>
      <c r="C34" s="41">
        <v>2.1255410000000001</v>
      </c>
      <c r="D34" s="41">
        <v>17.468745999999999</v>
      </c>
      <c r="E34" s="41">
        <v>3.0494699999999999</v>
      </c>
      <c r="F34" s="41">
        <v>14.419276</v>
      </c>
    </row>
    <row r="35" spans="1:6">
      <c r="A35" s="49" t="s">
        <v>99</v>
      </c>
      <c r="B35" s="41">
        <v>21.090672999999999</v>
      </c>
      <c r="C35" s="41">
        <v>1.6707540000000001</v>
      </c>
      <c r="D35" s="41">
        <v>19.419917999999999</v>
      </c>
      <c r="E35" s="41">
        <v>5.3179220000000003</v>
      </c>
      <c r="F35" s="41">
        <v>14.101997000000001</v>
      </c>
    </row>
    <row r="36" spans="1:6">
      <c r="A36" s="49" t="s">
        <v>100</v>
      </c>
      <c r="B36" s="41">
        <v>18.863088000000001</v>
      </c>
      <c r="C36" s="41">
        <v>2.856636</v>
      </c>
      <c r="D36" s="41">
        <v>16.006451999999999</v>
      </c>
      <c r="E36" s="41">
        <v>2.477922</v>
      </c>
      <c r="F36" s="41">
        <v>13.52853</v>
      </c>
    </row>
    <row r="37" spans="1:6">
      <c r="A37" s="49" t="s">
        <v>101</v>
      </c>
      <c r="B37" s="41">
        <v>16.518615</v>
      </c>
      <c r="C37" s="41">
        <v>1.0655159999999999</v>
      </c>
      <c r="D37" s="41">
        <v>15.453099</v>
      </c>
      <c r="E37" s="41">
        <v>5.1896329999999997</v>
      </c>
      <c r="F37" s="41">
        <v>10.263465999999999</v>
      </c>
    </row>
    <row r="38" spans="1:6">
      <c r="A38" s="49" t="s">
        <v>102</v>
      </c>
      <c r="B38" s="41">
        <v>16.490587999999999</v>
      </c>
      <c r="C38" s="41">
        <v>2.5324399999999998</v>
      </c>
      <c r="D38" s="41">
        <v>13.958149000000001</v>
      </c>
      <c r="E38" s="41">
        <v>3.50522</v>
      </c>
      <c r="F38" s="41">
        <v>10.452928</v>
      </c>
    </row>
    <row r="39" spans="1:6">
      <c r="A39" s="49" t="s">
        <v>103</v>
      </c>
      <c r="B39" s="41">
        <v>18.324048999999999</v>
      </c>
      <c r="C39" s="41">
        <v>1.774551</v>
      </c>
      <c r="D39" s="41">
        <v>16.549498</v>
      </c>
      <c r="E39" s="41">
        <v>1.750548</v>
      </c>
      <c r="F39" s="41">
        <v>14.79895</v>
      </c>
    </row>
    <row r="40" spans="1:6">
      <c r="A40" s="49" t="s">
        <v>104</v>
      </c>
      <c r="B40" s="41">
        <v>22.721318</v>
      </c>
      <c r="C40" s="41">
        <v>1.8157490000000001</v>
      </c>
      <c r="D40" s="41">
        <v>20.905569</v>
      </c>
      <c r="E40" s="41">
        <v>5.6164379999999996</v>
      </c>
      <c r="F40" s="41">
        <v>15.289130999999999</v>
      </c>
    </row>
    <row r="41" spans="1:6">
      <c r="A41" s="49" t="s">
        <v>105</v>
      </c>
      <c r="B41" s="41">
        <v>17.044066999999998</v>
      </c>
      <c r="C41" s="41">
        <v>1.212108</v>
      </c>
      <c r="D41" s="41">
        <v>15.831958999999999</v>
      </c>
      <c r="E41" s="41">
        <v>5.5951570000000004</v>
      </c>
      <c r="F41" s="41">
        <v>10.236802000000001</v>
      </c>
    </row>
    <row r="42" spans="1:6">
      <c r="A42" s="49" t="s">
        <v>106</v>
      </c>
      <c r="B42" s="41">
        <v>22.991526</v>
      </c>
      <c r="C42" s="41">
        <v>2.4205000000000001</v>
      </c>
      <c r="D42" s="41">
        <v>20.571026</v>
      </c>
      <c r="E42" s="41">
        <v>4.6078299999999999</v>
      </c>
      <c r="F42" s="41">
        <v>15.963196</v>
      </c>
    </row>
    <row r="43" spans="1:6">
      <c r="A43" s="49" t="s">
        <v>107</v>
      </c>
      <c r="B43" s="41">
        <v>19.476125</v>
      </c>
      <c r="C43" s="41">
        <v>1.3812260000000001</v>
      </c>
      <c r="D43" s="41">
        <v>18.094898000000001</v>
      </c>
      <c r="E43" s="41">
        <v>3.6617000000000002</v>
      </c>
      <c r="F43" s="41">
        <v>14.433198000000001</v>
      </c>
    </row>
    <row r="44" spans="1:6">
      <c r="A44" s="49" t="s">
        <v>108</v>
      </c>
      <c r="B44" s="41">
        <v>16.293317999999999</v>
      </c>
      <c r="C44" s="41">
        <v>1.1948380000000001</v>
      </c>
      <c r="D44" s="41">
        <v>15.09848</v>
      </c>
      <c r="E44" s="41">
        <v>6.2331770000000004</v>
      </c>
      <c r="F44" s="41">
        <v>8.8653030000000008</v>
      </c>
    </row>
    <row r="45" spans="1:6">
      <c r="A45" s="49" t="s">
        <v>109</v>
      </c>
      <c r="B45" s="41">
        <v>19.562222999999999</v>
      </c>
      <c r="C45" s="41">
        <v>1.007657</v>
      </c>
      <c r="D45" s="41">
        <v>18.554565</v>
      </c>
      <c r="E45" s="41">
        <v>8.7402829999999998</v>
      </c>
      <c r="F45" s="41">
        <v>9.8142829999999996</v>
      </c>
    </row>
    <row r="46" spans="1:6">
      <c r="A46" s="49" t="s">
        <v>110</v>
      </c>
      <c r="B46" s="41">
        <v>17.056985999999998</v>
      </c>
      <c r="C46" s="41">
        <v>2.066052</v>
      </c>
      <c r="D46" s="41">
        <v>14.990935</v>
      </c>
      <c r="E46" s="41">
        <v>5.7242179999999996</v>
      </c>
      <c r="F46" s="41">
        <v>9.2667169999999999</v>
      </c>
    </row>
    <row r="47" spans="1:6">
      <c r="A47" s="49" t="s">
        <v>111</v>
      </c>
      <c r="B47" s="41">
        <v>18.304908000000001</v>
      </c>
      <c r="C47" s="41">
        <v>3.6206670000000001</v>
      </c>
      <c r="D47" s="41">
        <v>14.684241</v>
      </c>
      <c r="E47" s="41">
        <v>6.8121429999999998</v>
      </c>
      <c r="F47" s="41">
        <v>7.8720980000000003</v>
      </c>
    </row>
    <row r="48" spans="1:6">
      <c r="A48" s="49" t="s">
        <v>112</v>
      </c>
      <c r="B48" s="41">
        <v>16.559235000000001</v>
      </c>
      <c r="C48" s="41">
        <v>0.863487</v>
      </c>
      <c r="D48" s="41">
        <v>15.695748</v>
      </c>
      <c r="E48" s="41">
        <v>8.6606520000000007</v>
      </c>
      <c r="F48" s="41">
        <v>7.0350960000000002</v>
      </c>
    </row>
    <row r="49" spans="1:6">
      <c r="A49" s="49" t="s">
        <v>113</v>
      </c>
      <c r="B49" s="41">
        <v>21.64481</v>
      </c>
      <c r="C49" s="41">
        <v>2.200583</v>
      </c>
      <c r="D49" s="41">
        <v>19.444227000000001</v>
      </c>
      <c r="E49" s="41">
        <v>4.4747479999999999</v>
      </c>
      <c r="F49" s="41">
        <v>14.969479</v>
      </c>
    </row>
    <row r="50" spans="1:6">
      <c r="A50" s="49" t="s">
        <v>114</v>
      </c>
      <c r="B50" s="41">
        <v>15.000119</v>
      </c>
      <c r="C50" s="41">
        <v>1.1513070000000001</v>
      </c>
      <c r="D50" s="41">
        <v>13.848812000000001</v>
      </c>
      <c r="E50" s="41">
        <v>3.9086940000000001</v>
      </c>
      <c r="F50" s="41">
        <v>9.9401189999999993</v>
      </c>
    </row>
    <row r="51" spans="1:6">
      <c r="A51" s="49" t="s">
        <v>115</v>
      </c>
      <c r="B51" s="41">
        <v>15.359429</v>
      </c>
      <c r="C51" s="41">
        <v>2.0933630000000001</v>
      </c>
      <c r="D51" s="41">
        <v>13.266066</v>
      </c>
      <c r="E51" s="41">
        <v>5.2504410000000004</v>
      </c>
      <c r="F51" s="41">
        <v>8.015625</v>
      </c>
    </row>
    <row r="52" spans="1:6">
      <c r="A52" s="49" t="s">
        <v>116</v>
      </c>
      <c r="B52" s="41">
        <v>25.578748999999998</v>
      </c>
      <c r="C52" s="41">
        <v>1.2806770000000001</v>
      </c>
      <c r="D52" s="41">
        <v>24.298072000000001</v>
      </c>
      <c r="E52" s="41">
        <v>11.834156</v>
      </c>
      <c r="F52" s="41">
        <v>12.463915999999999</v>
      </c>
    </row>
    <row r="53" spans="1:6">
      <c r="A53" s="49" t="s">
        <v>117</v>
      </c>
      <c r="B53" s="41">
        <v>16.990476999999998</v>
      </c>
      <c r="C53" s="41">
        <v>1.1688190000000001</v>
      </c>
      <c r="D53" s="41">
        <v>15.821657999999999</v>
      </c>
      <c r="E53" s="41">
        <v>4.7287439999999998</v>
      </c>
      <c r="F53" s="41">
        <v>11.092914</v>
      </c>
    </row>
    <row r="54" spans="1:6">
      <c r="A54" s="49" t="s">
        <v>118</v>
      </c>
      <c r="B54" s="41">
        <v>19.815567999999999</v>
      </c>
      <c r="C54" s="41">
        <v>2.5773709999999999</v>
      </c>
      <c r="D54" s="41">
        <v>17.238197</v>
      </c>
      <c r="E54" s="41">
        <v>4.2781269999999996</v>
      </c>
      <c r="F54" s="41">
        <v>12.96007</v>
      </c>
    </row>
    <row r="55" spans="1:6">
      <c r="A55" s="42" t="s">
        <v>119</v>
      </c>
      <c r="B55" s="43"/>
      <c r="C55" s="43"/>
      <c r="D55" s="43"/>
      <c r="E55" s="43"/>
      <c r="F55" s="43"/>
    </row>
    <row r="56" spans="1:6">
      <c r="A56" s="50" t="s">
        <v>121</v>
      </c>
      <c r="B56" s="41">
        <v>18.708131999999999</v>
      </c>
      <c r="C56" s="41">
        <v>3.5858080000000001</v>
      </c>
      <c r="D56" s="41">
        <v>15.122324000000001</v>
      </c>
      <c r="E56" s="41">
        <v>1.8407</v>
      </c>
      <c r="F56" s="41">
        <v>13.281623</v>
      </c>
    </row>
    <row r="57" spans="1:6">
      <c r="A57" s="11" t="s">
        <v>168</v>
      </c>
      <c r="B57" s="6">
        <v>17.909670999999999</v>
      </c>
      <c r="C57" s="6">
        <v>1.5961700000000001</v>
      </c>
      <c r="D57" s="6">
        <v>16.313500999999999</v>
      </c>
      <c r="E57" s="6">
        <v>4.0234290000000001</v>
      </c>
      <c r="F57" s="6">
        <v>12.290072</v>
      </c>
    </row>
    <row r="58" spans="1:6">
      <c r="A58" s="7" t="s">
        <v>228</v>
      </c>
    </row>
    <row r="59" spans="1:6">
      <c r="A59" s="7" t="s">
        <v>235</v>
      </c>
    </row>
    <row r="60" spans="1:6">
      <c r="A60" s="7" t="s">
        <v>169</v>
      </c>
    </row>
    <row r="61" spans="1:6">
      <c r="A61" s="7" t="s">
        <v>236</v>
      </c>
    </row>
    <row r="62" spans="1:6">
      <c r="A62" s="7" t="s">
        <v>229</v>
      </c>
    </row>
  </sheetData>
  <mergeCells count="3">
    <mergeCell ref="A55:F55"/>
    <mergeCell ref="B2:F2"/>
    <mergeCell ref="A2: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47"/>
  <sheetViews>
    <sheetView workbookViewId="0"/>
  </sheetViews>
  <sheetFormatPr defaultRowHeight="15"/>
  <cols>
    <col min="1" max="1" width="55" customWidth="1"/>
    <col min="2" max="4" width="32" customWidth="1"/>
  </cols>
  <sheetData>
    <row r="1" spans="1:4">
      <c r="A1" s="2" t="s">
        <v>25</v>
      </c>
    </row>
    <row r="2" spans="1:4">
      <c r="A2" s="31" t="s">
        <v>63</v>
      </c>
      <c r="B2" s="64">
        <v>1998</v>
      </c>
      <c r="C2" s="45"/>
      <c r="D2" s="45"/>
    </row>
    <row r="3" spans="1:4">
      <c r="A3" s="37"/>
      <c r="B3" s="8" t="s">
        <v>220</v>
      </c>
      <c r="C3" s="8" t="s">
        <v>221</v>
      </c>
      <c r="D3" s="46" t="s">
        <v>222</v>
      </c>
    </row>
    <row r="4" spans="1:4">
      <c r="A4" s="40" t="s">
        <v>167</v>
      </c>
      <c r="B4" s="41">
        <v>10.9078</v>
      </c>
      <c r="C4" s="41">
        <v>5.6704999999999997</v>
      </c>
      <c r="D4" s="41">
        <v>5.2374000000000001</v>
      </c>
    </row>
    <row r="5" spans="1:4">
      <c r="A5" s="49" t="s">
        <v>69</v>
      </c>
      <c r="B5" s="41">
        <v>11.5532</v>
      </c>
      <c r="C5" s="41">
        <v>5.9240000000000004</v>
      </c>
      <c r="D5" s="41">
        <v>5.6292</v>
      </c>
    </row>
    <row r="6" spans="1:4">
      <c r="A6" s="49" t="s">
        <v>71</v>
      </c>
      <c r="B6" s="41">
        <v>8.9303000000000008</v>
      </c>
      <c r="C6" s="41">
        <v>4.9837999999999996</v>
      </c>
      <c r="D6" s="41">
        <v>3.9464000000000001</v>
      </c>
    </row>
    <row r="7" spans="1:4">
      <c r="A7" s="49" t="s">
        <v>72</v>
      </c>
      <c r="B7" s="41">
        <v>10.401899999999999</v>
      </c>
      <c r="C7" s="41">
        <v>5.8185000000000002</v>
      </c>
      <c r="D7" s="41">
        <v>4.5833000000000004</v>
      </c>
    </row>
    <row r="8" spans="1:4">
      <c r="A8" s="49" t="s">
        <v>73</v>
      </c>
      <c r="B8" s="41">
        <v>8.3149999999999995</v>
      </c>
      <c r="C8" s="41">
        <v>4.2759</v>
      </c>
      <c r="D8" s="41">
        <v>4.0391000000000004</v>
      </c>
    </row>
    <row r="9" spans="1:4">
      <c r="A9" s="49" t="s">
        <v>74</v>
      </c>
      <c r="B9" s="41">
        <v>9.6614000000000004</v>
      </c>
      <c r="C9" s="41">
        <v>3.3182999999999998</v>
      </c>
      <c r="D9" s="41">
        <v>6.3430999999999997</v>
      </c>
    </row>
    <row r="10" spans="1:4">
      <c r="A10" s="49" t="s">
        <v>75</v>
      </c>
      <c r="B10" s="41">
        <v>14.0383</v>
      </c>
      <c r="C10" s="41">
        <v>7.0373999999999999</v>
      </c>
      <c r="D10" s="41">
        <v>7.0008999999999997</v>
      </c>
    </row>
    <row r="11" spans="1:4">
      <c r="A11" s="49" t="s">
        <v>76</v>
      </c>
      <c r="B11" s="41">
        <v>12.504</v>
      </c>
      <c r="C11" s="41">
        <v>5.9058999999999999</v>
      </c>
      <c r="D11" s="41">
        <v>6.5980999999999996</v>
      </c>
    </row>
    <row r="12" spans="1:4">
      <c r="A12" s="49" t="s">
        <v>77</v>
      </c>
      <c r="B12" s="41">
        <v>12.8443</v>
      </c>
      <c r="C12" s="41">
        <v>3.5146999999999999</v>
      </c>
      <c r="D12" s="41">
        <v>9.3295999999999992</v>
      </c>
    </row>
    <row r="13" spans="1:4">
      <c r="A13" s="49" t="s">
        <v>78</v>
      </c>
      <c r="B13" s="41">
        <v>10.672800000000001</v>
      </c>
      <c r="C13" s="41">
        <v>4.8655999999999997</v>
      </c>
      <c r="D13" s="41">
        <v>5.8071999999999999</v>
      </c>
    </row>
    <row r="14" spans="1:4">
      <c r="A14" s="49" t="s">
        <v>79</v>
      </c>
      <c r="B14" s="41">
        <v>11.0114</v>
      </c>
      <c r="C14" s="41">
        <v>4.9244000000000003</v>
      </c>
      <c r="D14" s="41">
        <v>6.0869999999999997</v>
      </c>
    </row>
    <row r="15" spans="1:4">
      <c r="A15" s="49" t="s">
        <v>81</v>
      </c>
      <c r="B15" s="41">
        <v>9.3901000000000003</v>
      </c>
      <c r="C15" s="41">
        <v>4.6215000000000002</v>
      </c>
      <c r="D15" s="41">
        <v>4.7685000000000004</v>
      </c>
    </row>
    <row r="16" spans="1:4">
      <c r="A16" s="49" t="s">
        <v>84</v>
      </c>
      <c r="B16" s="41">
        <v>11.057399999999999</v>
      </c>
      <c r="C16" s="41">
        <v>4.7690999999999999</v>
      </c>
      <c r="D16" s="41">
        <v>6.2882999999999996</v>
      </c>
    </row>
    <row r="17" spans="1:4">
      <c r="A17" s="49" t="s">
        <v>85</v>
      </c>
      <c r="B17" s="41">
        <v>9.3581000000000003</v>
      </c>
      <c r="C17" s="41">
        <v>4.8529</v>
      </c>
      <c r="D17" s="41">
        <v>4.5052000000000003</v>
      </c>
    </row>
    <row r="18" spans="1:4">
      <c r="A18" s="49" t="s">
        <v>86</v>
      </c>
      <c r="B18" s="41">
        <v>13.172700000000001</v>
      </c>
      <c r="C18" s="41">
        <v>9.2680000000000007</v>
      </c>
      <c r="D18" s="41">
        <v>3.9047000000000001</v>
      </c>
    </row>
    <row r="19" spans="1:4">
      <c r="A19" s="49" t="s">
        <v>87</v>
      </c>
      <c r="B19" s="41">
        <v>13.498100000000001</v>
      </c>
      <c r="C19" s="41">
        <v>6.7229000000000001</v>
      </c>
      <c r="D19" s="41">
        <v>6.7751000000000001</v>
      </c>
    </row>
    <row r="20" spans="1:4">
      <c r="A20" s="49" t="s">
        <v>88</v>
      </c>
      <c r="B20" s="41">
        <v>10.5951</v>
      </c>
      <c r="C20" s="41">
        <v>5.9447999999999999</v>
      </c>
      <c r="D20" s="41">
        <v>4.6501999999999999</v>
      </c>
    </row>
    <row r="21" spans="1:4">
      <c r="A21" s="49" t="s">
        <v>89</v>
      </c>
      <c r="B21" s="41">
        <v>14.6709</v>
      </c>
      <c r="C21" s="41">
        <v>5.1687000000000003</v>
      </c>
      <c r="D21" s="41">
        <v>9.5021000000000004</v>
      </c>
    </row>
    <row r="22" spans="1:4">
      <c r="A22" s="49" t="s">
        <v>91</v>
      </c>
      <c r="B22" s="41">
        <v>10.0984</v>
      </c>
      <c r="C22" s="41">
        <v>3.0608</v>
      </c>
      <c r="D22" s="41">
        <v>7.0377000000000001</v>
      </c>
    </row>
    <row r="23" spans="1:4">
      <c r="A23" s="49" t="s">
        <v>92</v>
      </c>
      <c r="B23" s="41">
        <v>10.6427</v>
      </c>
      <c r="C23" s="41">
        <v>7.3384</v>
      </c>
      <c r="D23" s="41">
        <v>3.3043</v>
      </c>
    </row>
    <row r="24" spans="1:4">
      <c r="A24" s="49" t="s">
        <v>93</v>
      </c>
      <c r="B24" s="41">
        <v>11.3902</v>
      </c>
      <c r="C24" s="41">
        <v>5.1554000000000002</v>
      </c>
      <c r="D24" s="41">
        <v>6.2348999999999997</v>
      </c>
    </row>
    <row r="25" spans="1:4">
      <c r="A25" s="49" t="s">
        <v>94</v>
      </c>
      <c r="B25" s="41">
        <v>11.155099999999999</v>
      </c>
      <c r="C25" s="41">
        <v>2.9312</v>
      </c>
      <c r="D25" s="41">
        <v>8.2239000000000004</v>
      </c>
    </row>
    <row r="26" spans="1:4">
      <c r="A26" s="49" t="s">
        <v>96</v>
      </c>
      <c r="B26" s="41">
        <v>9.907</v>
      </c>
      <c r="C26" s="41">
        <v>5.0425000000000004</v>
      </c>
      <c r="D26" s="41">
        <v>4.8644999999999996</v>
      </c>
    </row>
    <row r="27" spans="1:4">
      <c r="A27" s="49" t="s">
        <v>99</v>
      </c>
      <c r="B27" s="41">
        <v>15.234500000000001</v>
      </c>
      <c r="C27" s="41">
        <v>6.6083999999999996</v>
      </c>
      <c r="D27" s="41">
        <v>8.6260999999999992</v>
      </c>
    </row>
    <row r="28" spans="1:4">
      <c r="A28" s="49" t="s">
        <v>100</v>
      </c>
      <c r="B28" s="41">
        <v>10.318099999999999</v>
      </c>
      <c r="C28" s="41">
        <v>6.5026999999999999</v>
      </c>
      <c r="D28" s="41">
        <v>3.8153999999999999</v>
      </c>
    </row>
    <row r="29" spans="1:4">
      <c r="A29" s="49" t="s">
        <v>101</v>
      </c>
      <c r="B29" s="41">
        <v>12.1837</v>
      </c>
      <c r="C29" s="41">
        <v>7.6757</v>
      </c>
      <c r="D29" s="41">
        <v>4.508</v>
      </c>
    </row>
    <row r="30" spans="1:4">
      <c r="A30" s="49" t="s">
        <v>104</v>
      </c>
      <c r="B30" s="41">
        <v>11.8416</v>
      </c>
      <c r="C30" s="41">
        <v>8.4428999999999998</v>
      </c>
      <c r="D30" s="41">
        <v>3.3986999999999998</v>
      </c>
    </row>
    <row r="31" spans="1:4">
      <c r="A31" s="49" t="s">
        <v>105</v>
      </c>
      <c r="B31" s="41">
        <v>11.5174</v>
      </c>
      <c r="C31" s="41">
        <v>3.1751999999999998</v>
      </c>
      <c r="D31" s="41">
        <v>8.3422000000000001</v>
      </c>
    </row>
    <row r="32" spans="1:4">
      <c r="A32" s="49" t="s">
        <v>107</v>
      </c>
      <c r="B32" s="41">
        <v>13.2508</v>
      </c>
      <c r="C32" s="41">
        <v>3.3837999999999999</v>
      </c>
      <c r="D32" s="41">
        <v>9.8670000000000009</v>
      </c>
    </row>
    <row r="33" spans="1:4">
      <c r="A33" s="49" t="s">
        <v>108</v>
      </c>
      <c r="B33" s="41">
        <v>11.561299999999999</v>
      </c>
      <c r="C33" s="41">
        <v>6.3337000000000003</v>
      </c>
      <c r="D33" s="41">
        <v>5.2275999999999998</v>
      </c>
    </row>
    <row r="34" spans="1:4">
      <c r="A34" s="49" t="s">
        <v>110</v>
      </c>
      <c r="B34" s="41">
        <v>12.8841</v>
      </c>
      <c r="C34" s="41">
        <v>3.8538000000000001</v>
      </c>
      <c r="D34" s="41">
        <v>9.0303000000000004</v>
      </c>
    </row>
    <row r="35" spans="1:4">
      <c r="A35" s="49" t="s">
        <v>111</v>
      </c>
      <c r="B35" s="41">
        <v>12.866099999999999</v>
      </c>
      <c r="C35" s="41">
        <v>5.2413999999999996</v>
      </c>
      <c r="D35" s="41">
        <v>7.6246</v>
      </c>
    </row>
    <row r="36" spans="1:4">
      <c r="A36" s="49" t="s">
        <v>112</v>
      </c>
      <c r="B36" s="41">
        <v>9.0914999999999999</v>
      </c>
      <c r="C36" s="41">
        <v>3.9617</v>
      </c>
      <c r="D36" s="41">
        <v>5.1298000000000004</v>
      </c>
    </row>
    <row r="37" spans="1:4">
      <c r="A37" s="49" t="s">
        <v>114</v>
      </c>
      <c r="B37" s="41">
        <v>11.5144</v>
      </c>
      <c r="C37" s="41">
        <v>6.3242000000000003</v>
      </c>
      <c r="D37" s="41">
        <v>5.1901000000000002</v>
      </c>
    </row>
    <row r="38" spans="1:4">
      <c r="A38" s="49" t="s">
        <v>115</v>
      </c>
      <c r="B38" s="41">
        <v>10.022399999999999</v>
      </c>
      <c r="C38" s="41">
        <v>3.3873000000000002</v>
      </c>
      <c r="D38" s="41">
        <v>6.6351000000000004</v>
      </c>
    </row>
    <row r="39" spans="1:4">
      <c r="A39" s="49" t="s">
        <v>116</v>
      </c>
      <c r="B39" s="41">
        <v>13.974</v>
      </c>
      <c r="C39" s="41">
        <v>8.3817000000000004</v>
      </c>
      <c r="D39" s="41">
        <v>5.5922000000000001</v>
      </c>
    </row>
    <row r="40" spans="1:4">
      <c r="A40" s="49" t="s">
        <v>117</v>
      </c>
      <c r="B40" s="41">
        <v>13.0077</v>
      </c>
      <c r="C40" s="41">
        <v>7.2793999999999999</v>
      </c>
      <c r="D40" s="41">
        <v>5.7282999999999999</v>
      </c>
    </row>
    <row r="41" spans="1:4">
      <c r="A41" s="49" t="s">
        <v>118</v>
      </c>
      <c r="B41" s="41">
        <v>9.8329000000000004</v>
      </c>
      <c r="C41" s="41">
        <v>2.2528999999999999</v>
      </c>
      <c r="D41" s="41">
        <v>7.58</v>
      </c>
    </row>
    <row r="42" spans="1:4">
      <c r="A42" s="42" t="s">
        <v>119</v>
      </c>
      <c r="B42" s="43"/>
      <c r="C42" s="43"/>
      <c r="D42" s="43"/>
    </row>
    <row r="43" spans="1:4">
      <c r="A43" s="50" t="s">
        <v>121</v>
      </c>
      <c r="B43" s="41">
        <v>8.5663</v>
      </c>
      <c r="C43" s="41">
        <v>6.0694999999999997</v>
      </c>
      <c r="D43" s="41">
        <v>2.4967999999999999</v>
      </c>
    </row>
    <row r="44" spans="1:4">
      <c r="A44" s="11" t="s">
        <v>168</v>
      </c>
      <c r="B44" s="6">
        <v>7.3006000000000002</v>
      </c>
      <c r="C44" s="6">
        <v>3.7919</v>
      </c>
      <c r="D44" s="6">
        <v>3.5087000000000002</v>
      </c>
    </row>
    <row r="45" spans="1:4">
      <c r="A45" s="7" t="s">
        <v>169</v>
      </c>
    </row>
    <row r="46" spans="1:4">
      <c r="A46" s="7" t="s">
        <v>237</v>
      </c>
    </row>
    <row r="47" spans="1:4">
      <c r="A47" s="7" t="s">
        <v>238</v>
      </c>
    </row>
  </sheetData>
  <mergeCells count="3">
    <mergeCell ref="B2:D2"/>
    <mergeCell ref="A42:D42"/>
    <mergeCell ref="A2: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58"/>
  <sheetViews>
    <sheetView workbookViewId="0"/>
  </sheetViews>
  <sheetFormatPr defaultRowHeight="15"/>
  <cols>
    <col min="1" max="1" width="26" customWidth="1"/>
    <col min="2" max="11" width="16" customWidth="1"/>
  </cols>
  <sheetData>
    <row r="1" spans="1:11">
      <c r="A1" s="2" t="s">
        <v>26</v>
      </c>
    </row>
    <row r="2" spans="1:11">
      <c r="A2" s="31" t="s">
        <v>63</v>
      </c>
      <c r="B2" s="64">
        <v>1998</v>
      </c>
      <c r="C2" s="45"/>
      <c r="D2" s="45"/>
      <c r="E2" s="45"/>
      <c r="F2" s="45"/>
      <c r="G2" s="64">
        <v>2002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10.811199999999999</v>
      </c>
      <c r="C4" s="41">
        <v>3.4174000000000002</v>
      </c>
      <c r="D4" s="41">
        <v>7.3937999999999997</v>
      </c>
      <c r="E4" s="41">
        <v>4.9635999999999996</v>
      </c>
      <c r="F4" s="41">
        <v>2.4302000000000001</v>
      </c>
      <c r="G4" s="10">
        <v>13.1145</v>
      </c>
      <c r="H4" s="41">
        <v>4.6863999999999999</v>
      </c>
      <c r="I4" s="41">
        <v>8.4281000000000006</v>
      </c>
      <c r="J4" s="41">
        <v>4.8596000000000004</v>
      </c>
      <c r="K4" s="41">
        <v>3.5684999999999998</v>
      </c>
    </row>
    <row r="5" spans="1:11">
      <c r="A5" s="49" t="s">
        <v>69</v>
      </c>
      <c r="B5" s="41">
        <v>11.827199999999999</v>
      </c>
      <c r="C5" s="41">
        <v>6.2198000000000002</v>
      </c>
      <c r="D5" s="41">
        <v>5.6074000000000002</v>
      </c>
      <c r="E5" s="41">
        <v>5.1245000000000003</v>
      </c>
      <c r="F5" s="58" t="s">
        <v>179</v>
      </c>
      <c r="G5" s="10">
        <v>13.803699999999999</v>
      </c>
      <c r="H5" s="41">
        <v>2.0503999999999998</v>
      </c>
      <c r="I5" s="41">
        <v>11.753299999999999</v>
      </c>
      <c r="J5" s="41">
        <v>10.8383</v>
      </c>
      <c r="K5" s="41">
        <v>0.91500000000000004</v>
      </c>
    </row>
    <row r="6" spans="1:11">
      <c r="A6" s="49" t="s">
        <v>70</v>
      </c>
      <c r="B6" s="58" t="s">
        <v>227</v>
      </c>
      <c r="C6" s="58" t="s">
        <v>227</v>
      </c>
      <c r="D6" s="58" t="s">
        <v>227</v>
      </c>
      <c r="E6" s="58" t="s">
        <v>227</v>
      </c>
      <c r="F6" s="58" t="s">
        <v>227</v>
      </c>
      <c r="G6" s="16" t="s">
        <v>227</v>
      </c>
      <c r="H6" s="58" t="s">
        <v>227</v>
      </c>
      <c r="I6" s="58" t="s">
        <v>227</v>
      </c>
      <c r="J6" s="58" t="s">
        <v>227</v>
      </c>
      <c r="K6" s="58" t="s">
        <v>227</v>
      </c>
    </row>
    <row r="7" spans="1:11">
      <c r="A7" s="49" t="s">
        <v>71</v>
      </c>
      <c r="B7" s="41">
        <v>8.9282000000000004</v>
      </c>
      <c r="C7" s="41">
        <v>3.3996</v>
      </c>
      <c r="D7" s="41">
        <v>5.5285000000000002</v>
      </c>
      <c r="E7" s="41">
        <v>4.3630000000000004</v>
      </c>
      <c r="F7" s="41">
        <v>1.1657</v>
      </c>
      <c r="G7" s="10">
        <v>11.0434</v>
      </c>
      <c r="H7" s="41">
        <v>3.6924000000000001</v>
      </c>
      <c r="I7" s="41">
        <v>7.351</v>
      </c>
      <c r="J7" s="41">
        <v>5.6661999999999999</v>
      </c>
      <c r="K7" s="41">
        <v>1.6848000000000001</v>
      </c>
    </row>
    <row r="8" spans="1:11">
      <c r="A8" s="49" t="s">
        <v>72</v>
      </c>
      <c r="B8" s="41">
        <v>10.439299999999999</v>
      </c>
      <c r="C8" s="41">
        <v>4.4416000000000002</v>
      </c>
      <c r="D8" s="41">
        <v>5.9976000000000003</v>
      </c>
      <c r="E8" s="41">
        <v>4.9782000000000002</v>
      </c>
      <c r="F8" s="41">
        <v>1.0193000000000001</v>
      </c>
      <c r="G8" s="10">
        <v>13.4338</v>
      </c>
      <c r="H8" s="41">
        <v>4.3871000000000002</v>
      </c>
      <c r="I8" s="41">
        <v>9.0467999999999993</v>
      </c>
      <c r="J8" s="41">
        <v>7.4013999999999998</v>
      </c>
      <c r="K8" s="41">
        <v>1.6454</v>
      </c>
    </row>
    <row r="9" spans="1:11">
      <c r="A9" s="49" t="s">
        <v>73</v>
      </c>
      <c r="B9" s="41">
        <v>8.3149999999999995</v>
      </c>
      <c r="C9" s="41">
        <v>2.1823999999999999</v>
      </c>
      <c r="D9" s="41">
        <v>6.1326000000000001</v>
      </c>
      <c r="E9" s="41">
        <v>4.7439999999999998</v>
      </c>
      <c r="F9" s="41">
        <v>1.3886000000000001</v>
      </c>
      <c r="G9" s="10">
        <v>9.9791000000000007</v>
      </c>
      <c r="H9" s="41">
        <v>2.4860000000000002</v>
      </c>
      <c r="I9" s="41">
        <v>7.4931000000000001</v>
      </c>
      <c r="J9" s="41">
        <v>5.7263999999999999</v>
      </c>
      <c r="K9" s="41">
        <v>1.7665999999999999</v>
      </c>
    </row>
    <row r="10" spans="1:11">
      <c r="A10" s="49" t="s">
        <v>74</v>
      </c>
      <c r="B10" s="41">
        <v>9.6593</v>
      </c>
      <c r="C10" s="41">
        <v>2.6320999999999999</v>
      </c>
      <c r="D10" s="41">
        <v>7.0271999999999997</v>
      </c>
      <c r="E10" s="41">
        <v>4.5599999999999996</v>
      </c>
      <c r="F10" s="41">
        <v>2.4670999999999998</v>
      </c>
      <c r="G10" s="16" t="s">
        <v>227</v>
      </c>
      <c r="H10" s="58" t="s">
        <v>227</v>
      </c>
      <c r="I10" s="58" t="s">
        <v>227</v>
      </c>
      <c r="J10" s="58" t="s">
        <v>227</v>
      </c>
      <c r="K10" s="58" t="s">
        <v>227</v>
      </c>
    </row>
    <row r="11" spans="1:11">
      <c r="A11" s="49" t="s">
        <v>75</v>
      </c>
      <c r="B11" s="41">
        <v>13.116300000000001</v>
      </c>
      <c r="C11" s="41">
        <v>4.6035000000000004</v>
      </c>
      <c r="D11" s="41">
        <v>8.5128000000000004</v>
      </c>
      <c r="E11" s="41">
        <v>5.9482999999999997</v>
      </c>
      <c r="F11" s="41">
        <v>2.5647000000000002</v>
      </c>
      <c r="G11" s="10">
        <v>14.5091</v>
      </c>
      <c r="H11" s="41">
        <v>3.3685999999999998</v>
      </c>
      <c r="I11" s="41">
        <v>11.140499999999999</v>
      </c>
      <c r="J11" s="41">
        <v>5.3545999999999996</v>
      </c>
      <c r="K11" s="41">
        <v>5.7858999999999998</v>
      </c>
    </row>
    <row r="12" spans="1:11">
      <c r="A12" s="49" t="s">
        <v>76</v>
      </c>
      <c r="B12" s="41">
        <v>13.530799999999999</v>
      </c>
      <c r="C12" s="41">
        <v>1.6924999999999999</v>
      </c>
      <c r="D12" s="41">
        <v>11.8383</v>
      </c>
      <c r="E12" s="41">
        <v>9.6189999999999998</v>
      </c>
      <c r="F12" s="41">
        <v>2.2193000000000001</v>
      </c>
      <c r="G12" s="10">
        <v>13.6351</v>
      </c>
      <c r="H12" s="41">
        <v>5.5509000000000004</v>
      </c>
      <c r="I12" s="41">
        <v>8.0843000000000007</v>
      </c>
      <c r="J12" s="41">
        <v>2.1324999999999998</v>
      </c>
      <c r="K12" s="41">
        <v>5.9518000000000004</v>
      </c>
    </row>
    <row r="13" spans="1:11">
      <c r="A13" s="49" t="s">
        <v>77</v>
      </c>
      <c r="B13" s="41">
        <v>12.844099999999999</v>
      </c>
      <c r="C13" s="41">
        <v>3.9962</v>
      </c>
      <c r="D13" s="41">
        <v>8.8478999999999992</v>
      </c>
      <c r="E13" s="41">
        <v>6.3598999999999997</v>
      </c>
      <c r="F13" s="41">
        <v>2.488</v>
      </c>
      <c r="G13" s="10">
        <v>16.113900000000001</v>
      </c>
      <c r="H13" s="41">
        <v>3.9735</v>
      </c>
      <c r="I13" s="41">
        <v>12.1404</v>
      </c>
      <c r="J13" s="41">
        <v>5.9459</v>
      </c>
      <c r="K13" s="41">
        <v>6.1943999999999999</v>
      </c>
    </row>
    <row r="14" spans="1:11">
      <c r="A14" s="49" t="s">
        <v>78</v>
      </c>
      <c r="B14" s="41">
        <v>10.3901</v>
      </c>
      <c r="C14" s="41">
        <v>3.9434999999999998</v>
      </c>
      <c r="D14" s="41">
        <v>6.4466000000000001</v>
      </c>
      <c r="E14" s="41">
        <v>4.0042</v>
      </c>
      <c r="F14" s="41">
        <v>2.4424000000000001</v>
      </c>
      <c r="G14" s="10">
        <v>10.3164</v>
      </c>
      <c r="H14" s="41">
        <v>3.0983000000000001</v>
      </c>
      <c r="I14" s="41">
        <v>7.2180999999999997</v>
      </c>
      <c r="J14" s="41">
        <v>4.0949999999999998</v>
      </c>
      <c r="K14" s="41">
        <v>3.1232000000000002</v>
      </c>
    </row>
    <row r="15" spans="1:11">
      <c r="A15" s="49" t="s">
        <v>79</v>
      </c>
      <c r="B15" s="41">
        <v>11.008900000000001</v>
      </c>
      <c r="C15" s="41">
        <v>3.6492</v>
      </c>
      <c r="D15" s="41">
        <v>7.3597000000000001</v>
      </c>
      <c r="E15" s="41">
        <v>5.7889999999999997</v>
      </c>
      <c r="F15" s="41">
        <v>1.5709</v>
      </c>
      <c r="G15" s="10">
        <v>15.2555</v>
      </c>
      <c r="H15" s="41">
        <v>3.5106999999999999</v>
      </c>
      <c r="I15" s="41">
        <v>11.7447</v>
      </c>
      <c r="J15" s="41">
        <v>6.8783000000000003</v>
      </c>
      <c r="K15" s="41">
        <v>4.8663999999999996</v>
      </c>
    </row>
    <row r="16" spans="1:11">
      <c r="A16" s="49" t="s">
        <v>80</v>
      </c>
      <c r="B16" s="58" t="s">
        <v>227</v>
      </c>
      <c r="C16" s="58" t="s">
        <v>227</v>
      </c>
      <c r="D16" s="58" t="s">
        <v>227</v>
      </c>
      <c r="E16" s="58" t="s">
        <v>227</v>
      </c>
      <c r="F16" s="58" t="s">
        <v>227</v>
      </c>
      <c r="G16" s="10">
        <v>11.3261</v>
      </c>
      <c r="H16" s="41">
        <v>3.2456</v>
      </c>
      <c r="I16" s="41">
        <v>8.0805000000000007</v>
      </c>
      <c r="J16" s="41">
        <v>5.8940000000000001</v>
      </c>
      <c r="K16" s="41">
        <v>2.1865000000000001</v>
      </c>
    </row>
    <row r="17" spans="1:11">
      <c r="A17" s="49" t="s">
        <v>81</v>
      </c>
      <c r="B17" s="41">
        <v>9.4372000000000007</v>
      </c>
      <c r="C17" s="41">
        <v>2.7509999999999999</v>
      </c>
      <c r="D17" s="41">
        <v>6.6862000000000004</v>
      </c>
      <c r="E17" s="41">
        <v>4.0290999999999997</v>
      </c>
      <c r="F17" s="41">
        <v>2.6570999999999998</v>
      </c>
      <c r="G17" s="10">
        <v>12.3363</v>
      </c>
      <c r="H17" s="41">
        <v>2.7536</v>
      </c>
      <c r="I17" s="41">
        <v>9.5825999999999993</v>
      </c>
      <c r="J17" s="41">
        <v>3.8864000000000001</v>
      </c>
      <c r="K17" s="41">
        <v>5.6962000000000002</v>
      </c>
    </row>
    <row r="18" spans="1:11">
      <c r="A18" s="49" t="s">
        <v>82</v>
      </c>
      <c r="B18" s="58" t="s">
        <v>227</v>
      </c>
      <c r="C18" s="58" t="s">
        <v>227</v>
      </c>
      <c r="D18" s="58" t="s">
        <v>227</v>
      </c>
      <c r="E18" s="58" t="s">
        <v>227</v>
      </c>
      <c r="F18" s="58" t="s">
        <v>227</v>
      </c>
      <c r="G18" s="10">
        <v>13.5802</v>
      </c>
      <c r="H18" s="41">
        <v>3.7069999999999999</v>
      </c>
      <c r="I18" s="41">
        <v>9.8732000000000006</v>
      </c>
      <c r="J18" s="41">
        <v>6.7210000000000001</v>
      </c>
      <c r="K18" s="41">
        <v>3.1522000000000001</v>
      </c>
    </row>
    <row r="19" spans="1:11">
      <c r="A19" s="49" t="s">
        <v>83</v>
      </c>
      <c r="B19" s="58" t="s">
        <v>227</v>
      </c>
      <c r="C19" s="58" t="s">
        <v>227</v>
      </c>
      <c r="D19" s="58" t="s">
        <v>227</v>
      </c>
      <c r="E19" s="58" t="s">
        <v>227</v>
      </c>
      <c r="F19" s="58" t="s">
        <v>227</v>
      </c>
      <c r="G19" s="16" t="s">
        <v>227</v>
      </c>
      <c r="H19" s="58" t="s">
        <v>227</v>
      </c>
      <c r="I19" s="58" t="s">
        <v>227</v>
      </c>
      <c r="J19" s="58" t="s">
        <v>227</v>
      </c>
      <c r="K19" s="58" t="s">
        <v>227</v>
      </c>
    </row>
    <row r="20" spans="1:11">
      <c r="A20" s="49" t="s">
        <v>84</v>
      </c>
      <c r="B20" s="41">
        <v>9.2857000000000003</v>
      </c>
      <c r="C20" s="41">
        <v>2.7738</v>
      </c>
      <c r="D20" s="41">
        <v>6.5118</v>
      </c>
      <c r="E20" s="41">
        <v>4.8411</v>
      </c>
      <c r="F20" s="41">
        <v>1.6707000000000001</v>
      </c>
      <c r="G20" s="10">
        <v>13.2944</v>
      </c>
      <c r="H20" s="41">
        <v>4.4013</v>
      </c>
      <c r="I20" s="41">
        <v>8.8931000000000004</v>
      </c>
      <c r="J20" s="41">
        <v>4.5776000000000003</v>
      </c>
      <c r="K20" s="41">
        <v>4.3155000000000001</v>
      </c>
    </row>
    <row r="21" spans="1:11">
      <c r="A21" s="49" t="s">
        <v>85</v>
      </c>
      <c r="B21" s="41">
        <v>9.3762000000000008</v>
      </c>
      <c r="C21" s="41">
        <v>3.0752000000000002</v>
      </c>
      <c r="D21" s="41">
        <v>6.3010000000000002</v>
      </c>
      <c r="E21" s="41">
        <v>3.6732</v>
      </c>
      <c r="F21" s="41">
        <v>2.6278000000000001</v>
      </c>
      <c r="G21" s="10">
        <v>11.591699999999999</v>
      </c>
      <c r="H21" s="41">
        <v>6.4737999999999998</v>
      </c>
      <c r="I21" s="41">
        <v>5.1178999999999997</v>
      </c>
      <c r="J21" s="41">
        <v>3.9451999999999998</v>
      </c>
      <c r="K21" s="41">
        <v>1.1726000000000001</v>
      </c>
    </row>
    <row r="22" spans="1:11">
      <c r="A22" s="49" t="s">
        <v>86</v>
      </c>
      <c r="B22" s="41">
        <v>13.391400000000001</v>
      </c>
      <c r="C22" s="41">
        <v>4.8285</v>
      </c>
      <c r="D22" s="41">
        <v>8.5630000000000006</v>
      </c>
      <c r="E22" s="41">
        <v>3.6615000000000002</v>
      </c>
      <c r="F22" s="41">
        <v>4.9015000000000004</v>
      </c>
      <c r="G22" s="10">
        <v>15.723599999999999</v>
      </c>
      <c r="H22" s="41">
        <v>9.7172000000000001</v>
      </c>
      <c r="I22" s="41">
        <v>6.0063000000000004</v>
      </c>
      <c r="J22" s="41">
        <v>2.718</v>
      </c>
      <c r="K22" s="41">
        <v>3.2883</v>
      </c>
    </row>
    <row r="23" spans="1:11">
      <c r="A23" s="49" t="s">
        <v>87</v>
      </c>
      <c r="B23" s="41">
        <v>12.986800000000001</v>
      </c>
      <c r="C23" s="41">
        <v>4.6195000000000004</v>
      </c>
      <c r="D23" s="41">
        <v>8.3673000000000002</v>
      </c>
      <c r="E23" s="41">
        <v>5.6105999999999998</v>
      </c>
      <c r="F23" s="41">
        <v>2.7570999999999999</v>
      </c>
      <c r="G23" s="10">
        <v>16.2193</v>
      </c>
      <c r="H23" s="41">
        <v>3.8492999999999999</v>
      </c>
      <c r="I23" s="41">
        <v>12.37</v>
      </c>
      <c r="J23" s="41">
        <v>6.5407000000000002</v>
      </c>
      <c r="K23" s="41">
        <v>5.8292999999999999</v>
      </c>
    </row>
    <row r="24" spans="1:11">
      <c r="A24" s="49" t="s">
        <v>88</v>
      </c>
      <c r="B24" s="41">
        <v>10.315899999999999</v>
      </c>
      <c r="C24" s="41">
        <v>2.6230000000000002</v>
      </c>
      <c r="D24" s="41">
        <v>7.6928999999999998</v>
      </c>
      <c r="E24" s="41">
        <v>2.6425999999999998</v>
      </c>
      <c r="F24" s="41">
        <v>5.0503</v>
      </c>
      <c r="G24" s="10">
        <v>13.0352</v>
      </c>
      <c r="H24" s="41">
        <v>3.8858999999999999</v>
      </c>
      <c r="I24" s="41">
        <v>9.1493000000000002</v>
      </c>
      <c r="J24" s="41">
        <v>7.0346000000000002</v>
      </c>
      <c r="K24" s="41">
        <v>2.1145999999999998</v>
      </c>
    </row>
    <row r="25" spans="1:11">
      <c r="A25" s="49" t="s">
        <v>89</v>
      </c>
      <c r="B25" s="41">
        <v>14.524699999999999</v>
      </c>
      <c r="C25" s="41">
        <v>3.1190000000000002</v>
      </c>
      <c r="D25" s="41">
        <v>11.4057</v>
      </c>
      <c r="E25" s="41">
        <v>6.7163000000000004</v>
      </c>
      <c r="F25" s="41">
        <v>4.6894999999999998</v>
      </c>
      <c r="G25" s="10">
        <v>17.3216</v>
      </c>
      <c r="H25" s="41">
        <v>4.2670000000000003</v>
      </c>
      <c r="I25" s="41">
        <v>13.054600000000001</v>
      </c>
      <c r="J25" s="41">
        <v>5.4535</v>
      </c>
      <c r="K25" s="41">
        <v>7.6012000000000004</v>
      </c>
    </row>
    <row r="26" spans="1:11">
      <c r="A26" s="49" t="s">
        <v>90</v>
      </c>
      <c r="B26" s="58" t="s">
        <v>227</v>
      </c>
      <c r="C26" s="58" t="s">
        <v>227</v>
      </c>
      <c r="D26" s="58" t="s">
        <v>227</v>
      </c>
      <c r="E26" s="58" t="s">
        <v>227</v>
      </c>
      <c r="F26" s="58" t="s">
        <v>227</v>
      </c>
      <c r="G26" s="10">
        <v>11.2356</v>
      </c>
      <c r="H26" s="41">
        <v>6.0724999999999998</v>
      </c>
      <c r="I26" s="41">
        <v>5.1631</v>
      </c>
      <c r="J26" s="41">
        <v>3.2164000000000001</v>
      </c>
      <c r="K26" s="41">
        <v>1.9467000000000001</v>
      </c>
    </row>
    <row r="27" spans="1:11">
      <c r="A27" s="49" t="s">
        <v>91</v>
      </c>
      <c r="B27" s="41">
        <v>10.0985</v>
      </c>
      <c r="C27" s="41">
        <v>1.0093000000000001</v>
      </c>
      <c r="D27" s="41">
        <v>9.0891999999999999</v>
      </c>
      <c r="E27" s="41">
        <v>6.8064999999999998</v>
      </c>
      <c r="F27" s="41">
        <v>2.2827000000000002</v>
      </c>
      <c r="G27" s="10">
        <v>11.417299999999999</v>
      </c>
      <c r="H27" s="41">
        <v>1.9811000000000001</v>
      </c>
      <c r="I27" s="41">
        <v>9.4361999999999995</v>
      </c>
      <c r="J27" s="41">
        <v>6.6220999999999997</v>
      </c>
      <c r="K27" s="41">
        <v>2.8140999999999998</v>
      </c>
    </row>
    <row r="28" spans="1:11">
      <c r="A28" s="49" t="s">
        <v>92</v>
      </c>
      <c r="B28" s="41">
        <v>10.1439</v>
      </c>
      <c r="C28" s="41">
        <v>5.4146999999999998</v>
      </c>
      <c r="D28" s="41">
        <v>4.7290999999999999</v>
      </c>
      <c r="E28" s="41">
        <v>4.0343999999999998</v>
      </c>
      <c r="F28" s="41">
        <v>0.69469999999999998</v>
      </c>
      <c r="G28" s="10">
        <v>9.9092000000000002</v>
      </c>
      <c r="H28" s="41">
        <v>5.1505999999999998</v>
      </c>
      <c r="I28" s="41">
        <v>4.7586000000000004</v>
      </c>
      <c r="J28" s="41">
        <v>3.2650999999999999</v>
      </c>
      <c r="K28" s="41">
        <v>1.4935</v>
      </c>
    </row>
    <row r="29" spans="1:11">
      <c r="A29" s="49" t="s">
        <v>93</v>
      </c>
      <c r="B29" s="41">
        <v>12.109</v>
      </c>
      <c r="C29" s="41">
        <v>3.3157999999999999</v>
      </c>
      <c r="D29" s="41">
        <v>8.7932000000000006</v>
      </c>
      <c r="E29" s="41">
        <v>5.5128000000000004</v>
      </c>
      <c r="F29" s="41">
        <v>3.2803</v>
      </c>
      <c r="G29" s="10">
        <v>14.7485</v>
      </c>
      <c r="H29" s="41">
        <v>7.4215999999999998</v>
      </c>
      <c r="I29" s="41">
        <v>7.3269000000000002</v>
      </c>
      <c r="J29" s="41">
        <v>3.4927999999999999</v>
      </c>
      <c r="K29" s="41">
        <v>3.8340999999999998</v>
      </c>
    </row>
    <row r="30" spans="1:11">
      <c r="A30" s="49" t="s">
        <v>94</v>
      </c>
      <c r="B30" s="41">
        <v>10.749599999999999</v>
      </c>
      <c r="C30" s="41">
        <v>3.6381999999999999</v>
      </c>
      <c r="D30" s="41">
        <v>7.1113999999999997</v>
      </c>
      <c r="E30" s="41">
        <v>5.9237000000000002</v>
      </c>
      <c r="F30" s="41">
        <v>1.1879</v>
      </c>
      <c r="G30" s="10">
        <v>11.3314</v>
      </c>
      <c r="H30" s="41">
        <v>3.7513000000000001</v>
      </c>
      <c r="I30" s="41">
        <v>7.5800999999999998</v>
      </c>
      <c r="J30" s="41">
        <v>5.9909999999999997</v>
      </c>
      <c r="K30" s="41">
        <v>1.5891</v>
      </c>
    </row>
    <row r="31" spans="1:11">
      <c r="A31" s="49" t="s">
        <v>95</v>
      </c>
      <c r="B31" s="58" t="s">
        <v>227</v>
      </c>
      <c r="C31" s="58" t="s">
        <v>227</v>
      </c>
      <c r="D31" s="58" t="s">
        <v>227</v>
      </c>
      <c r="E31" s="58" t="s">
        <v>227</v>
      </c>
      <c r="F31" s="58" t="s">
        <v>227</v>
      </c>
      <c r="G31" s="10">
        <v>13.736499999999999</v>
      </c>
      <c r="H31" s="41">
        <v>4.9095000000000004</v>
      </c>
      <c r="I31" s="41">
        <v>8.827</v>
      </c>
      <c r="J31" s="41">
        <v>6.5937999999999999</v>
      </c>
      <c r="K31" s="41">
        <v>2.2332000000000001</v>
      </c>
    </row>
    <row r="32" spans="1:11">
      <c r="A32" s="49" t="s">
        <v>96</v>
      </c>
      <c r="B32" s="41">
        <v>9.9062000000000001</v>
      </c>
      <c r="C32" s="41">
        <v>3.8754</v>
      </c>
      <c r="D32" s="41">
        <v>6.0307000000000004</v>
      </c>
      <c r="E32" s="41">
        <v>4.6683000000000003</v>
      </c>
      <c r="F32" s="41">
        <v>1.3626</v>
      </c>
      <c r="G32" s="10">
        <v>12.9557</v>
      </c>
      <c r="H32" s="41">
        <v>4.0587</v>
      </c>
      <c r="I32" s="41">
        <v>8.8969000000000005</v>
      </c>
      <c r="J32" s="41">
        <v>6.9246999999999996</v>
      </c>
      <c r="K32" s="41">
        <v>1.9722999999999999</v>
      </c>
    </row>
    <row r="33" spans="1:11">
      <c r="A33" s="49" t="s">
        <v>97</v>
      </c>
      <c r="B33" s="58" t="s">
        <v>227</v>
      </c>
      <c r="C33" s="58" t="s">
        <v>227</v>
      </c>
      <c r="D33" s="58" t="s">
        <v>227</v>
      </c>
      <c r="E33" s="58" t="s">
        <v>227</v>
      </c>
      <c r="F33" s="58" t="s">
        <v>227</v>
      </c>
      <c r="G33" s="16" t="s">
        <v>227</v>
      </c>
      <c r="H33" s="58" t="s">
        <v>227</v>
      </c>
      <c r="I33" s="58" t="s">
        <v>227</v>
      </c>
      <c r="J33" s="58" t="s">
        <v>227</v>
      </c>
      <c r="K33" s="58" t="s">
        <v>227</v>
      </c>
    </row>
    <row r="34" spans="1:11">
      <c r="A34" s="49" t="s">
        <v>98</v>
      </c>
      <c r="B34" s="58" t="s">
        <v>227</v>
      </c>
      <c r="C34" s="58" t="s">
        <v>227</v>
      </c>
      <c r="D34" s="58" t="s">
        <v>227</v>
      </c>
      <c r="E34" s="58" t="s">
        <v>227</v>
      </c>
      <c r="F34" s="58" t="s">
        <v>227</v>
      </c>
      <c r="G34" s="16" t="s">
        <v>227</v>
      </c>
      <c r="H34" s="58" t="s">
        <v>227</v>
      </c>
      <c r="I34" s="58" t="s">
        <v>227</v>
      </c>
      <c r="J34" s="58" t="s">
        <v>227</v>
      </c>
      <c r="K34" s="58" t="s">
        <v>227</v>
      </c>
    </row>
    <row r="35" spans="1:11">
      <c r="A35" s="49" t="s">
        <v>99</v>
      </c>
      <c r="B35" s="41">
        <v>15.238300000000001</v>
      </c>
      <c r="C35" s="41">
        <v>5.3276000000000003</v>
      </c>
      <c r="D35" s="41">
        <v>9.9108000000000001</v>
      </c>
      <c r="E35" s="41">
        <v>6.4573</v>
      </c>
      <c r="F35" s="41">
        <v>3.4539</v>
      </c>
      <c r="G35" s="10">
        <v>18.424800000000001</v>
      </c>
      <c r="H35" s="41">
        <v>6.5513000000000003</v>
      </c>
      <c r="I35" s="41">
        <v>11.8735</v>
      </c>
      <c r="J35" s="41">
        <v>6.7370000000000001</v>
      </c>
      <c r="K35" s="41">
        <v>5.1364000000000001</v>
      </c>
    </row>
    <row r="36" spans="1:11">
      <c r="A36" s="49" t="s">
        <v>100</v>
      </c>
      <c r="B36" s="41">
        <v>10.3185</v>
      </c>
      <c r="C36" s="41">
        <v>3.9308000000000001</v>
      </c>
      <c r="D36" s="41">
        <v>6.3876999999999997</v>
      </c>
      <c r="E36" s="41">
        <v>1.7350000000000001</v>
      </c>
      <c r="F36" s="41">
        <v>4.6527000000000003</v>
      </c>
      <c r="G36" s="10">
        <v>15.2898</v>
      </c>
      <c r="H36" s="41">
        <v>7.633</v>
      </c>
      <c r="I36" s="41">
        <v>7.6567999999999996</v>
      </c>
      <c r="J36" s="41">
        <v>1.8109999999999999</v>
      </c>
      <c r="K36" s="41">
        <v>5.8457999999999997</v>
      </c>
    </row>
    <row r="37" spans="1:11">
      <c r="A37" s="49" t="s">
        <v>101</v>
      </c>
      <c r="B37" s="41">
        <v>12.6167</v>
      </c>
      <c r="C37" s="41">
        <v>4.8954000000000004</v>
      </c>
      <c r="D37" s="41">
        <v>7.7213000000000003</v>
      </c>
      <c r="E37" s="41">
        <v>3.0045999999999999</v>
      </c>
      <c r="F37" s="41">
        <v>4.7165999999999997</v>
      </c>
      <c r="G37" s="10">
        <v>16.226099999999999</v>
      </c>
      <c r="H37" s="41">
        <v>8.1137999999999995</v>
      </c>
      <c r="I37" s="41">
        <v>8.1122999999999994</v>
      </c>
      <c r="J37" s="41">
        <v>2.0895000000000001</v>
      </c>
      <c r="K37" s="41">
        <v>6.0227000000000004</v>
      </c>
    </row>
    <row r="38" spans="1:11">
      <c r="A38" s="49" t="s">
        <v>102</v>
      </c>
      <c r="B38" s="58" t="s">
        <v>227</v>
      </c>
      <c r="C38" s="58" t="s">
        <v>227</v>
      </c>
      <c r="D38" s="58" t="s">
        <v>227</v>
      </c>
      <c r="E38" s="58" t="s">
        <v>227</v>
      </c>
      <c r="F38" s="58" t="s">
        <v>227</v>
      </c>
      <c r="G38" s="10">
        <v>13.7148</v>
      </c>
      <c r="H38" s="41">
        <v>4.1193</v>
      </c>
      <c r="I38" s="41">
        <v>9.5954999999999995</v>
      </c>
      <c r="J38" s="41">
        <v>7.2763</v>
      </c>
      <c r="K38" s="41">
        <v>2.3191999999999999</v>
      </c>
    </row>
    <row r="39" spans="1:11">
      <c r="A39" s="49" t="s">
        <v>103</v>
      </c>
      <c r="B39" s="58" t="s">
        <v>227</v>
      </c>
      <c r="C39" s="58" t="s">
        <v>227</v>
      </c>
      <c r="D39" s="58" t="s">
        <v>227</v>
      </c>
      <c r="E39" s="58" t="s">
        <v>227</v>
      </c>
      <c r="F39" s="58" t="s">
        <v>227</v>
      </c>
      <c r="G39" s="10">
        <v>11.9236</v>
      </c>
      <c r="H39" s="41">
        <v>6.8036000000000003</v>
      </c>
      <c r="I39" s="41">
        <v>5.12</v>
      </c>
      <c r="J39" s="41">
        <v>3.7385999999999999</v>
      </c>
      <c r="K39" s="41">
        <v>1.3814</v>
      </c>
    </row>
    <row r="40" spans="1:11">
      <c r="A40" s="49" t="s">
        <v>104</v>
      </c>
      <c r="B40" s="41">
        <v>11.2689</v>
      </c>
      <c r="C40" s="41">
        <v>7.9903000000000004</v>
      </c>
      <c r="D40" s="41">
        <v>3.2786</v>
      </c>
      <c r="E40" s="41">
        <v>2.4356</v>
      </c>
      <c r="F40" s="41">
        <v>0.84309999999999996</v>
      </c>
      <c r="G40" s="10">
        <v>15.108000000000001</v>
      </c>
      <c r="H40" s="41">
        <v>3.6124999999999998</v>
      </c>
      <c r="I40" s="41">
        <v>11.4955</v>
      </c>
      <c r="J40" s="41">
        <v>7.7836999999999996</v>
      </c>
      <c r="K40" s="41">
        <v>3.7117</v>
      </c>
    </row>
    <row r="41" spans="1:11">
      <c r="A41" s="49" t="s">
        <v>105</v>
      </c>
      <c r="B41" s="41">
        <v>11.5176</v>
      </c>
      <c r="C41" s="41">
        <v>2.887</v>
      </c>
      <c r="D41" s="41">
        <v>8.6306999999999992</v>
      </c>
      <c r="E41" s="41">
        <v>5.0759999999999996</v>
      </c>
      <c r="F41" s="41">
        <v>3.5547</v>
      </c>
      <c r="G41" s="10">
        <v>12.682600000000001</v>
      </c>
      <c r="H41" s="41">
        <v>3.82</v>
      </c>
      <c r="I41" s="41">
        <v>8.8626000000000005</v>
      </c>
      <c r="J41" s="41">
        <v>6.5829000000000004</v>
      </c>
      <c r="K41" s="41">
        <v>2.2797000000000001</v>
      </c>
    </row>
    <row r="42" spans="1:11">
      <c r="A42" s="49" t="s">
        <v>106</v>
      </c>
      <c r="B42" s="58" t="s">
        <v>227</v>
      </c>
      <c r="C42" s="58" t="s">
        <v>227</v>
      </c>
      <c r="D42" s="58" t="s">
        <v>227</v>
      </c>
      <c r="E42" s="58" t="s">
        <v>227</v>
      </c>
      <c r="F42" s="58" t="s">
        <v>227</v>
      </c>
      <c r="G42" s="10">
        <v>13.704700000000001</v>
      </c>
      <c r="H42" s="41">
        <v>2.3060999999999998</v>
      </c>
      <c r="I42" s="41">
        <v>11.3986</v>
      </c>
      <c r="J42" s="41">
        <v>3.8370000000000002</v>
      </c>
      <c r="K42" s="41">
        <v>7.5616000000000003</v>
      </c>
    </row>
    <row r="43" spans="1:11">
      <c r="A43" s="49" t="s">
        <v>107</v>
      </c>
      <c r="B43" s="41">
        <v>13.251899999999999</v>
      </c>
      <c r="C43" s="41">
        <v>4.5278999999999998</v>
      </c>
      <c r="D43" s="41">
        <v>8.7240000000000002</v>
      </c>
      <c r="E43" s="41">
        <v>7.3483999999999998</v>
      </c>
      <c r="F43" s="41">
        <v>1.3753</v>
      </c>
      <c r="G43" s="10">
        <v>15.9102</v>
      </c>
      <c r="H43" s="41">
        <v>3.5855000000000001</v>
      </c>
      <c r="I43" s="41">
        <v>12.3247</v>
      </c>
      <c r="J43" s="41">
        <v>5.2220000000000004</v>
      </c>
      <c r="K43" s="41">
        <v>7.1026999999999996</v>
      </c>
    </row>
    <row r="44" spans="1:11">
      <c r="A44" s="49" t="s">
        <v>108</v>
      </c>
      <c r="B44" s="41">
        <v>11.387</v>
      </c>
      <c r="C44" s="41">
        <v>5.0392999999999999</v>
      </c>
      <c r="D44" s="41">
        <v>6.3478000000000003</v>
      </c>
      <c r="E44" s="41">
        <v>4.9160000000000004</v>
      </c>
      <c r="F44" s="41">
        <v>1.4318</v>
      </c>
      <c r="G44" s="10">
        <v>14.0183</v>
      </c>
      <c r="H44" s="41">
        <v>5.2824999999999998</v>
      </c>
      <c r="I44" s="41">
        <v>8.7359000000000009</v>
      </c>
      <c r="J44" s="41">
        <v>5.8780999999999999</v>
      </c>
      <c r="K44" s="41">
        <v>2.8576999999999999</v>
      </c>
    </row>
    <row r="45" spans="1:11">
      <c r="A45" s="49" t="s">
        <v>109</v>
      </c>
      <c r="B45" s="58" t="s">
        <v>227</v>
      </c>
      <c r="C45" s="58" t="s">
        <v>227</v>
      </c>
      <c r="D45" s="58" t="s">
        <v>227</v>
      </c>
      <c r="E45" s="58" t="s">
        <v>227</v>
      </c>
      <c r="F45" s="58" t="s">
        <v>227</v>
      </c>
      <c r="G45" s="16" t="s">
        <v>227</v>
      </c>
      <c r="H45" s="58" t="s">
        <v>227</v>
      </c>
      <c r="I45" s="58" t="s">
        <v>227</v>
      </c>
      <c r="J45" s="58" t="s">
        <v>227</v>
      </c>
      <c r="K45" s="58" t="s">
        <v>227</v>
      </c>
    </row>
    <row r="46" spans="1:11">
      <c r="A46" s="49" t="s">
        <v>110</v>
      </c>
      <c r="B46" s="41">
        <v>12.7013</v>
      </c>
      <c r="C46" s="41">
        <v>4.9557000000000002</v>
      </c>
      <c r="D46" s="41">
        <v>7.7455999999999996</v>
      </c>
      <c r="E46" s="41">
        <v>6.7007000000000003</v>
      </c>
      <c r="F46" s="41">
        <v>1.0448999999999999</v>
      </c>
      <c r="G46" s="10">
        <v>12.0007</v>
      </c>
      <c r="H46" s="41">
        <v>3.1913999999999998</v>
      </c>
      <c r="I46" s="41">
        <v>8.8093000000000004</v>
      </c>
      <c r="J46" s="41">
        <v>8.2859999999999996</v>
      </c>
      <c r="K46" s="41">
        <v>0.52329999999999999</v>
      </c>
    </row>
    <row r="47" spans="1:11">
      <c r="A47" s="49" t="s">
        <v>111</v>
      </c>
      <c r="B47" s="41">
        <v>12.8658</v>
      </c>
      <c r="C47" s="41">
        <v>3.984</v>
      </c>
      <c r="D47" s="41">
        <v>8.8818000000000001</v>
      </c>
      <c r="E47" s="41">
        <v>6.4433999999999996</v>
      </c>
      <c r="F47" s="41">
        <v>2.4384000000000001</v>
      </c>
      <c r="G47" s="10">
        <v>14.033099999999999</v>
      </c>
      <c r="H47" s="41">
        <v>6.1909999999999998</v>
      </c>
      <c r="I47" s="41">
        <v>7.8421000000000003</v>
      </c>
      <c r="J47" s="41">
        <v>7.0928000000000004</v>
      </c>
      <c r="K47" s="41">
        <v>0.74929999999999997</v>
      </c>
    </row>
    <row r="48" spans="1:11">
      <c r="A48" s="49" t="s">
        <v>112</v>
      </c>
      <c r="B48" s="41">
        <v>9.5869</v>
      </c>
      <c r="C48" s="41">
        <v>3.3376000000000001</v>
      </c>
      <c r="D48" s="41">
        <v>6.2492999999999999</v>
      </c>
      <c r="E48" s="41">
        <v>4.8794000000000004</v>
      </c>
      <c r="F48" s="41">
        <v>1.37</v>
      </c>
      <c r="G48" s="10">
        <v>10.1248</v>
      </c>
      <c r="H48" s="41">
        <v>2.7625999999999999</v>
      </c>
      <c r="I48" s="41">
        <v>7.3621999999999996</v>
      </c>
      <c r="J48" s="41">
        <v>5.3189000000000002</v>
      </c>
      <c r="K48" s="41">
        <v>2.0432999999999999</v>
      </c>
    </row>
    <row r="49" spans="1:11">
      <c r="A49" s="49" t="s">
        <v>113</v>
      </c>
      <c r="B49" s="58" t="s">
        <v>227</v>
      </c>
      <c r="C49" s="58" t="s">
        <v>227</v>
      </c>
      <c r="D49" s="58" t="s">
        <v>227</v>
      </c>
      <c r="E49" s="58" t="s">
        <v>227</v>
      </c>
      <c r="F49" s="58" t="s">
        <v>227</v>
      </c>
      <c r="G49" s="10">
        <v>17.363900000000001</v>
      </c>
      <c r="H49" s="41">
        <v>4.4923000000000002</v>
      </c>
      <c r="I49" s="41">
        <v>12.871499999999999</v>
      </c>
      <c r="J49" s="41">
        <v>7.0953999999999997</v>
      </c>
      <c r="K49" s="41">
        <v>5.7760999999999996</v>
      </c>
    </row>
    <row r="50" spans="1:11">
      <c r="A50" s="49" t="s">
        <v>114</v>
      </c>
      <c r="B50" s="41">
        <v>11.823700000000001</v>
      </c>
      <c r="C50" s="41">
        <v>4.7647000000000004</v>
      </c>
      <c r="D50" s="41">
        <v>7.0590000000000002</v>
      </c>
      <c r="E50" s="41">
        <v>3.5767000000000002</v>
      </c>
      <c r="F50" s="41">
        <v>3.4824000000000002</v>
      </c>
      <c r="G50" s="10">
        <v>13.870799999999999</v>
      </c>
      <c r="H50" s="41">
        <v>6.5312999999999999</v>
      </c>
      <c r="I50" s="41">
        <v>7.3395000000000001</v>
      </c>
      <c r="J50" s="41">
        <v>3.6475</v>
      </c>
      <c r="K50" s="41">
        <v>3.6920000000000002</v>
      </c>
    </row>
    <row r="51" spans="1:11">
      <c r="A51" s="49" t="s">
        <v>115</v>
      </c>
      <c r="B51" s="41">
        <v>10.021699999999999</v>
      </c>
      <c r="C51" s="41">
        <v>2.8557999999999999</v>
      </c>
      <c r="D51" s="41">
        <v>7.1658999999999997</v>
      </c>
      <c r="E51" s="41">
        <v>4.4949000000000003</v>
      </c>
      <c r="F51" s="41">
        <v>2.6709000000000001</v>
      </c>
      <c r="G51" s="10">
        <v>10.5204</v>
      </c>
      <c r="H51" s="41">
        <v>2.6496</v>
      </c>
      <c r="I51" s="41">
        <v>7.8708</v>
      </c>
      <c r="J51" s="41">
        <v>4.2435999999999998</v>
      </c>
      <c r="K51" s="41">
        <v>3.6272000000000002</v>
      </c>
    </row>
    <row r="52" spans="1:11">
      <c r="A52" s="49" t="s">
        <v>116</v>
      </c>
      <c r="B52" s="41">
        <v>13.792199999999999</v>
      </c>
      <c r="C52" s="41">
        <v>7.3925000000000001</v>
      </c>
      <c r="D52" s="41">
        <v>6.3997999999999999</v>
      </c>
      <c r="E52" s="41">
        <v>4.1738</v>
      </c>
      <c r="F52" s="41">
        <v>2.2261000000000002</v>
      </c>
      <c r="G52" s="10">
        <v>16.161899999999999</v>
      </c>
      <c r="H52" s="41">
        <v>9.6001999999999992</v>
      </c>
      <c r="I52" s="41">
        <v>6.5617000000000001</v>
      </c>
      <c r="J52" s="41">
        <v>4.0681000000000003</v>
      </c>
      <c r="K52" s="41">
        <v>2.4935999999999998</v>
      </c>
    </row>
    <row r="53" spans="1:11">
      <c r="A53" s="49" t="s">
        <v>117</v>
      </c>
      <c r="B53" s="41">
        <v>13.21</v>
      </c>
      <c r="C53" s="41">
        <v>4.5519999999999996</v>
      </c>
      <c r="D53" s="41">
        <v>8.6579999999999995</v>
      </c>
      <c r="E53" s="41">
        <v>4.3720999999999997</v>
      </c>
      <c r="F53" s="41">
        <v>4.2858999999999998</v>
      </c>
      <c r="G53" s="10">
        <v>13.5678</v>
      </c>
      <c r="H53" s="41">
        <v>5.4543999999999997</v>
      </c>
      <c r="I53" s="41">
        <v>8.1134000000000004</v>
      </c>
      <c r="J53" s="41">
        <v>3.2479</v>
      </c>
      <c r="K53" s="41">
        <v>4.8654999999999999</v>
      </c>
    </row>
    <row r="54" spans="1:11">
      <c r="A54" s="49" t="s">
        <v>118</v>
      </c>
      <c r="B54" s="41">
        <v>10.2822</v>
      </c>
      <c r="C54" s="41">
        <v>2.1017000000000001</v>
      </c>
      <c r="D54" s="41">
        <v>8.1805000000000003</v>
      </c>
      <c r="E54" s="41">
        <v>6.7702999999999998</v>
      </c>
      <c r="F54" s="41">
        <v>1.4105000000000001</v>
      </c>
      <c r="G54" s="10">
        <v>12.970800000000001</v>
      </c>
      <c r="H54" s="41">
        <v>2.9601999999999999</v>
      </c>
      <c r="I54" s="41">
        <v>10.0106</v>
      </c>
      <c r="J54" s="41">
        <v>4.3936000000000002</v>
      </c>
      <c r="K54" s="41">
        <v>5.6170999999999998</v>
      </c>
    </row>
    <row r="55" spans="1:11">
      <c r="A55" s="42" t="s">
        <v>119</v>
      </c>
      <c r="B55" s="43"/>
      <c r="C55" s="43"/>
      <c r="D55" s="43"/>
      <c r="E55" s="43"/>
      <c r="F55" s="43"/>
      <c r="G55" s="43"/>
      <c r="H55" s="43"/>
      <c r="I55" s="43"/>
      <c r="J55" s="43"/>
      <c r="K55" s="43"/>
    </row>
    <row r="56" spans="1:11">
      <c r="A56" s="50" t="s">
        <v>121</v>
      </c>
      <c r="B56" s="41">
        <v>12.846500000000001</v>
      </c>
      <c r="C56" s="41">
        <v>4.4191000000000003</v>
      </c>
      <c r="D56" s="41">
        <v>8.4274000000000004</v>
      </c>
      <c r="E56" s="41">
        <v>5.7335000000000003</v>
      </c>
      <c r="F56" s="41">
        <v>2.6915</v>
      </c>
      <c r="G56" s="10">
        <v>16.367999999999999</v>
      </c>
      <c r="H56" s="41">
        <v>5.8244999999999996</v>
      </c>
      <c r="I56" s="41">
        <v>10.5435</v>
      </c>
      <c r="J56" s="41">
        <v>3.948</v>
      </c>
      <c r="K56" s="41">
        <v>6.5955000000000004</v>
      </c>
    </row>
    <row r="57" spans="1:11">
      <c r="A57" s="11" t="s">
        <v>168</v>
      </c>
      <c r="B57" s="6">
        <v>7.3112000000000004</v>
      </c>
      <c r="C57" s="6">
        <v>0.94699999999999995</v>
      </c>
      <c r="D57" s="6">
        <v>6.3642000000000003</v>
      </c>
      <c r="E57" s="6">
        <v>4.1159999999999997</v>
      </c>
      <c r="F57" s="6">
        <v>2.2482000000000002</v>
      </c>
      <c r="G57" s="15">
        <v>7.0216000000000003</v>
      </c>
      <c r="H57" s="6">
        <v>1.1051</v>
      </c>
      <c r="I57" s="6">
        <v>5.9165000000000001</v>
      </c>
      <c r="J57" s="6">
        <v>3.1154000000000002</v>
      </c>
      <c r="K57" s="6">
        <v>2.8012000000000001</v>
      </c>
    </row>
    <row r="58" spans="1:11">
      <c r="A58" s="7" t="s">
        <v>234</v>
      </c>
    </row>
  </sheetData>
  <mergeCells count="4">
    <mergeCell ref="A55:K55"/>
    <mergeCell ref="B2:F2"/>
    <mergeCell ref="A2:A3"/>
    <mergeCell ref="G2:K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58"/>
  <sheetViews>
    <sheetView workbookViewId="0"/>
  </sheetViews>
  <sheetFormatPr defaultRowHeight="15"/>
  <cols>
    <col min="1" max="1" width="26" customWidth="1"/>
    <col min="2" max="11" width="16" customWidth="1"/>
  </cols>
  <sheetData>
    <row r="1" spans="1:11">
      <c r="A1" s="2" t="s">
        <v>27</v>
      </c>
    </row>
    <row r="2" spans="1:11">
      <c r="A2" s="31" t="s">
        <v>63</v>
      </c>
      <c r="B2" s="64">
        <v>2003</v>
      </c>
      <c r="C2" s="45"/>
      <c r="D2" s="45"/>
      <c r="E2" s="45"/>
      <c r="F2" s="45"/>
      <c r="G2" s="64">
        <v>2005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13.874599999999999</v>
      </c>
      <c r="C4" s="41">
        <v>4.2637999999999998</v>
      </c>
      <c r="D4" s="41">
        <v>9.6107999999999993</v>
      </c>
      <c r="E4" s="41">
        <v>4.6835000000000004</v>
      </c>
      <c r="F4" s="41">
        <v>4.9272999999999998</v>
      </c>
      <c r="G4" s="10">
        <v>13.2796</v>
      </c>
      <c r="H4" s="41">
        <v>4.2859999999999996</v>
      </c>
      <c r="I4" s="41">
        <v>8.9936000000000007</v>
      </c>
      <c r="J4" s="41">
        <v>3.3767999999999998</v>
      </c>
      <c r="K4" s="41">
        <v>5.6170999999999998</v>
      </c>
    </row>
    <row r="5" spans="1:11">
      <c r="A5" s="49" t="s">
        <v>69</v>
      </c>
      <c r="B5" s="41">
        <v>12.634600000000001</v>
      </c>
      <c r="C5" s="41">
        <v>2.4081999999999999</v>
      </c>
      <c r="D5" s="41">
        <v>10.2263</v>
      </c>
      <c r="E5" s="41">
        <v>8.4930000000000003</v>
      </c>
      <c r="F5" s="41">
        <v>1.7334000000000001</v>
      </c>
      <c r="G5" s="10">
        <v>12.253399999999999</v>
      </c>
      <c r="H5" s="41">
        <v>1.4697</v>
      </c>
      <c r="I5" s="41">
        <v>10.7837</v>
      </c>
      <c r="J5" s="41">
        <v>8.6096000000000004</v>
      </c>
      <c r="K5" s="41">
        <v>2.1741000000000001</v>
      </c>
    </row>
    <row r="6" spans="1:11">
      <c r="A6" s="49" t="s">
        <v>70</v>
      </c>
      <c r="B6" s="41">
        <v>14.664</v>
      </c>
      <c r="C6" s="41">
        <v>2.0063</v>
      </c>
      <c r="D6" s="41">
        <v>12.6577</v>
      </c>
      <c r="E6" s="41">
        <v>5.7939999999999996</v>
      </c>
      <c r="F6" s="41">
        <v>6.8636999999999997</v>
      </c>
      <c r="G6" s="10">
        <v>11.851599999999999</v>
      </c>
      <c r="H6" s="41">
        <v>1.3887</v>
      </c>
      <c r="I6" s="41">
        <v>10.462899999999999</v>
      </c>
      <c r="J6" s="41">
        <v>2.96</v>
      </c>
      <c r="K6" s="41">
        <v>7.5029000000000003</v>
      </c>
    </row>
    <row r="7" spans="1:11">
      <c r="A7" s="49" t="s">
        <v>71</v>
      </c>
      <c r="B7" s="41">
        <v>12.4947</v>
      </c>
      <c r="C7" s="41">
        <v>4.7622</v>
      </c>
      <c r="D7" s="41">
        <v>7.7324999999999999</v>
      </c>
      <c r="E7" s="41">
        <v>5.0027999999999997</v>
      </c>
      <c r="F7" s="41">
        <v>2.7296999999999998</v>
      </c>
      <c r="G7" s="10">
        <v>11.1069</v>
      </c>
      <c r="H7" s="41">
        <v>3.0347</v>
      </c>
      <c r="I7" s="41">
        <v>8.0722000000000005</v>
      </c>
      <c r="J7" s="41">
        <v>2.7443</v>
      </c>
      <c r="K7" s="41">
        <v>5.3277999999999999</v>
      </c>
    </row>
    <row r="8" spans="1:11">
      <c r="A8" s="49" t="s">
        <v>72</v>
      </c>
      <c r="B8" s="41">
        <v>14.0054</v>
      </c>
      <c r="C8" s="41">
        <v>4.0506000000000002</v>
      </c>
      <c r="D8" s="41">
        <v>9.9548000000000005</v>
      </c>
      <c r="E8" s="41">
        <v>6.2308000000000003</v>
      </c>
      <c r="F8" s="41">
        <v>3.7240000000000002</v>
      </c>
      <c r="G8" s="10">
        <v>13.664899999999999</v>
      </c>
      <c r="H8" s="41">
        <v>5.3930999999999996</v>
      </c>
      <c r="I8" s="41">
        <v>8.2718000000000007</v>
      </c>
      <c r="J8" s="41">
        <v>4.6048</v>
      </c>
      <c r="K8" s="41">
        <v>3.6669999999999998</v>
      </c>
    </row>
    <row r="9" spans="1:11">
      <c r="A9" s="49" t="s">
        <v>73</v>
      </c>
      <c r="B9" s="41">
        <v>11.496499999999999</v>
      </c>
      <c r="C9" s="41">
        <v>2.5013999999999998</v>
      </c>
      <c r="D9" s="41">
        <v>8.9951000000000008</v>
      </c>
      <c r="E9" s="41">
        <v>6.5374999999999996</v>
      </c>
      <c r="F9" s="41">
        <v>2.4575999999999998</v>
      </c>
      <c r="G9" s="10">
        <v>9.4161999999999999</v>
      </c>
      <c r="H9" s="41">
        <v>2.1272000000000002</v>
      </c>
      <c r="I9" s="41">
        <v>7.2889999999999997</v>
      </c>
      <c r="J9" s="41">
        <v>4.3541999999999996</v>
      </c>
      <c r="K9" s="41">
        <v>2.9361000000000002</v>
      </c>
    </row>
    <row r="10" spans="1:11">
      <c r="A10" s="49" t="s">
        <v>74</v>
      </c>
      <c r="B10" s="41">
        <v>10.3725</v>
      </c>
      <c r="C10" s="41">
        <v>1.8875</v>
      </c>
      <c r="D10" s="41">
        <v>8.4849999999999994</v>
      </c>
      <c r="E10" s="41">
        <v>3.3980999999999999</v>
      </c>
      <c r="F10" s="41">
        <v>5.0869999999999997</v>
      </c>
      <c r="G10" s="10">
        <v>9.4281000000000006</v>
      </c>
      <c r="H10" s="41">
        <v>2.3580000000000001</v>
      </c>
      <c r="I10" s="41">
        <v>7.07</v>
      </c>
      <c r="J10" s="41">
        <v>1.6343000000000001</v>
      </c>
      <c r="K10" s="41">
        <v>5.4356999999999998</v>
      </c>
    </row>
    <row r="11" spans="1:11">
      <c r="A11" s="49" t="s">
        <v>75</v>
      </c>
      <c r="B11" s="41">
        <v>13.956099999999999</v>
      </c>
      <c r="C11" s="41">
        <v>3.1537000000000002</v>
      </c>
      <c r="D11" s="41">
        <v>10.8025</v>
      </c>
      <c r="E11" s="41">
        <v>4.67</v>
      </c>
      <c r="F11" s="41">
        <v>6.1323999999999996</v>
      </c>
      <c r="G11" s="10">
        <v>14.2605</v>
      </c>
      <c r="H11" s="41">
        <v>2.4876999999999998</v>
      </c>
      <c r="I11" s="41">
        <v>11.7727</v>
      </c>
      <c r="J11" s="41">
        <v>3.5430999999999999</v>
      </c>
      <c r="K11" s="41">
        <v>8.2295999999999996</v>
      </c>
    </row>
    <row r="12" spans="1:11">
      <c r="A12" s="49" t="s">
        <v>76</v>
      </c>
      <c r="B12" s="41">
        <v>15.5228</v>
      </c>
      <c r="C12" s="41">
        <v>8.0182000000000002</v>
      </c>
      <c r="D12" s="41">
        <v>7.5045999999999999</v>
      </c>
      <c r="E12" s="41">
        <v>2.637</v>
      </c>
      <c r="F12" s="41">
        <v>4.8676000000000004</v>
      </c>
      <c r="G12" s="10">
        <v>14.1945</v>
      </c>
      <c r="H12" s="41">
        <v>9.5643999999999991</v>
      </c>
      <c r="I12" s="41">
        <v>4.6300999999999997</v>
      </c>
      <c r="J12" s="41">
        <v>2.3862999999999999</v>
      </c>
      <c r="K12" s="41">
        <v>2.2437999999999998</v>
      </c>
    </row>
    <row r="13" spans="1:11">
      <c r="A13" s="49" t="s">
        <v>77</v>
      </c>
      <c r="B13" s="41">
        <v>17.3918</v>
      </c>
      <c r="C13" s="41">
        <v>4.2759</v>
      </c>
      <c r="D13" s="41">
        <v>13.1159</v>
      </c>
      <c r="E13" s="41">
        <v>3.1341000000000001</v>
      </c>
      <c r="F13" s="41">
        <v>9.9818999999999996</v>
      </c>
      <c r="G13" s="10">
        <v>15.347300000000001</v>
      </c>
      <c r="H13" s="41">
        <v>3.3540999999999999</v>
      </c>
      <c r="I13" s="41">
        <v>11.9932</v>
      </c>
      <c r="J13" s="41">
        <v>2.6446000000000001</v>
      </c>
      <c r="K13" s="41">
        <v>9.3486999999999991</v>
      </c>
    </row>
    <row r="14" spans="1:11">
      <c r="A14" s="49" t="s">
        <v>78</v>
      </c>
      <c r="B14" s="41">
        <v>10.311199999999999</v>
      </c>
      <c r="C14" s="41">
        <v>2.2330000000000001</v>
      </c>
      <c r="D14" s="41">
        <v>8.0780999999999992</v>
      </c>
      <c r="E14" s="41">
        <v>3.7686000000000002</v>
      </c>
      <c r="F14" s="41">
        <v>4.3094999999999999</v>
      </c>
      <c r="G14" s="10">
        <v>12.289199999999999</v>
      </c>
      <c r="H14" s="41">
        <v>4.9635999999999996</v>
      </c>
      <c r="I14" s="41">
        <v>7.3254999999999999</v>
      </c>
      <c r="J14" s="41">
        <v>2.8025000000000002</v>
      </c>
      <c r="K14" s="41">
        <v>4.5231000000000003</v>
      </c>
    </row>
    <row r="15" spans="1:11">
      <c r="A15" s="49" t="s">
        <v>79</v>
      </c>
      <c r="B15" s="41">
        <v>15.9101</v>
      </c>
      <c r="C15" s="41">
        <v>3.4514</v>
      </c>
      <c r="D15" s="41">
        <v>12.4587</v>
      </c>
      <c r="E15" s="41">
        <v>6.4942000000000002</v>
      </c>
      <c r="F15" s="41">
        <v>5.9645000000000001</v>
      </c>
      <c r="G15" s="10">
        <v>13.543699999999999</v>
      </c>
      <c r="H15" s="41">
        <v>2.766</v>
      </c>
      <c r="I15" s="41">
        <v>10.777799999999999</v>
      </c>
      <c r="J15" s="41">
        <v>4.4481000000000002</v>
      </c>
      <c r="K15" s="41">
        <v>6.3296999999999999</v>
      </c>
    </row>
    <row r="16" spans="1:11">
      <c r="A16" s="49" t="s">
        <v>80</v>
      </c>
      <c r="B16" s="41">
        <v>12.4945</v>
      </c>
      <c r="C16" s="41">
        <v>3.1450999999999998</v>
      </c>
      <c r="D16" s="41">
        <v>9.3492999999999995</v>
      </c>
      <c r="E16" s="41">
        <v>8.1415000000000006</v>
      </c>
      <c r="F16" s="41">
        <v>1.2079</v>
      </c>
      <c r="G16" s="10">
        <v>10.56</v>
      </c>
      <c r="H16" s="41">
        <v>2.0935000000000001</v>
      </c>
      <c r="I16" s="41">
        <v>8.4665999999999997</v>
      </c>
      <c r="J16" s="41">
        <v>5.0522</v>
      </c>
      <c r="K16" s="41">
        <v>3.4142999999999999</v>
      </c>
    </row>
    <row r="17" spans="1:11">
      <c r="A17" s="49" t="s">
        <v>81</v>
      </c>
      <c r="B17" s="41">
        <v>14.226900000000001</v>
      </c>
      <c r="C17" s="41">
        <v>3.9083000000000001</v>
      </c>
      <c r="D17" s="41">
        <v>10.3186</v>
      </c>
      <c r="E17" s="41">
        <v>3.5720999999999998</v>
      </c>
      <c r="F17" s="41">
        <v>6.7465000000000002</v>
      </c>
      <c r="G17" s="10">
        <v>15.2186</v>
      </c>
      <c r="H17" s="41">
        <v>4.4241999999999999</v>
      </c>
      <c r="I17" s="41">
        <v>10.7944</v>
      </c>
      <c r="J17" s="41">
        <v>2.8506</v>
      </c>
      <c r="K17" s="41">
        <v>7.9438000000000004</v>
      </c>
    </row>
    <row r="18" spans="1:11">
      <c r="A18" s="49" t="s">
        <v>82</v>
      </c>
      <c r="B18" s="41">
        <v>13.891299999999999</v>
      </c>
      <c r="C18" s="41">
        <v>3.2597</v>
      </c>
      <c r="D18" s="41">
        <v>10.631600000000001</v>
      </c>
      <c r="E18" s="41">
        <v>5.2603999999999997</v>
      </c>
      <c r="F18" s="41">
        <v>5.3711000000000002</v>
      </c>
      <c r="G18" s="10">
        <v>14.8329</v>
      </c>
      <c r="H18" s="41">
        <v>4.0785</v>
      </c>
      <c r="I18" s="41">
        <v>10.754300000000001</v>
      </c>
      <c r="J18" s="41">
        <v>3.2157</v>
      </c>
      <c r="K18" s="41">
        <v>7.5387000000000004</v>
      </c>
    </row>
    <row r="19" spans="1:11">
      <c r="A19" s="49" t="s">
        <v>83</v>
      </c>
      <c r="B19" s="41">
        <v>15.0997</v>
      </c>
      <c r="C19" s="41">
        <v>4.2942</v>
      </c>
      <c r="D19" s="41">
        <v>10.8055</v>
      </c>
      <c r="E19" s="41">
        <v>4.4181999999999997</v>
      </c>
      <c r="F19" s="41">
        <v>6.3872999999999998</v>
      </c>
      <c r="G19" s="10">
        <v>15.4308</v>
      </c>
      <c r="H19" s="41">
        <v>3.7683</v>
      </c>
      <c r="I19" s="41">
        <v>11.6625</v>
      </c>
      <c r="J19" s="41">
        <v>4.9565000000000001</v>
      </c>
      <c r="K19" s="41">
        <v>6.7060000000000004</v>
      </c>
    </row>
    <row r="20" spans="1:11">
      <c r="A20" s="49" t="s">
        <v>84</v>
      </c>
      <c r="B20" s="41">
        <v>13.276</v>
      </c>
      <c r="C20" s="41">
        <v>2.6718999999999999</v>
      </c>
      <c r="D20" s="41">
        <v>10.604100000000001</v>
      </c>
      <c r="E20" s="41">
        <v>2.6261000000000001</v>
      </c>
      <c r="F20" s="41">
        <v>7.9779999999999998</v>
      </c>
      <c r="G20" s="10">
        <v>12.652200000000001</v>
      </c>
      <c r="H20" s="41">
        <v>3.6573000000000002</v>
      </c>
      <c r="I20" s="41">
        <v>8.9948999999999995</v>
      </c>
      <c r="J20" s="41">
        <v>2.36</v>
      </c>
      <c r="K20" s="41">
        <v>6.6348000000000003</v>
      </c>
    </row>
    <row r="21" spans="1:11">
      <c r="A21" s="49" t="s">
        <v>85</v>
      </c>
      <c r="B21" s="41">
        <v>12.8843</v>
      </c>
      <c r="C21" s="41">
        <v>6.8631000000000002</v>
      </c>
      <c r="D21" s="41">
        <v>6.0210999999999997</v>
      </c>
      <c r="E21" s="41">
        <v>4.5316999999999998</v>
      </c>
      <c r="F21" s="41">
        <v>1.4894000000000001</v>
      </c>
      <c r="G21" s="10">
        <v>12.0784</v>
      </c>
      <c r="H21" s="41">
        <v>6.6890999999999998</v>
      </c>
      <c r="I21" s="41">
        <v>5.3893000000000004</v>
      </c>
      <c r="J21" s="41">
        <v>2.0788000000000002</v>
      </c>
      <c r="K21" s="41">
        <v>3.3106</v>
      </c>
    </row>
    <row r="22" spans="1:11">
      <c r="A22" s="49" t="s">
        <v>86</v>
      </c>
      <c r="B22" s="41">
        <v>14.2258</v>
      </c>
      <c r="C22" s="41">
        <v>5.4938000000000002</v>
      </c>
      <c r="D22" s="41">
        <v>8.7319999999999993</v>
      </c>
      <c r="E22" s="41">
        <v>2.2835000000000001</v>
      </c>
      <c r="F22" s="41">
        <v>6.4485000000000001</v>
      </c>
      <c r="G22" s="10">
        <v>15.6486</v>
      </c>
      <c r="H22" s="41">
        <v>7.9523000000000001</v>
      </c>
      <c r="I22" s="41">
        <v>7.6962999999999999</v>
      </c>
      <c r="J22" s="41">
        <v>1.2005999999999999</v>
      </c>
      <c r="K22" s="41">
        <v>6.4957000000000003</v>
      </c>
    </row>
    <row r="23" spans="1:11">
      <c r="A23" s="49" t="s">
        <v>87</v>
      </c>
      <c r="B23" s="41">
        <v>16.404800000000002</v>
      </c>
      <c r="C23" s="41">
        <v>4.7038000000000002</v>
      </c>
      <c r="D23" s="41">
        <v>11.701000000000001</v>
      </c>
      <c r="E23" s="41">
        <v>5.3338999999999999</v>
      </c>
      <c r="F23" s="41">
        <v>6.3670999999999998</v>
      </c>
      <c r="G23" s="10">
        <v>19.1264</v>
      </c>
      <c r="H23" s="41">
        <v>6.5236000000000001</v>
      </c>
      <c r="I23" s="41">
        <v>12.6029</v>
      </c>
      <c r="J23" s="41">
        <v>4.6573000000000002</v>
      </c>
      <c r="K23" s="41">
        <v>7.9455999999999998</v>
      </c>
    </row>
    <row r="24" spans="1:11">
      <c r="A24" s="49" t="s">
        <v>88</v>
      </c>
      <c r="B24" s="41">
        <v>13.4969</v>
      </c>
      <c r="C24" s="41">
        <v>2.9864999999999999</v>
      </c>
      <c r="D24" s="41">
        <v>10.510400000000001</v>
      </c>
      <c r="E24" s="41">
        <v>6.1302000000000003</v>
      </c>
      <c r="F24" s="41">
        <v>4.3802000000000003</v>
      </c>
      <c r="G24" s="10">
        <v>11.7072</v>
      </c>
      <c r="H24" s="41">
        <v>3.7785000000000002</v>
      </c>
      <c r="I24" s="41">
        <v>7.9287000000000001</v>
      </c>
      <c r="J24" s="41">
        <v>3.3397999999999999</v>
      </c>
      <c r="K24" s="41">
        <v>4.5888999999999998</v>
      </c>
    </row>
    <row r="25" spans="1:11">
      <c r="A25" s="49" t="s">
        <v>89</v>
      </c>
      <c r="B25" s="41">
        <v>16.014900000000001</v>
      </c>
      <c r="C25" s="41">
        <v>2.8935</v>
      </c>
      <c r="D25" s="41">
        <v>13.121499999999999</v>
      </c>
      <c r="E25" s="41">
        <v>4.0411999999999999</v>
      </c>
      <c r="F25" s="41">
        <v>9.0802999999999994</v>
      </c>
      <c r="G25" s="10">
        <v>17.668600000000001</v>
      </c>
      <c r="H25" s="41">
        <v>5.9194000000000004</v>
      </c>
      <c r="I25" s="41">
        <v>11.7492</v>
      </c>
      <c r="J25" s="41">
        <v>2.1669</v>
      </c>
      <c r="K25" s="41">
        <v>9.5823</v>
      </c>
    </row>
    <row r="26" spans="1:11">
      <c r="A26" s="49" t="s">
        <v>90</v>
      </c>
      <c r="B26" s="41">
        <v>12.3515</v>
      </c>
      <c r="C26" s="41">
        <v>5.9242999999999997</v>
      </c>
      <c r="D26" s="41">
        <v>6.4272</v>
      </c>
      <c r="E26" s="41">
        <v>3.3692000000000002</v>
      </c>
      <c r="F26" s="41">
        <v>3.0579999999999998</v>
      </c>
      <c r="G26" s="10">
        <v>12.6371</v>
      </c>
      <c r="H26" s="41">
        <v>5.6571999999999996</v>
      </c>
      <c r="I26" s="41">
        <v>6.98</v>
      </c>
      <c r="J26" s="41">
        <v>2.9998999999999998</v>
      </c>
      <c r="K26" s="41">
        <v>3.9801000000000002</v>
      </c>
    </row>
    <row r="27" spans="1:11">
      <c r="A27" s="49" t="s">
        <v>91</v>
      </c>
      <c r="B27" s="41">
        <v>12.9108</v>
      </c>
      <c r="C27" s="41">
        <v>2.8378000000000001</v>
      </c>
      <c r="D27" s="41">
        <v>10.073</v>
      </c>
      <c r="E27" s="41">
        <v>5.7957000000000001</v>
      </c>
      <c r="F27" s="41">
        <v>4.2773000000000003</v>
      </c>
      <c r="G27" s="10">
        <v>12.168100000000001</v>
      </c>
      <c r="H27" s="41">
        <v>2.3218000000000001</v>
      </c>
      <c r="I27" s="41">
        <v>9.8462999999999994</v>
      </c>
      <c r="J27" s="41">
        <v>3.9022000000000001</v>
      </c>
      <c r="K27" s="41">
        <v>5.9440999999999997</v>
      </c>
    </row>
    <row r="28" spans="1:11">
      <c r="A28" s="49" t="s">
        <v>92</v>
      </c>
      <c r="B28" s="41">
        <v>7.9265999999999996</v>
      </c>
      <c r="C28" s="41">
        <v>4.6997999999999998</v>
      </c>
      <c r="D28" s="41">
        <v>3.2267999999999999</v>
      </c>
      <c r="E28" s="41">
        <v>2.1555</v>
      </c>
      <c r="F28" s="41">
        <v>1.0712999999999999</v>
      </c>
      <c r="G28" s="10">
        <v>9.1554000000000002</v>
      </c>
      <c r="H28" s="41">
        <v>3.9011999999999998</v>
      </c>
      <c r="I28" s="41">
        <v>5.2542999999999997</v>
      </c>
      <c r="J28" s="41">
        <v>2.8321000000000001</v>
      </c>
      <c r="K28" s="41">
        <v>2.4222000000000001</v>
      </c>
    </row>
    <row r="29" spans="1:11">
      <c r="A29" s="49" t="s">
        <v>93</v>
      </c>
      <c r="B29" s="41">
        <v>15.8453</v>
      </c>
      <c r="C29" s="41">
        <v>7.7762000000000002</v>
      </c>
      <c r="D29" s="41">
        <v>8.0692000000000004</v>
      </c>
      <c r="E29" s="41">
        <v>3.0865</v>
      </c>
      <c r="F29" s="41">
        <v>4.9827000000000004</v>
      </c>
      <c r="G29" s="10">
        <v>15.5153</v>
      </c>
      <c r="H29" s="41">
        <v>7.9455</v>
      </c>
      <c r="I29" s="41">
        <v>7.5697999999999999</v>
      </c>
      <c r="J29" s="41">
        <v>2.6520999999999999</v>
      </c>
      <c r="K29" s="41">
        <v>4.9177999999999997</v>
      </c>
    </row>
    <row r="30" spans="1:11">
      <c r="A30" s="49" t="s">
        <v>94</v>
      </c>
      <c r="B30" s="41">
        <v>14.571099999999999</v>
      </c>
      <c r="C30" s="41">
        <v>4.6798000000000002</v>
      </c>
      <c r="D30" s="41">
        <v>9.8912999999999993</v>
      </c>
      <c r="E30" s="41">
        <v>4.9057000000000004</v>
      </c>
      <c r="F30" s="41">
        <v>4.9855999999999998</v>
      </c>
      <c r="G30" s="10">
        <v>13.2051</v>
      </c>
      <c r="H30" s="41">
        <v>4.5632000000000001</v>
      </c>
      <c r="I30" s="41">
        <v>8.6418999999999997</v>
      </c>
      <c r="J30" s="41">
        <v>2.7233000000000001</v>
      </c>
      <c r="K30" s="41">
        <v>5.9185999999999996</v>
      </c>
    </row>
    <row r="31" spans="1:11">
      <c r="A31" s="49" t="s">
        <v>95</v>
      </c>
      <c r="B31" s="41">
        <v>15.5436</v>
      </c>
      <c r="C31" s="41">
        <v>3.9893000000000001</v>
      </c>
      <c r="D31" s="41">
        <v>11.554399999999999</v>
      </c>
      <c r="E31" s="41">
        <v>7.2496999999999998</v>
      </c>
      <c r="F31" s="41">
        <v>4.3047000000000004</v>
      </c>
      <c r="G31" s="10">
        <v>14.3691</v>
      </c>
      <c r="H31" s="41">
        <v>3.4113000000000002</v>
      </c>
      <c r="I31" s="41">
        <v>10.957800000000001</v>
      </c>
      <c r="J31" s="41">
        <v>3.9649000000000001</v>
      </c>
      <c r="K31" s="41">
        <v>6.9928999999999997</v>
      </c>
    </row>
    <row r="32" spans="1:11">
      <c r="A32" s="49" t="s">
        <v>96</v>
      </c>
      <c r="B32" s="41">
        <v>12.224399999999999</v>
      </c>
      <c r="C32" s="41">
        <v>2.2553000000000001</v>
      </c>
      <c r="D32" s="41">
        <v>9.9690999999999992</v>
      </c>
      <c r="E32" s="41">
        <v>5.0278</v>
      </c>
      <c r="F32" s="41">
        <v>4.9413</v>
      </c>
      <c r="G32" s="10">
        <v>12.2082</v>
      </c>
      <c r="H32" s="41">
        <v>3.3256000000000001</v>
      </c>
      <c r="I32" s="41">
        <v>8.8826000000000001</v>
      </c>
      <c r="J32" s="41">
        <v>3.7469999999999999</v>
      </c>
      <c r="K32" s="41">
        <v>5.1356999999999999</v>
      </c>
    </row>
    <row r="33" spans="1:11">
      <c r="A33" s="49" t="s">
        <v>97</v>
      </c>
      <c r="B33" s="41">
        <v>17.875499999999999</v>
      </c>
      <c r="C33" s="41">
        <v>2.8254000000000001</v>
      </c>
      <c r="D33" s="41">
        <v>15.0501</v>
      </c>
      <c r="E33" s="41">
        <v>5.8728999999999996</v>
      </c>
      <c r="F33" s="41">
        <v>9.1770999999999994</v>
      </c>
      <c r="G33" s="10">
        <v>18.621400000000001</v>
      </c>
      <c r="H33" s="41">
        <v>2.3214999999999999</v>
      </c>
      <c r="I33" s="41">
        <v>16.299900000000001</v>
      </c>
      <c r="J33" s="41">
        <v>6.5027999999999997</v>
      </c>
      <c r="K33" s="41">
        <v>9.7971000000000004</v>
      </c>
    </row>
    <row r="34" spans="1:11">
      <c r="A34" s="49" t="s">
        <v>98</v>
      </c>
      <c r="B34" s="41">
        <v>15.444599999999999</v>
      </c>
      <c r="C34" s="41">
        <v>2.2004999999999999</v>
      </c>
      <c r="D34" s="41">
        <v>13.2441</v>
      </c>
      <c r="E34" s="41">
        <v>2.4649000000000001</v>
      </c>
      <c r="F34" s="41">
        <v>10.779199999999999</v>
      </c>
      <c r="G34" s="10">
        <v>16.2394</v>
      </c>
      <c r="H34" s="41">
        <v>3.6053999999999999</v>
      </c>
      <c r="I34" s="41">
        <v>12.634</v>
      </c>
      <c r="J34" s="41">
        <v>2.5897000000000001</v>
      </c>
      <c r="K34" s="41">
        <v>10.0442</v>
      </c>
    </row>
    <row r="35" spans="1:11">
      <c r="A35" s="49" t="s">
        <v>99</v>
      </c>
      <c r="B35" s="41">
        <v>19.151299999999999</v>
      </c>
      <c r="C35" s="41">
        <v>4.6454000000000004</v>
      </c>
      <c r="D35" s="41">
        <v>14.5059</v>
      </c>
      <c r="E35" s="41">
        <v>6.5952999999999999</v>
      </c>
      <c r="F35" s="41">
        <v>7.9105999999999996</v>
      </c>
      <c r="G35" s="10">
        <v>15.721399999999999</v>
      </c>
      <c r="H35" s="41">
        <v>5.3456999999999999</v>
      </c>
      <c r="I35" s="41">
        <v>10.3756</v>
      </c>
      <c r="J35" s="41">
        <v>5.4557000000000002</v>
      </c>
      <c r="K35" s="41">
        <v>4.9199000000000002</v>
      </c>
    </row>
    <row r="36" spans="1:11">
      <c r="A36" s="49" t="s">
        <v>100</v>
      </c>
      <c r="B36" s="41">
        <v>14.863099999999999</v>
      </c>
      <c r="C36" s="41">
        <v>5.0698999999999996</v>
      </c>
      <c r="D36" s="41">
        <v>9.7932000000000006</v>
      </c>
      <c r="E36" s="41">
        <v>1.6257999999999999</v>
      </c>
      <c r="F36" s="41">
        <v>8.1674000000000007</v>
      </c>
      <c r="G36" s="10">
        <v>13.702299999999999</v>
      </c>
      <c r="H36" s="41">
        <v>4.8696999999999999</v>
      </c>
      <c r="I36" s="41">
        <v>8.8324999999999996</v>
      </c>
      <c r="J36" s="41">
        <v>0.89570000000000005</v>
      </c>
      <c r="K36" s="41">
        <v>7.9367999999999999</v>
      </c>
    </row>
    <row r="37" spans="1:11">
      <c r="A37" s="49" t="s">
        <v>101</v>
      </c>
      <c r="B37" s="41">
        <v>16.165800000000001</v>
      </c>
      <c r="C37" s="41">
        <v>6.3094999999999999</v>
      </c>
      <c r="D37" s="41">
        <v>9.8562999999999992</v>
      </c>
      <c r="E37" s="41">
        <v>2.4148000000000001</v>
      </c>
      <c r="F37" s="41">
        <v>7.4414999999999996</v>
      </c>
      <c r="G37" s="10">
        <v>15.2864</v>
      </c>
      <c r="H37" s="41">
        <v>3.0926</v>
      </c>
      <c r="I37" s="41">
        <v>12.1938</v>
      </c>
      <c r="J37" s="41">
        <v>1.9333</v>
      </c>
      <c r="K37" s="41">
        <v>10.2614</v>
      </c>
    </row>
    <row r="38" spans="1:11">
      <c r="A38" s="49" t="s">
        <v>102</v>
      </c>
      <c r="B38" s="41">
        <v>14.775700000000001</v>
      </c>
      <c r="C38" s="41">
        <v>4.4164000000000003</v>
      </c>
      <c r="D38" s="41">
        <v>10.359299999999999</v>
      </c>
      <c r="E38" s="41">
        <v>6.8425000000000002</v>
      </c>
      <c r="F38" s="41">
        <v>3.5167000000000002</v>
      </c>
      <c r="G38" s="10">
        <v>15.485300000000001</v>
      </c>
      <c r="H38" s="41">
        <v>6.8521000000000001</v>
      </c>
      <c r="I38" s="41">
        <v>8.6331000000000007</v>
      </c>
      <c r="J38" s="41">
        <v>4.0140000000000002</v>
      </c>
      <c r="K38" s="41">
        <v>4.6191000000000004</v>
      </c>
    </row>
    <row r="39" spans="1:11">
      <c r="A39" s="49" t="s">
        <v>103</v>
      </c>
      <c r="B39" s="41">
        <v>12.2525</v>
      </c>
      <c r="C39" s="41">
        <v>5.3956</v>
      </c>
      <c r="D39" s="41">
        <v>6.8569000000000004</v>
      </c>
      <c r="E39" s="41">
        <v>2.6126</v>
      </c>
      <c r="F39" s="41">
        <v>4.2443999999999997</v>
      </c>
      <c r="G39" s="10">
        <v>13.4032</v>
      </c>
      <c r="H39" s="41">
        <v>6.6948999999999996</v>
      </c>
      <c r="I39" s="41">
        <v>6.7083000000000004</v>
      </c>
      <c r="J39" s="41">
        <v>1.8855</v>
      </c>
      <c r="K39" s="41">
        <v>4.8228</v>
      </c>
    </row>
    <row r="40" spans="1:11">
      <c r="A40" s="49" t="s">
        <v>104</v>
      </c>
      <c r="B40" s="41">
        <v>14.657999999999999</v>
      </c>
      <c r="C40" s="41">
        <v>3.6520999999999999</v>
      </c>
      <c r="D40" s="41">
        <v>11.0059</v>
      </c>
      <c r="E40" s="41">
        <v>6.7805</v>
      </c>
      <c r="F40" s="41">
        <v>4.2253999999999996</v>
      </c>
      <c r="G40" s="10">
        <v>15.3414</v>
      </c>
      <c r="H40" s="41">
        <v>4.2819000000000003</v>
      </c>
      <c r="I40" s="41">
        <v>11.0595</v>
      </c>
      <c r="J40" s="41">
        <v>4.6196999999999999</v>
      </c>
      <c r="K40" s="41">
        <v>6.4398</v>
      </c>
    </row>
    <row r="41" spans="1:11">
      <c r="A41" s="49" t="s">
        <v>105</v>
      </c>
      <c r="B41" s="41">
        <v>14.380100000000001</v>
      </c>
      <c r="C41" s="41">
        <v>3.8994</v>
      </c>
      <c r="D41" s="41">
        <v>10.480700000000001</v>
      </c>
      <c r="E41" s="41">
        <v>7.3888999999999996</v>
      </c>
      <c r="F41" s="41">
        <v>3.0918000000000001</v>
      </c>
      <c r="G41" s="10">
        <v>11.3743</v>
      </c>
      <c r="H41" s="41">
        <v>2.9904000000000002</v>
      </c>
      <c r="I41" s="41">
        <v>8.3839000000000006</v>
      </c>
      <c r="J41" s="41">
        <v>3.9498000000000002</v>
      </c>
      <c r="K41" s="41">
        <v>4.4340999999999999</v>
      </c>
    </row>
    <row r="42" spans="1:11">
      <c r="A42" s="49" t="s">
        <v>106</v>
      </c>
      <c r="B42" s="41">
        <v>14.817500000000001</v>
      </c>
      <c r="C42" s="41">
        <v>2.0455999999999999</v>
      </c>
      <c r="D42" s="41">
        <v>12.7719</v>
      </c>
      <c r="E42" s="41">
        <v>3.0485000000000002</v>
      </c>
      <c r="F42" s="41">
        <v>9.7233999999999998</v>
      </c>
      <c r="G42" s="10">
        <v>15.316599999999999</v>
      </c>
      <c r="H42" s="41">
        <v>3.3025000000000002</v>
      </c>
      <c r="I42" s="41">
        <v>12.014099999999999</v>
      </c>
      <c r="J42" s="41">
        <v>2.4119999999999999</v>
      </c>
      <c r="K42" s="41">
        <v>9.6021000000000001</v>
      </c>
    </row>
    <row r="43" spans="1:11">
      <c r="A43" s="49" t="s">
        <v>107</v>
      </c>
      <c r="B43" s="41">
        <v>19.1981</v>
      </c>
      <c r="C43" s="41">
        <v>2.8384</v>
      </c>
      <c r="D43" s="41">
        <v>16.3597</v>
      </c>
      <c r="E43" s="41">
        <v>5.3936000000000002</v>
      </c>
      <c r="F43" s="41">
        <v>10.965999999999999</v>
      </c>
      <c r="G43" s="10">
        <v>19.7988</v>
      </c>
      <c r="H43" s="41">
        <v>3.1659999999999999</v>
      </c>
      <c r="I43" s="41">
        <v>16.6328</v>
      </c>
      <c r="J43" s="41">
        <v>6.7653999999999996</v>
      </c>
      <c r="K43" s="41">
        <v>9.8673999999999999</v>
      </c>
    </row>
    <row r="44" spans="1:11">
      <c r="A44" s="49" t="s">
        <v>108</v>
      </c>
      <c r="B44" s="41">
        <v>14.9436</v>
      </c>
      <c r="C44" s="41">
        <v>8.1303999999999998</v>
      </c>
      <c r="D44" s="41">
        <v>6.8132000000000001</v>
      </c>
      <c r="E44" s="41">
        <v>4.1719999999999997</v>
      </c>
      <c r="F44" s="41">
        <v>2.6412</v>
      </c>
      <c r="G44" s="10">
        <v>13.2789</v>
      </c>
      <c r="H44" s="41">
        <v>6.5590000000000002</v>
      </c>
      <c r="I44" s="41">
        <v>6.7199</v>
      </c>
      <c r="J44" s="41">
        <v>4.1059000000000001</v>
      </c>
      <c r="K44" s="41">
        <v>2.6139999999999999</v>
      </c>
    </row>
    <row r="45" spans="1:11">
      <c r="A45" s="49" t="s">
        <v>109</v>
      </c>
      <c r="B45" s="41">
        <v>10.5768</v>
      </c>
      <c r="C45" s="41">
        <v>3.2786</v>
      </c>
      <c r="D45" s="41">
        <v>7.2981999999999996</v>
      </c>
      <c r="E45" s="41">
        <v>4.2114000000000003</v>
      </c>
      <c r="F45" s="41">
        <v>3.0868000000000002</v>
      </c>
      <c r="G45" s="10">
        <v>10.990399999999999</v>
      </c>
      <c r="H45" s="41">
        <v>3.0396999999999998</v>
      </c>
      <c r="I45" s="41">
        <v>7.9508000000000001</v>
      </c>
      <c r="J45" s="41">
        <v>4.016</v>
      </c>
      <c r="K45" s="41">
        <v>3.9348000000000001</v>
      </c>
    </row>
    <row r="46" spans="1:11">
      <c r="A46" s="49" t="s">
        <v>110</v>
      </c>
      <c r="B46" s="41">
        <v>13.3941</v>
      </c>
      <c r="C46" s="41">
        <v>2.4910999999999999</v>
      </c>
      <c r="D46" s="41">
        <v>10.903</v>
      </c>
      <c r="E46" s="41">
        <v>9.9669000000000008</v>
      </c>
      <c r="F46" s="41">
        <v>0.93610000000000004</v>
      </c>
      <c r="G46" s="10">
        <v>11.942500000000001</v>
      </c>
      <c r="H46" s="41">
        <v>6.9062999999999999</v>
      </c>
      <c r="I46" s="41">
        <v>5.0362</v>
      </c>
      <c r="J46" s="41">
        <v>3.2711999999999999</v>
      </c>
      <c r="K46" s="41">
        <v>1.7649999999999999</v>
      </c>
    </row>
    <row r="47" spans="1:11">
      <c r="A47" s="49" t="s">
        <v>111</v>
      </c>
      <c r="B47" s="41">
        <v>15.1426</v>
      </c>
      <c r="C47" s="41">
        <v>6.6807999999999996</v>
      </c>
      <c r="D47" s="41">
        <v>8.4618000000000002</v>
      </c>
      <c r="E47" s="41">
        <v>7.6028000000000002</v>
      </c>
      <c r="F47" s="41">
        <v>0.8589</v>
      </c>
      <c r="G47" s="10">
        <v>13.707100000000001</v>
      </c>
      <c r="H47" s="41">
        <v>5.415</v>
      </c>
      <c r="I47" s="41">
        <v>8.2920999999999996</v>
      </c>
      <c r="J47" s="41">
        <v>6.0487000000000002</v>
      </c>
      <c r="K47" s="41">
        <v>2.2444000000000002</v>
      </c>
    </row>
    <row r="48" spans="1:11">
      <c r="A48" s="49" t="s">
        <v>112</v>
      </c>
      <c r="B48" s="41">
        <v>10.879099999999999</v>
      </c>
      <c r="C48" s="41">
        <v>2.4097</v>
      </c>
      <c r="D48" s="41">
        <v>8.4695</v>
      </c>
      <c r="E48" s="41">
        <v>4.7503000000000002</v>
      </c>
      <c r="F48" s="41">
        <v>3.7191999999999998</v>
      </c>
      <c r="G48" s="10">
        <v>10.575799999999999</v>
      </c>
      <c r="H48" s="41">
        <v>3.2593000000000001</v>
      </c>
      <c r="I48" s="41">
        <v>7.3164999999999996</v>
      </c>
      <c r="J48" s="41">
        <v>2.8216999999999999</v>
      </c>
      <c r="K48" s="41">
        <v>4.4947999999999997</v>
      </c>
    </row>
    <row r="49" spans="1:11">
      <c r="A49" s="49" t="s">
        <v>113</v>
      </c>
      <c r="B49" s="41">
        <v>17.233799999999999</v>
      </c>
      <c r="C49" s="41">
        <v>4.3052999999999999</v>
      </c>
      <c r="D49" s="41">
        <v>12.9285</v>
      </c>
      <c r="E49" s="41">
        <v>6.7523999999999997</v>
      </c>
      <c r="F49" s="41">
        <v>6.1760999999999999</v>
      </c>
      <c r="G49" s="10">
        <v>19.009</v>
      </c>
      <c r="H49" s="41">
        <v>4.3994999999999997</v>
      </c>
      <c r="I49" s="41">
        <v>14.609500000000001</v>
      </c>
      <c r="J49" s="41">
        <v>5.9896000000000003</v>
      </c>
      <c r="K49" s="41">
        <v>8.6197999999999997</v>
      </c>
    </row>
    <row r="50" spans="1:11">
      <c r="A50" s="49" t="s">
        <v>114</v>
      </c>
      <c r="B50" s="41">
        <v>14.330500000000001</v>
      </c>
      <c r="C50" s="41">
        <v>7.6867999999999999</v>
      </c>
      <c r="D50" s="41">
        <v>6.6437999999999997</v>
      </c>
      <c r="E50" s="41">
        <v>3.1854</v>
      </c>
      <c r="F50" s="41">
        <v>3.4584000000000001</v>
      </c>
      <c r="G50" s="10">
        <v>13.821300000000001</v>
      </c>
      <c r="H50" s="41">
        <v>6.3844000000000003</v>
      </c>
      <c r="I50" s="41">
        <v>7.4368999999999996</v>
      </c>
      <c r="J50" s="41">
        <v>3.5036999999999998</v>
      </c>
      <c r="K50" s="41">
        <v>3.9333</v>
      </c>
    </row>
    <row r="51" spans="1:11">
      <c r="A51" s="49" t="s">
        <v>115</v>
      </c>
      <c r="B51" s="41">
        <v>12.9878</v>
      </c>
      <c r="C51" s="41">
        <v>2.7852999999999999</v>
      </c>
      <c r="D51" s="41">
        <v>10.202500000000001</v>
      </c>
      <c r="E51" s="41">
        <v>6.7229000000000001</v>
      </c>
      <c r="F51" s="41">
        <v>3.4796</v>
      </c>
      <c r="G51" s="10">
        <v>11.766999999999999</v>
      </c>
      <c r="H51" s="41">
        <v>3.4897</v>
      </c>
      <c r="I51" s="41">
        <v>8.2773000000000003</v>
      </c>
      <c r="J51" s="41">
        <v>3.0773000000000001</v>
      </c>
      <c r="K51" s="41">
        <v>5.2026000000000003</v>
      </c>
    </row>
    <row r="52" spans="1:11">
      <c r="A52" s="49" t="s">
        <v>116</v>
      </c>
      <c r="B52" s="41">
        <v>17.565100000000001</v>
      </c>
      <c r="C52" s="41">
        <v>9.0595999999999997</v>
      </c>
      <c r="D52" s="41">
        <v>8.5054999999999996</v>
      </c>
      <c r="E52" s="41">
        <v>4.0644</v>
      </c>
      <c r="F52" s="41">
        <v>4.4412000000000003</v>
      </c>
      <c r="G52" s="10">
        <v>17.094000000000001</v>
      </c>
      <c r="H52" s="41">
        <v>6.3742000000000001</v>
      </c>
      <c r="I52" s="41">
        <v>10.719799999999999</v>
      </c>
      <c r="J52" s="41">
        <v>6.2115</v>
      </c>
      <c r="K52" s="41">
        <v>4.5083000000000002</v>
      </c>
    </row>
    <row r="53" spans="1:11">
      <c r="A53" s="49" t="s">
        <v>117</v>
      </c>
      <c r="B53" s="41">
        <v>14.430099999999999</v>
      </c>
      <c r="C53" s="41">
        <v>4.8342000000000001</v>
      </c>
      <c r="D53" s="41">
        <v>9.5960000000000001</v>
      </c>
      <c r="E53" s="41">
        <v>1.9141999999999999</v>
      </c>
      <c r="F53" s="41">
        <v>7.6818</v>
      </c>
      <c r="G53" s="10">
        <v>13.6784</v>
      </c>
      <c r="H53" s="41">
        <v>4.4771000000000001</v>
      </c>
      <c r="I53" s="41">
        <v>9.2012999999999998</v>
      </c>
      <c r="J53" s="41">
        <v>2.1629</v>
      </c>
      <c r="K53" s="41">
        <v>7.0384000000000002</v>
      </c>
    </row>
    <row r="54" spans="1:11">
      <c r="A54" s="49" t="s">
        <v>118</v>
      </c>
      <c r="B54" s="41">
        <v>13.700699999999999</v>
      </c>
      <c r="C54" s="41">
        <v>2.0560999999999998</v>
      </c>
      <c r="D54" s="41">
        <v>11.644600000000001</v>
      </c>
      <c r="E54" s="41">
        <v>3.9548999999999999</v>
      </c>
      <c r="F54" s="41">
        <v>7.6897000000000002</v>
      </c>
      <c r="G54" s="10">
        <v>14.1191</v>
      </c>
      <c r="H54" s="41">
        <v>2.7040999999999999</v>
      </c>
      <c r="I54" s="41">
        <v>11.414999999999999</v>
      </c>
      <c r="J54" s="41">
        <v>3.2162999999999999</v>
      </c>
      <c r="K54" s="41">
        <v>8.1987000000000005</v>
      </c>
    </row>
    <row r="55" spans="1:11">
      <c r="A55" s="42" t="s">
        <v>119</v>
      </c>
      <c r="B55" s="43"/>
      <c r="C55" s="43"/>
      <c r="D55" s="43"/>
      <c r="E55" s="43"/>
      <c r="F55" s="43"/>
      <c r="G55" s="43"/>
      <c r="H55" s="43"/>
      <c r="I55" s="43"/>
      <c r="J55" s="43"/>
      <c r="K55" s="43"/>
    </row>
    <row r="56" spans="1:11">
      <c r="A56" s="50" t="s">
        <v>121</v>
      </c>
      <c r="B56" s="41">
        <v>16.106400000000001</v>
      </c>
      <c r="C56" s="41">
        <v>6.4656000000000002</v>
      </c>
      <c r="D56" s="41">
        <v>9.6408000000000005</v>
      </c>
      <c r="E56" s="41">
        <v>2.6951999999999998</v>
      </c>
      <c r="F56" s="41">
        <v>6.9455999999999998</v>
      </c>
      <c r="G56" s="10">
        <v>16.486699999999999</v>
      </c>
      <c r="H56" s="41">
        <v>6.3338000000000001</v>
      </c>
      <c r="I56" s="41">
        <v>10.152799999999999</v>
      </c>
      <c r="J56" s="41">
        <v>1.9998</v>
      </c>
      <c r="K56" s="41">
        <v>8.1530000000000005</v>
      </c>
    </row>
    <row r="57" spans="1:11">
      <c r="A57" s="11" t="s">
        <v>168</v>
      </c>
      <c r="B57" s="6">
        <v>7.7645999999999997</v>
      </c>
      <c r="C57" s="6">
        <v>0.79469999999999996</v>
      </c>
      <c r="D57" s="6">
        <v>6.9699</v>
      </c>
      <c r="E57" s="6">
        <v>1.3392999999999999</v>
      </c>
      <c r="F57" s="6">
        <v>5.6306000000000003</v>
      </c>
      <c r="G57" s="15">
        <v>7.9539999999999997</v>
      </c>
      <c r="H57" s="6">
        <v>1.6162000000000001</v>
      </c>
      <c r="I57" s="6">
        <v>6.3377999999999997</v>
      </c>
      <c r="J57" s="6">
        <v>1.7229000000000001</v>
      </c>
      <c r="K57" s="6">
        <v>4.6148999999999996</v>
      </c>
    </row>
    <row r="58" spans="1:11">
      <c r="A58" s="7" t="s">
        <v>234</v>
      </c>
    </row>
  </sheetData>
  <mergeCells count="4">
    <mergeCell ref="A55:K55"/>
    <mergeCell ref="B2:F2"/>
    <mergeCell ref="A2:A3"/>
    <mergeCell ref="G2:K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K58"/>
  <sheetViews>
    <sheetView workbookViewId="0"/>
  </sheetViews>
  <sheetFormatPr defaultRowHeight="15"/>
  <cols>
    <col min="1" max="1" width="26" customWidth="1"/>
    <col min="2" max="11" width="16" customWidth="1"/>
  </cols>
  <sheetData>
    <row r="1" spans="1:11">
      <c r="A1" s="2" t="s">
        <v>27</v>
      </c>
    </row>
    <row r="2" spans="1:11">
      <c r="A2" s="31" t="s">
        <v>63</v>
      </c>
      <c r="B2" s="64">
        <v>2007</v>
      </c>
      <c r="C2" s="45"/>
      <c r="D2" s="45"/>
      <c r="E2" s="45"/>
      <c r="F2" s="45"/>
      <c r="G2" s="64">
        <v>2009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13.145099999999999</v>
      </c>
      <c r="C4" s="41">
        <v>4.5243000000000002</v>
      </c>
      <c r="D4" s="41">
        <v>8.6207999999999991</v>
      </c>
      <c r="E4" s="41">
        <v>2.5579000000000001</v>
      </c>
      <c r="F4" s="41">
        <v>6.0629</v>
      </c>
      <c r="G4" s="10">
        <v>12.8576</v>
      </c>
      <c r="H4" s="41">
        <v>3.5920999999999998</v>
      </c>
      <c r="I4" s="41">
        <v>9.2654999999999994</v>
      </c>
      <c r="J4" s="41">
        <v>2.2852999999999999</v>
      </c>
      <c r="K4" s="41">
        <v>6.9801000000000002</v>
      </c>
    </row>
    <row r="5" spans="1:11">
      <c r="A5" s="49" t="s">
        <v>69</v>
      </c>
      <c r="B5" s="41">
        <v>12.573399999999999</v>
      </c>
      <c r="C5" s="41">
        <v>3.3264</v>
      </c>
      <c r="D5" s="41">
        <v>9.2469999999999999</v>
      </c>
      <c r="E5" s="41">
        <v>7.1444999999999999</v>
      </c>
      <c r="F5" s="41">
        <v>2.1025</v>
      </c>
      <c r="G5" s="10">
        <v>10.140700000000001</v>
      </c>
      <c r="H5" s="41">
        <v>1.4656</v>
      </c>
      <c r="I5" s="41">
        <v>8.6752000000000002</v>
      </c>
      <c r="J5" s="41">
        <v>6.3075000000000001</v>
      </c>
      <c r="K5" s="41">
        <v>2.3677000000000001</v>
      </c>
    </row>
    <row r="6" spans="1:11">
      <c r="A6" s="49" t="s">
        <v>70</v>
      </c>
      <c r="B6" s="41">
        <v>11.8241</v>
      </c>
      <c r="C6" s="41">
        <v>1.6389</v>
      </c>
      <c r="D6" s="41">
        <v>10.1852</v>
      </c>
      <c r="E6" s="41">
        <v>2.1059000000000001</v>
      </c>
      <c r="F6" s="41">
        <v>8.0792000000000002</v>
      </c>
      <c r="G6" s="10">
        <v>12.7644</v>
      </c>
      <c r="H6" s="41">
        <v>1.7583</v>
      </c>
      <c r="I6" s="41">
        <v>11.0061</v>
      </c>
      <c r="J6" s="41">
        <v>1.1527000000000001</v>
      </c>
      <c r="K6" s="41">
        <v>9.8534000000000006</v>
      </c>
    </row>
    <row r="7" spans="1:11">
      <c r="A7" s="49" t="s">
        <v>71</v>
      </c>
      <c r="B7" s="41">
        <v>10.976100000000001</v>
      </c>
      <c r="C7" s="41">
        <v>4.0395000000000003</v>
      </c>
      <c r="D7" s="41">
        <v>6.9366000000000003</v>
      </c>
      <c r="E7" s="41">
        <v>3.3725000000000001</v>
      </c>
      <c r="F7" s="41">
        <v>3.5640999999999998</v>
      </c>
      <c r="G7" s="10">
        <v>11.5542</v>
      </c>
      <c r="H7" s="41">
        <v>2.5838000000000001</v>
      </c>
      <c r="I7" s="41">
        <v>8.9703999999999997</v>
      </c>
      <c r="J7" s="41">
        <v>2.1646000000000001</v>
      </c>
      <c r="K7" s="41">
        <v>6.8057999999999996</v>
      </c>
    </row>
    <row r="8" spans="1:11">
      <c r="A8" s="49" t="s">
        <v>72</v>
      </c>
      <c r="B8" s="41">
        <v>12.605700000000001</v>
      </c>
      <c r="C8" s="41">
        <v>4.9210000000000003</v>
      </c>
      <c r="D8" s="41">
        <v>7.6847000000000003</v>
      </c>
      <c r="E8" s="41">
        <v>3.4518</v>
      </c>
      <c r="F8" s="41">
        <v>4.2328999999999999</v>
      </c>
      <c r="G8" s="10">
        <v>12.4567</v>
      </c>
      <c r="H8" s="41">
        <v>1.5896999999999999</v>
      </c>
      <c r="I8" s="41">
        <v>10.867000000000001</v>
      </c>
      <c r="J8" s="41">
        <v>1.9311</v>
      </c>
      <c r="K8" s="41">
        <v>8.9359000000000002</v>
      </c>
    </row>
    <row r="9" spans="1:11">
      <c r="A9" s="49" t="s">
        <v>73</v>
      </c>
      <c r="B9" s="41">
        <v>9.3617000000000008</v>
      </c>
      <c r="C9" s="41">
        <v>2.0918000000000001</v>
      </c>
      <c r="D9" s="41">
        <v>7.27</v>
      </c>
      <c r="E9" s="41">
        <v>3.7972999999999999</v>
      </c>
      <c r="F9" s="41">
        <v>3.4727000000000001</v>
      </c>
      <c r="G9" s="10">
        <v>9.0815000000000001</v>
      </c>
      <c r="H9" s="41">
        <v>1.7206999999999999</v>
      </c>
      <c r="I9" s="41">
        <v>7.3608000000000002</v>
      </c>
      <c r="J9" s="41">
        <v>2.8946000000000001</v>
      </c>
      <c r="K9" s="41">
        <v>4.4663000000000004</v>
      </c>
    </row>
    <row r="10" spans="1:11">
      <c r="A10" s="49" t="s">
        <v>74</v>
      </c>
      <c r="B10" s="41">
        <v>10.1578</v>
      </c>
      <c r="C10" s="41">
        <v>2.7021000000000002</v>
      </c>
      <c r="D10" s="41">
        <v>7.4557000000000002</v>
      </c>
      <c r="E10" s="41">
        <v>1.0637000000000001</v>
      </c>
      <c r="F10" s="41">
        <v>6.3920000000000003</v>
      </c>
      <c r="G10" s="10">
        <v>10.545999999999999</v>
      </c>
      <c r="H10" s="41">
        <v>2.4698000000000002</v>
      </c>
      <c r="I10" s="41">
        <v>8.0762</v>
      </c>
      <c r="J10" s="41">
        <v>1.5230999999999999</v>
      </c>
      <c r="K10" s="41">
        <v>6.5530999999999997</v>
      </c>
    </row>
    <row r="11" spans="1:11">
      <c r="A11" s="49" t="s">
        <v>75</v>
      </c>
      <c r="B11" s="41">
        <v>13.002800000000001</v>
      </c>
      <c r="C11" s="41">
        <v>1.9121999999999999</v>
      </c>
      <c r="D11" s="41">
        <v>11.0906</v>
      </c>
      <c r="E11" s="41">
        <v>2.5882000000000001</v>
      </c>
      <c r="F11" s="41">
        <v>8.5023999999999997</v>
      </c>
      <c r="G11" s="10">
        <v>13.088900000000001</v>
      </c>
      <c r="H11" s="41">
        <v>2.2368000000000001</v>
      </c>
      <c r="I11" s="41">
        <v>10.8521</v>
      </c>
      <c r="J11" s="41">
        <v>2.3283999999999998</v>
      </c>
      <c r="K11" s="41">
        <v>8.5236999999999998</v>
      </c>
    </row>
    <row r="12" spans="1:11">
      <c r="A12" s="49" t="s">
        <v>76</v>
      </c>
      <c r="B12" s="41">
        <v>16.1282</v>
      </c>
      <c r="C12" s="41">
        <v>6.4084000000000003</v>
      </c>
      <c r="D12" s="41">
        <v>9.7199000000000009</v>
      </c>
      <c r="E12" s="41">
        <v>3.2162000000000002</v>
      </c>
      <c r="F12" s="41">
        <v>6.5035999999999996</v>
      </c>
      <c r="G12" s="10">
        <v>15.1965</v>
      </c>
      <c r="H12" s="41">
        <v>4.1717000000000004</v>
      </c>
      <c r="I12" s="41">
        <v>11.024800000000001</v>
      </c>
      <c r="J12" s="41">
        <v>1.1241000000000001</v>
      </c>
      <c r="K12" s="41">
        <v>9.9007000000000005</v>
      </c>
    </row>
    <row r="13" spans="1:11">
      <c r="A13" s="49" t="s">
        <v>77</v>
      </c>
      <c r="B13" s="41">
        <v>14.1229</v>
      </c>
      <c r="C13" s="41">
        <v>2.7088000000000001</v>
      </c>
      <c r="D13" s="41">
        <v>11.414</v>
      </c>
      <c r="E13" s="41">
        <v>1.5219</v>
      </c>
      <c r="F13" s="41">
        <v>9.8920999999999992</v>
      </c>
      <c r="G13" s="10">
        <v>14.883800000000001</v>
      </c>
      <c r="H13" s="41">
        <v>2.72</v>
      </c>
      <c r="I13" s="41">
        <v>12.1638</v>
      </c>
      <c r="J13" s="41">
        <v>1.2277</v>
      </c>
      <c r="K13" s="41">
        <v>10.9361</v>
      </c>
    </row>
    <row r="14" spans="1:11">
      <c r="A14" s="49" t="s">
        <v>78</v>
      </c>
      <c r="B14" s="41">
        <v>11.4245</v>
      </c>
      <c r="C14" s="41">
        <v>6.6529999999999996</v>
      </c>
      <c r="D14" s="41">
        <v>4.7714999999999996</v>
      </c>
      <c r="E14" s="41">
        <v>1.7561</v>
      </c>
      <c r="F14" s="41">
        <v>3.0154000000000001</v>
      </c>
      <c r="G14" s="10">
        <v>11.2325</v>
      </c>
      <c r="H14" s="41">
        <v>3.7204000000000002</v>
      </c>
      <c r="I14" s="41">
        <v>7.5121000000000002</v>
      </c>
      <c r="J14" s="41">
        <v>1.9975000000000001</v>
      </c>
      <c r="K14" s="41">
        <v>5.5145999999999997</v>
      </c>
    </row>
    <row r="15" spans="1:11">
      <c r="A15" s="49" t="s">
        <v>79</v>
      </c>
      <c r="B15" s="41">
        <v>14.507899999999999</v>
      </c>
      <c r="C15" s="41">
        <v>2.0739999999999998</v>
      </c>
      <c r="D15" s="41">
        <v>12.4339</v>
      </c>
      <c r="E15" s="41">
        <v>4.5464000000000002</v>
      </c>
      <c r="F15" s="41">
        <v>7.8875000000000002</v>
      </c>
      <c r="G15" s="10">
        <v>12.397</v>
      </c>
      <c r="H15" s="41">
        <v>1.5375000000000001</v>
      </c>
      <c r="I15" s="41">
        <v>10.859500000000001</v>
      </c>
      <c r="J15" s="41">
        <v>2.6191</v>
      </c>
      <c r="K15" s="41">
        <v>8.2403999999999993</v>
      </c>
    </row>
    <row r="16" spans="1:11">
      <c r="A16" s="49" t="s">
        <v>80</v>
      </c>
      <c r="B16" s="41">
        <v>10.703900000000001</v>
      </c>
      <c r="C16" s="41">
        <v>2.7456999999999998</v>
      </c>
      <c r="D16" s="41">
        <v>7.9581999999999997</v>
      </c>
      <c r="E16" s="41">
        <v>3.4738000000000002</v>
      </c>
      <c r="F16" s="41">
        <v>4.4843999999999999</v>
      </c>
      <c r="G16" s="10">
        <v>9.1189999999999998</v>
      </c>
      <c r="H16" s="41">
        <v>2.0243000000000002</v>
      </c>
      <c r="I16" s="41">
        <v>7.0946999999999996</v>
      </c>
      <c r="J16" s="41">
        <v>1.8826000000000001</v>
      </c>
      <c r="K16" s="41">
        <v>5.2121000000000004</v>
      </c>
    </row>
    <row r="17" spans="1:11">
      <c r="A17" s="49" t="s">
        <v>81</v>
      </c>
      <c r="B17" s="41">
        <v>13.856299999999999</v>
      </c>
      <c r="C17" s="41">
        <v>4.0239000000000003</v>
      </c>
      <c r="D17" s="41">
        <v>9.8323999999999998</v>
      </c>
      <c r="E17" s="41">
        <v>1.5494000000000001</v>
      </c>
      <c r="F17" s="41">
        <v>8.2829999999999995</v>
      </c>
      <c r="G17" s="10">
        <v>13.680199999999999</v>
      </c>
      <c r="H17" s="41">
        <v>3.0116000000000001</v>
      </c>
      <c r="I17" s="41">
        <v>10.6686</v>
      </c>
      <c r="J17" s="41">
        <v>1.8416999999999999</v>
      </c>
      <c r="K17" s="41">
        <v>8.8269000000000002</v>
      </c>
    </row>
    <row r="18" spans="1:11">
      <c r="A18" s="49" t="s">
        <v>82</v>
      </c>
      <c r="B18" s="41">
        <v>15.2013</v>
      </c>
      <c r="C18" s="41">
        <v>4.5823</v>
      </c>
      <c r="D18" s="41">
        <v>10.619</v>
      </c>
      <c r="E18" s="41">
        <v>2.3755000000000002</v>
      </c>
      <c r="F18" s="41">
        <v>8.2434999999999992</v>
      </c>
      <c r="G18" s="10">
        <v>13.877599999999999</v>
      </c>
      <c r="H18" s="41">
        <v>5.0396000000000001</v>
      </c>
      <c r="I18" s="41">
        <v>8.8378999999999994</v>
      </c>
      <c r="J18" s="41">
        <v>1.9805999999999999</v>
      </c>
      <c r="K18" s="41">
        <v>6.8573000000000004</v>
      </c>
    </row>
    <row r="19" spans="1:11">
      <c r="A19" s="49" t="s">
        <v>83</v>
      </c>
      <c r="B19" s="41">
        <v>15.963100000000001</v>
      </c>
      <c r="C19" s="41">
        <v>4.5378999999999996</v>
      </c>
      <c r="D19" s="41">
        <v>11.4252</v>
      </c>
      <c r="E19" s="41">
        <v>1.855</v>
      </c>
      <c r="F19" s="41">
        <v>9.5701999999999998</v>
      </c>
      <c r="G19" s="10">
        <v>14.293200000000001</v>
      </c>
      <c r="H19" s="41">
        <v>4.05</v>
      </c>
      <c r="I19" s="41">
        <v>10.2432</v>
      </c>
      <c r="J19" s="41">
        <v>1.6466000000000001</v>
      </c>
      <c r="K19" s="41">
        <v>8.5966000000000005</v>
      </c>
    </row>
    <row r="20" spans="1:11">
      <c r="A20" s="49" t="s">
        <v>84</v>
      </c>
      <c r="B20" s="41">
        <v>12.801500000000001</v>
      </c>
      <c r="C20" s="41">
        <v>4.3526999999999996</v>
      </c>
      <c r="D20" s="41">
        <v>8.4488000000000003</v>
      </c>
      <c r="E20" s="41">
        <v>2.4777999999999998</v>
      </c>
      <c r="F20" s="41">
        <v>5.9710000000000001</v>
      </c>
      <c r="G20" s="10">
        <v>11.7445</v>
      </c>
      <c r="H20" s="41">
        <v>4.2895000000000003</v>
      </c>
      <c r="I20" s="41">
        <v>7.4550999999999998</v>
      </c>
      <c r="J20" s="41">
        <v>1.6085</v>
      </c>
      <c r="K20" s="41">
        <v>5.8464999999999998</v>
      </c>
    </row>
    <row r="21" spans="1:11">
      <c r="A21" s="49" t="s">
        <v>85</v>
      </c>
      <c r="B21" s="41">
        <v>12.711600000000001</v>
      </c>
      <c r="C21" s="41">
        <v>7.3197999999999999</v>
      </c>
      <c r="D21" s="41">
        <v>5.3917000000000002</v>
      </c>
      <c r="E21" s="41">
        <v>1.8962000000000001</v>
      </c>
      <c r="F21" s="41">
        <v>3.4954999999999998</v>
      </c>
      <c r="G21" s="10">
        <v>11.9503</v>
      </c>
      <c r="H21" s="41">
        <v>6.5425000000000004</v>
      </c>
      <c r="I21" s="41">
        <v>5.4077999999999999</v>
      </c>
      <c r="J21" s="41">
        <v>1.5403</v>
      </c>
      <c r="K21" s="41">
        <v>3.8675999999999999</v>
      </c>
    </row>
    <row r="22" spans="1:11">
      <c r="A22" s="49" t="s">
        <v>86</v>
      </c>
      <c r="B22" s="41">
        <v>13.6404</v>
      </c>
      <c r="C22" s="41">
        <v>2.7181999999999999</v>
      </c>
      <c r="D22" s="41">
        <v>10.9222</v>
      </c>
      <c r="E22" s="41">
        <v>1.3149999999999999</v>
      </c>
      <c r="F22" s="41">
        <v>9.6073000000000004</v>
      </c>
      <c r="G22" s="10">
        <v>15.076499999999999</v>
      </c>
      <c r="H22" s="41">
        <v>1.7889999999999999</v>
      </c>
      <c r="I22" s="41">
        <v>13.2875</v>
      </c>
      <c r="J22" s="41">
        <v>1.8696999999999999</v>
      </c>
      <c r="K22" s="41">
        <v>11.4178</v>
      </c>
    </row>
    <row r="23" spans="1:11">
      <c r="A23" s="49" t="s">
        <v>87</v>
      </c>
      <c r="B23" s="41">
        <v>16.548200000000001</v>
      </c>
      <c r="C23" s="41">
        <v>5.6468999999999996</v>
      </c>
      <c r="D23" s="41">
        <v>10.901199999999999</v>
      </c>
      <c r="E23" s="41">
        <v>2.5305</v>
      </c>
      <c r="F23" s="41">
        <v>8.3706999999999994</v>
      </c>
      <c r="G23" s="10">
        <v>17.2121</v>
      </c>
      <c r="H23" s="41">
        <v>3.3188</v>
      </c>
      <c r="I23" s="41">
        <v>13.8934</v>
      </c>
      <c r="J23" s="41">
        <v>2.9943</v>
      </c>
      <c r="K23" s="41">
        <v>10.899100000000001</v>
      </c>
    </row>
    <row r="24" spans="1:11">
      <c r="A24" s="49" t="s">
        <v>88</v>
      </c>
      <c r="B24" s="41">
        <v>11.903600000000001</v>
      </c>
      <c r="C24" s="41">
        <v>6.4295999999999998</v>
      </c>
      <c r="D24" s="41">
        <v>5.4740000000000002</v>
      </c>
      <c r="E24" s="41">
        <v>1.3041</v>
      </c>
      <c r="F24" s="41">
        <v>4.1699000000000002</v>
      </c>
      <c r="G24" s="10">
        <v>12.1473</v>
      </c>
      <c r="H24" s="41">
        <v>7.1078000000000001</v>
      </c>
      <c r="I24" s="41">
        <v>5.0395000000000003</v>
      </c>
      <c r="J24" s="41">
        <v>1.1600999999999999</v>
      </c>
      <c r="K24" s="41">
        <v>3.8794</v>
      </c>
    </row>
    <row r="25" spans="1:11">
      <c r="A25" s="49" t="s">
        <v>89</v>
      </c>
      <c r="B25" s="41">
        <v>17.8811</v>
      </c>
      <c r="C25" s="41">
        <v>5.8997999999999999</v>
      </c>
      <c r="D25" s="41">
        <v>11.981299999999999</v>
      </c>
      <c r="E25" s="41">
        <v>2.2732000000000001</v>
      </c>
      <c r="F25" s="41">
        <v>9.7081</v>
      </c>
      <c r="G25" s="10">
        <v>18.645099999999999</v>
      </c>
      <c r="H25" s="41">
        <v>4.4737999999999998</v>
      </c>
      <c r="I25" s="41">
        <v>14.1713</v>
      </c>
      <c r="J25" s="41">
        <v>2.6663999999999999</v>
      </c>
      <c r="K25" s="41">
        <v>11.505000000000001</v>
      </c>
    </row>
    <row r="26" spans="1:11">
      <c r="A26" s="49" t="s">
        <v>90</v>
      </c>
      <c r="B26" s="41">
        <v>15.3344</v>
      </c>
      <c r="C26" s="41">
        <v>5.6219000000000001</v>
      </c>
      <c r="D26" s="41">
        <v>9.7125000000000004</v>
      </c>
      <c r="E26" s="41">
        <v>2.0005000000000002</v>
      </c>
      <c r="F26" s="41">
        <v>7.7119999999999997</v>
      </c>
      <c r="G26" s="10">
        <v>12.7509</v>
      </c>
      <c r="H26" s="41">
        <v>3.7336</v>
      </c>
      <c r="I26" s="41">
        <v>9.0173000000000005</v>
      </c>
      <c r="J26" s="41">
        <v>1.6859</v>
      </c>
      <c r="K26" s="41">
        <v>7.3314000000000004</v>
      </c>
    </row>
    <row r="27" spans="1:11">
      <c r="A27" s="49" t="s">
        <v>91</v>
      </c>
      <c r="B27" s="41">
        <v>11.885999999999999</v>
      </c>
      <c r="C27" s="41">
        <v>3.2627999999999999</v>
      </c>
      <c r="D27" s="41">
        <v>8.6231000000000009</v>
      </c>
      <c r="E27" s="41">
        <v>2.7945000000000002</v>
      </c>
      <c r="F27" s="41">
        <v>5.8285999999999998</v>
      </c>
      <c r="G27" s="10">
        <v>12.4489</v>
      </c>
      <c r="H27" s="41">
        <v>2.8098999999999998</v>
      </c>
      <c r="I27" s="41">
        <v>9.6390999999999991</v>
      </c>
      <c r="J27" s="41">
        <v>2.0893999999999999</v>
      </c>
      <c r="K27" s="41">
        <v>7.5495999999999999</v>
      </c>
    </row>
    <row r="28" spans="1:11">
      <c r="A28" s="49" t="s">
        <v>92</v>
      </c>
      <c r="B28" s="41">
        <v>9.0388999999999999</v>
      </c>
      <c r="C28" s="41">
        <v>3.3079999999999998</v>
      </c>
      <c r="D28" s="41">
        <v>5.7309000000000001</v>
      </c>
      <c r="E28" s="41">
        <v>1.3544</v>
      </c>
      <c r="F28" s="41">
        <v>4.3764000000000003</v>
      </c>
      <c r="G28" s="10">
        <v>9.6158000000000001</v>
      </c>
      <c r="H28" s="41">
        <v>1.5953999999999999</v>
      </c>
      <c r="I28" s="41">
        <v>8.0204000000000004</v>
      </c>
      <c r="J28" s="41">
        <v>1.8694</v>
      </c>
      <c r="K28" s="41">
        <v>6.1509999999999998</v>
      </c>
    </row>
    <row r="29" spans="1:11">
      <c r="A29" s="49" t="s">
        <v>93</v>
      </c>
      <c r="B29" s="41">
        <v>13.0579</v>
      </c>
      <c r="C29" s="41">
        <v>3.2791000000000001</v>
      </c>
      <c r="D29" s="41">
        <v>9.7788000000000004</v>
      </c>
      <c r="E29" s="41">
        <v>2.3464</v>
      </c>
      <c r="F29" s="41">
        <v>7.4324000000000003</v>
      </c>
      <c r="G29" s="10">
        <v>13.0641</v>
      </c>
      <c r="H29" s="41">
        <v>3.2149999999999999</v>
      </c>
      <c r="I29" s="41">
        <v>9.8491</v>
      </c>
      <c r="J29" s="41">
        <v>2.5034999999999998</v>
      </c>
      <c r="K29" s="41">
        <v>7.3456000000000001</v>
      </c>
    </row>
    <row r="30" spans="1:11">
      <c r="A30" s="49" t="s">
        <v>94</v>
      </c>
      <c r="B30" s="41">
        <v>13.01</v>
      </c>
      <c r="C30" s="41">
        <v>3.9411999999999998</v>
      </c>
      <c r="D30" s="41">
        <v>9.0688999999999993</v>
      </c>
      <c r="E30" s="41">
        <v>2.2656999999999998</v>
      </c>
      <c r="F30" s="41">
        <v>6.8032000000000004</v>
      </c>
      <c r="G30" s="10">
        <v>12.065200000000001</v>
      </c>
      <c r="H30" s="41">
        <v>3.6594000000000002</v>
      </c>
      <c r="I30" s="41">
        <v>8.4057999999999993</v>
      </c>
      <c r="J30" s="41">
        <v>2.0935999999999999</v>
      </c>
      <c r="K30" s="41">
        <v>6.3122999999999996</v>
      </c>
    </row>
    <row r="31" spans="1:11">
      <c r="A31" s="49" t="s">
        <v>95</v>
      </c>
      <c r="B31" s="41">
        <v>12.7105</v>
      </c>
      <c r="C31" s="41">
        <v>3.3820999999999999</v>
      </c>
      <c r="D31" s="41">
        <v>9.3284000000000002</v>
      </c>
      <c r="E31" s="41">
        <v>3.4352</v>
      </c>
      <c r="F31" s="41">
        <v>5.8932000000000002</v>
      </c>
      <c r="G31" s="10">
        <v>14.055099999999999</v>
      </c>
      <c r="H31" s="41">
        <v>5.3346999999999998</v>
      </c>
      <c r="I31" s="41">
        <v>8.7203999999999997</v>
      </c>
      <c r="J31" s="41">
        <v>2.3376999999999999</v>
      </c>
      <c r="K31" s="41">
        <v>6.3826000000000001</v>
      </c>
    </row>
    <row r="32" spans="1:11">
      <c r="A32" s="49" t="s">
        <v>96</v>
      </c>
      <c r="B32" s="41">
        <v>10.705399999999999</v>
      </c>
      <c r="C32" s="41">
        <v>3.8384999999999998</v>
      </c>
      <c r="D32" s="41">
        <v>6.8669000000000002</v>
      </c>
      <c r="E32" s="41">
        <v>3.0154000000000001</v>
      </c>
      <c r="F32" s="41">
        <v>3.8515000000000001</v>
      </c>
      <c r="G32" s="10">
        <v>10.8439</v>
      </c>
      <c r="H32" s="41">
        <v>2.0579000000000001</v>
      </c>
      <c r="I32" s="41">
        <v>8.7859999999999996</v>
      </c>
      <c r="J32" s="41">
        <v>2.4910000000000001</v>
      </c>
      <c r="K32" s="41">
        <v>6.2949999999999999</v>
      </c>
    </row>
    <row r="33" spans="1:11">
      <c r="A33" s="49" t="s">
        <v>97</v>
      </c>
      <c r="B33" s="41">
        <v>17.520199999999999</v>
      </c>
      <c r="C33" s="41">
        <v>3.4628000000000001</v>
      </c>
      <c r="D33" s="41">
        <v>14.057399999999999</v>
      </c>
      <c r="E33" s="41">
        <v>4.3707000000000003</v>
      </c>
      <c r="F33" s="41">
        <v>9.6867000000000001</v>
      </c>
      <c r="G33" s="10">
        <v>20.554300000000001</v>
      </c>
      <c r="H33" s="41">
        <v>3.4956</v>
      </c>
      <c r="I33" s="41">
        <v>17.058700000000002</v>
      </c>
      <c r="J33" s="41">
        <v>5.1345999999999998</v>
      </c>
      <c r="K33" s="41">
        <v>11.924099999999999</v>
      </c>
    </row>
    <row r="34" spans="1:11">
      <c r="A34" s="49" t="s">
        <v>98</v>
      </c>
      <c r="B34" s="41">
        <v>14.915699999999999</v>
      </c>
      <c r="C34" s="41">
        <v>5.4050000000000002</v>
      </c>
      <c r="D34" s="41">
        <v>9.5106999999999999</v>
      </c>
      <c r="E34" s="41">
        <v>1.0648</v>
      </c>
      <c r="F34" s="41">
        <v>8.4458000000000002</v>
      </c>
      <c r="G34" s="10">
        <v>15.7606</v>
      </c>
      <c r="H34" s="41">
        <v>5.2374000000000001</v>
      </c>
      <c r="I34" s="41">
        <v>10.523099999999999</v>
      </c>
      <c r="J34" s="41">
        <v>1.0658000000000001</v>
      </c>
      <c r="K34" s="41">
        <v>9.4573999999999998</v>
      </c>
    </row>
    <row r="35" spans="1:11">
      <c r="A35" s="49" t="s">
        <v>99</v>
      </c>
      <c r="B35" s="41">
        <v>14.6709</v>
      </c>
      <c r="C35" s="41">
        <v>6.3308999999999997</v>
      </c>
      <c r="D35" s="41">
        <v>8.34</v>
      </c>
      <c r="E35" s="41">
        <v>4.0185000000000004</v>
      </c>
      <c r="F35" s="41">
        <v>4.3215000000000003</v>
      </c>
      <c r="G35" s="10">
        <v>13.163</v>
      </c>
      <c r="H35" s="41">
        <v>4.6990999999999996</v>
      </c>
      <c r="I35" s="41">
        <v>8.4639000000000006</v>
      </c>
      <c r="J35" s="41">
        <v>3.2995000000000001</v>
      </c>
      <c r="K35" s="41">
        <v>5.1642999999999999</v>
      </c>
    </row>
    <row r="36" spans="1:11">
      <c r="A36" s="49" t="s">
        <v>100</v>
      </c>
      <c r="B36" s="41">
        <v>13.8698</v>
      </c>
      <c r="C36" s="41">
        <v>4.8109999999999999</v>
      </c>
      <c r="D36" s="41">
        <v>9.0587999999999997</v>
      </c>
      <c r="E36" s="41">
        <v>0.5333</v>
      </c>
      <c r="F36" s="41">
        <v>8.5254999999999992</v>
      </c>
      <c r="G36" s="10">
        <v>15.684200000000001</v>
      </c>
      <c r="H36" s="41">
        <v>5.3117000000000001</v>
      </c>
      <c r="I36" s="41">
        <v>10.3725</v>
      </c>
      <c r="J36" s="41">
        <v>0.74909999999999999</v>
      </c>
      <c r="K36" s="41">
        <v>9.6234000000000002</v>
      </c>
    </row>
    <row r="37" spans="1:11">
      <c r="A37" s="49" t="s">
        <v>101</v>
      </c>
      <c r="B37" s="41">
        <v>14.8018</v>
      </c>
      <c r="C37" s="41">
        <v>2.6208</v>
      </c>
      <c r="D37" s="41">
        <v>12.180999999999999</v>
      </c>
      <c r="E37" s="41">
        <v>1.8032999999999999</v>
      </c>
      <c r="F37" s="41">
        <v>10.377599999999999</v>
      </c>
      <c r="G37" s="10">
        <v>12.4198</v>
      </c>
      <c r="H37" s="41">
        <v>1.7212000000000001</v>
      </c>
      <c r="I37" s="41">
        <v>10.698700000000001</v>
      </c>
      <c r="J37" s="41">
        <v>1.0536000000000001</v>
      </c>
      <c r="K37" s="41">
        <v>9.6450999999999993</v>
      </c>
    </row>
    <row r="38" spans="1:11">
      <c r="A38" s="49" t="s">
        <v>102</v>
      </c>
      <c r="B38" s="41">
        <v>14.0701</v>
      </c>
      <c r="C38" s="41">
        <v>8.5816999999999997</v>
      </c>
      <c r="D38" s="41">
        <v>5.4884000000000004</v>
      </c>
      <c r="E38" s="41">
        <v>2.2677</v>
      </c>
      <c r="F38" s="41">
        <v>3.2206999999999999</v>
      </c>
      <c r="G38" s="10">
        <v>14.870799999999999</v>
      </c>
      <c r="H38" s="41">
        <v>8.1188000000000002</v>
      </c>
      <c r="I38" s="41">
        <v>6.7519999999999998</v>
      </c>
      <c r="J38" s="41">
        <v>3.0323000000000002</v>
      </c>
      <c r="K38" s="41">
        <v>3.7197</v>
      </c>
    </row>
    <row r="39" spans="1:11">
      <c r="A39" s="49" t="s">
        <v>103</v>
      </c>
      <c r="B39" s="41">
        <v>17.0303</v>
      </c>
      <c r="C39" s="41">
        <v>8.5900999999999996</v>
      </c>
      <c r="D39" s="41">
        <v>8.4402000000000008</v>
      </c>
      <c r="E39" s="41">
        <v>1.3932</v>
      </c>
      <c r="F39" s="41">
        <v>7.0471000000000004</v>
      </c>
      <c r="G39" s="10">
        <v>14.7281</v>
      </c>
      <c r="H39" s="41">
        <v>6.5846</v>
      </c>
      <c r="I39" s="41">
        <v>8.1434999999999995</v>
      </c>
      <c r="J39" s="41">
        <v>1.4761</v>
      </c>
      <c r="K39" s="41">
        <v>6.6673999999999998</v>
      </c>
    </row>
    <row r="40" spans="1:11">
      <c r="A40" s="49" t="s">
        <v>104</v>
      </c>
      <c r="B40" s="41">
        <v>15.6547</v>
      </c>
      <c r="C40" s="41">
        <v>6.4836</v>
      </c>
      <c r="D40" s="41">
        <v>9.1710999999999991</v>
      </c>
      <c r="E40" s="41">
        <v>3.7686000000000002</v>
      </c>
      <c r="F40" s="41">
        <v>5.4024999999999999</v>
      </c>
      <c r="G40" s="10">
        <v>15.2797</v>
      </c>
      <c r="H40" s="41">
        <v>4.5789999999999997</v>
      </c>
      <c r="I40" s="41">
        <v>10.700699999999999</v>
      </c>
      <c r="J40" s="41">
        <v>2.9369999999999998</v>
      </c>
      <c r="K40" s="41">
        <v>7.7637</v>
      </c>
    </row>
    <row r="41" spans="1:11">
      <c r="A41" s="49" t="s">
        <v>105</v>
      </c>
      <c r="B41" s="41">
        <v>11.2432</v>
      </c>
      <c r="C41" s="41">
        <v>2.5688</v>
      </c>
      <c r="D41" s="41">
        <v>8.6743000000000006</v>
      </c>
      <c r="E41" s="41">
        <v>4.3371000000000004</v>
      </c>
      <c r="F41" s="41">
        <v>4.3372000000000002</v>
      </c>
      <c r="G41" s="10">
        <v>12.8222</v>
      </c>
      <c r="H41" s="41">
        <v>2.4030999999999998</v>
      </c>
      <c r="I41" s="41">
        <v>10.4191</v>
      </c>
      <c r="J41" s="41">
        <v>4.4348000000000001</v>
      </c>
      <c r="K41" s="41">
        <v>5.9843000000000002</v>
      </c>
    </row>
    <row r="42" spans="1:11">
      <c r="A42" s="49" t="s">
        <v>106</v>
      </c>
      <c r="B42" s="41">
        <v>17.574000000000002</v>
      </c>
      <c r="C42" s="41">
        <v>5.2232000000000003</v>
      </c>
      <c r="D42" s="41">
        <v>12.3508</v>
      </c>
      <c r="E42" s="41">
        <v>3.1215999999999999</v>
      </c>
      <c r="F42" s="41">
        <v>9.2292000000000005</v>
      </c>
      <c r="G42" s="10">
        <v>17.172599999999999</v>
      </c>
      <c r="H42" s="41">
        <v>2.8797000000000001</v>
      </c>
      <c r="I42" s="41">
        <v>14.2928</v>
      </c>
      <c r="J42" s="41">
        <v>2.7059000000000002</v>
      </c>
      <c r="K42" s="41">
        <v>11.5869</v>
      </c>
    </row>
    <row r="43" spans="1:11">
      <c r="A43" s="49" t="s">
        <v>107</v>
      </c>
      <c r="B43" s="41">
        <v>17.687999999999999</v>
      </c>
      <c r="C43" s="41">
        <v>2.6476000000000002</v>
      </c>
      <c r="D43" s="41">
        <v>15.0404</v>
      </c>
      <c r="E43" s="41">
        <v>3.738</v>
      </c>
      <c r="F43" s="41">
        <v>11.3025</v>
      </c>
      <c r="G43" s="10">
        <v>17.7958</v>
      </c>
      <c r="H43" s="41">
        <v>2.1947999999999999</v>
      </c>
      <c r="I43" s="41">
        <v>15.600899999999999</v>
      </c>
      <c r="J43" s="41">
        <v>3.7854000000000001</v>
      </c>
      <c r="K43" s="41">
        <v>11.8155</v>
      </c>
    </row>
    <row r="44" spans="1:11">
      <c r="A44" s="49" t="s">
        <v>108</v>
      </c>
      <c r="B44" s="41">
        <v>13.830500000000001</v>
      </c>
      <c r="C44" s="41">
        <v>6.0407000000000002</v>
      </c>
      <c r="D44" s="41">
        <v>7.7897999999999996</v>
      </c>
      <c r="E44" s="41">
        <v>3.6859999999999999</v>
      </c>
      <c r="F44" s="41">
        <v>4.1037999999999997</v>
      </c>
      <c r="G44" s="10">
        <v>13.609299999999999</v>
      </c>
      <c r="H44" s="41">
        <v>5.7651000000000003</v>
      </c>
      <c r="I44" s="41">
        <v>7.8441999999999998</v>
      </c>
      <c r="J44" s="41">
        <v>3.6692</v>
      </c>
      <c r="K44" s="41">
        <v>4.1749999999999998</v>
      </c>
    </row>
    <row r="45" spans="1:11">
      <c r="A45" s="49" t="s">
        <v>109</v>
      </c>
      <c r="B45" s="41">
        <v>11.238899999999999</v>
      </c>
      <c r="C45" s="41">
        <v>5.6341999999999999</v>
      </c>
      <c r="D45" s="41">
        <v>5.6047000000000002</v>
      </c>
      <c r="E45" s="41">
        <v>2.0541</v>
      </c>
      <c r="F45" s="41">
        <v>3.5506000000000002</v>
      </c>
      <c r="G45" s="10">
        <v>10.4033</v>
      </c>
      <c r="H45" s="41">
        <v>4.2222999999999997</v>
      </c>
      <c r="I45" s="41">
        <v>6.1810999999999998</v>
      </c>
      <c r="J45" s="41">
        <v>2.4851999999999999</v>
      </c>
      <c r="K45" s="41">
        <v>3.6959</v>
      </c>
    </row>
    <row r="46" spans="1:11">
      <c r="A46" s="49" t="s">
        <v>110</v>
      </c>
      <c r="B46" s="41">
        <v>12.315099999999999</v>
      </c>
      <c r="C46" s="41">
        <v>7.3627000000000002</v>
      </c>
      <c r="D46" s="41">
        <v>4.9523999999999999</v>
      </c>
      <c r="E46" s="41">
        <v>3.3616000000000001</v>
      </c>
      <c r="F46" s="41">
        <v>1.5908</v>
      </c>
      <c r="G46" s="10">
        <v>11.4918</v>
      </c>
      <c r="H46" s="41">
        <v>6.9325000000000001</v>
      </c>
      <c r="I46" s="41">
        <v>4.5593000000000004</v>
      </c>
      <c r="J46" s="41">
        <v>2.0347</v>
      </c>
      <c r="K46" s="41">
        <v>2.5247000000000002</v>
      </c>
    </row>
    <row r="47" spans="1:11">
      <c r="A47" s="49" t="s">
        <v>111</v>
      </c>
      <c r="B47" s="41">
        <v>12.573499999999999</v>
      </c>
      <c r="C47" s="41">
        <v>6.1020000000000003</v>
      </c>
      <c r="D47" s="41">
        <v>6.4714999999999998</v>
      </c>
      <c r="E47" s="41">
        <v>3.6027</v>
      </c>
      <c r="F47" s="41">
        <v>2.8687999999999998</v>
      </c>
      <c r="G47" s="10">
        <v>11.870699999999999</v>
      </c>
      <c r="H47" s="41">
        <v>4.5799000000000003</v>
      </c>
      <c r="I47" s="41">
        <v>7.2908999999999997</v>
      </c>
      <c r="J47" s="41">
        <v>3.3765999999999998</v>
      </c>
      <c r="K47" s="41">
        <v>3.9142000000000001</v>
      </c>
    </row>
    <row r="48" spans="1:11">
      <c r="A48" s="49" t="s">
        <v>112</v>
      </c>
      <c r="B48" s="41">
        <v>9.8290000000000006</v>
      </c>
      <c r="C48" s="41">
        <v>3.9872999999999998</v>
      </c>
      <c r="D48" s="41">
        <v>5.8417000000000003</v>
      </c>
      <c r="E48" s="41">
        <v>1.8024</v>
      </c>
      <c r="F48" s="41">
        <v>4.0393999999999997</v>
      </c>
      <c r="G48" s="10">
        <v>9.9514999999999993</v>
      </c>
      <c r="H48" s="41">
        <v>4.0053999999999998</v>
      </c>
      <c r="I48" s="41">
        <v>5.9461000000000004</v>
      </c>
      <c r="J48" s="41">
        <v>1.9369000000000001</v>
      </c>
      <c r="K48" s="41">
        <v>4.0091999999999999</v>
      </c>
    </row>
    <row r="49" spans="1:11">
      <c r="A49" s="49" t="s">
        <v>113</v>
      </c>
      <c r="B49" s="41">
        <v>19.575399999999998</v>
      </c>
      <c r="C49" s="41">
        <v>5.1452999999999998</v>
      </c>
      <c r="D49" s="41">
        <v>14.430099999999999</v>
      </c>
      <c r="E49" s="41">
        <v>4.9463999999999997</v>
      </c>
      <c r="F49" s="41">
        <v>9.4837000000000007</v>
      </c>
      <c r="G49" s="10">
        <v>19.903600000000001</v>
      </c>
      <c r="H49" s="41">
        <v>3.1989999999999998</v>
      </c>
      <c r="I49" s="41">
        <v>16.704599999999999</v>
      </c>
      <c r="J49" s="41">
        <v>5.6769999999999996</v>
      </c>
      <c r="K49" s="41">
        <v>11.027699999999999</v>
      </c>
    </row>
    <row r="50" spans="1:11">
      <c r="A50" s="49" t="s">
        <v>114</v>
      </c>
      <c r="B50" s="41">
        <v>13.882400000000001</v>
      </c>
      <c r="C50" s="41">
        <v>6.3262999999999998</v>
      </c>
      <c r="D50" s="41">
        <v>7.5560999999999998</v>
      </c>
      <c r="E50" s="41">
        <v>2.4274</v>
      </c>
      <c r="F50" s="41">
        <v>5.1285999999999996</v>
      </c>
      <c r="G50" s="10">
        <v>13.6159</v>
      </c>
      <c r="H50" s="41">
        <v>3.2492000000000001</v>
      </c>
      <c r="I50" s="41">
        <v>10.3666</v>
      </c>
      <c r="J50" s="41">
        <v>2.8725000000000001</v>
      </c>
      <c r="K50" s="41">
        <v>7.4941000000000004</v>
      </c>
    </row>
    <row r="51" spans="1:11">
      <c r="A51" s="49" t="s">
        <v>115</v>
      </c>
      <c r="B51" s="41">
        <v>10.7788</v>
      </c>
      <c r="C51" s="41">
        <v>3.7991999999999999</v>
      </c>
      <c r="D51" s="41">
        <v>6.9795999999999996</v>
      </c>
      <c r="E51" s="41">
        <v>2.0482999999999998</v>
      </c>
      <c r="F51" s="41">
        <v>4.9313000000000002</v>
      </c>
      <c r="G51" s="10">
        <v>10.7982</v>
      </c>
      <c r="H51" s="41">
        <v>2.4283000000000001</v>
      </c>
      <c r="I51" s="41">
        <v>8.3699999999999992</v>
      </c>
      <c r="J51" s="41">
        <v>2.1398999999999999</v>
      </c>
      <c r="K51" s="41">
        <v>6.23</v>
      </c>
    </row>
    <row r="52" spans="1:11">
      <c r="A52" s="49" t="s">
        <v>116</v>
      </c>
      <c r="B52" s="41">
        <v>15.437099999999999</v>
      </c>
      <c r="C52" s="41">
        <v>2.0579999999999998</v>
      </c>
      <c r="D52" s="41">
        <v>13.379099999999999</v>
      </c>
      <c r="E52" s="41">
        <v>6.9337</v>
      </c>
      <c r="F52" s="41">
        <v>6.4454000000000002</v>
      </c>
      <c r="G52" s="10">
        <v>14.831300000000001</v>
      </c>
      <c r="H52" s="41">
        <v>2.0720000000000001</v>
      </c>
      <c r="I52" s="41">
        <v>12.7593</v>
      </c>
      <c r="J52" s="41">
        <v>5.8170000000000002</v>
      </c>
      <c r="K52" s="41">
        <v>6.9424000000000001</v>
      </c>
    </row>
    <row r="53" spans="1:11">
      <c r="A53" s="49" t="s">
        <v>117</v>
      </c>
      <c r="B53" s="41">
        <v>14.471</v>
      </c>
      <c r="C53" s="41">
        <v>5.8956999999999997</v>
      </c>
      <c r="D53" s="41">
        <v>8.5753000000000004</v>
      </c>
      <c r="E53" s="41">
        <v>1.5810999999999999</v>
      </c>
      <c r="F53" s="41">
        <v>6.9942000000000002</v>
      </c>
      <c r="G53" s="10">
        <v>14.3293</v>
      </c>
      <c r="H53" s="41">
        <v>3.9668999999999999</v>
      </c>
      <c r="I53" s="41">
        <v>10.362399999999999</v>
      </c>
      <c r="J53" s="41">
        <v>1.9077999999999999</v>
      </c>
      <c r="K53" s="41">
        <v>8.4545999999999992</v>
      </c>
    </row>
    <row r="54" spans="1:11">
      <c r="A54" s="49" t="s">
        <v>118</v>
      </c>
      <c r="B54" s="41">
        <v>13.6008</v>
      </c>
      <c r="C54" s="41">
        <v>3.2574000000000001</v>
      </c>
      <c r="D54" s="41">
        <v>10.343500000000001</v>
      </c>
      <c r="E54" s="41">
        <v>3.2134</v>
      </c>
      <c r="F54" s="41">
        <v>7.1300999999999997</v>
      </c>
      <c r="G54" s="10">
        <v>13.979100000000001</v>
      </c>
      <c r="H54" s="41">
        <v>2.7401</v>
      </c>
      <c r="I54" s="41">
        <v>11.239000000000001</v>
      </c>
      <c r="J54" s="41">
        <v>2.1435</v>
      </c>
      <c r="K54" s="41">
        <v>9.0954999999999995</v>
      </c>
    </row>
    <row r="55" spans="1:11">
      <c r="A55" s="42" t="s">
        <v>119</v>
      </c>
      <c r="B55" s="43"/>
      <c r="C55" s="43"/>
      <c r="D55" s="43"/>
      <c r="E55" s="43"/>
      <c r="F55" s="43"/>
      <c r="G55" s="43"/>
      <c r="H55" s="43"/>
      <c r="I55" s="43"/>
      <c r="J55" s="43"/>
      <c r="K55" s="43"/>
    </row>
    <row r="56" spans="1:11">
      <c r="A56" s="50" t="s">
        <v>121</v>
      </c>
      <c r="B56" s="41">
        <v>17.912500000000001</v>
      </c>
      <c r="C56" s="41">
        <v>12.0357</v>
      </c>
      <c r="D56" s="41">
        <v>5.8769</v>
      </c>
      <c r="E56" s="41">
        <v>1.9366000000000001</v>
      </c>
      <c r="F56" s="41">
        <v>3.9401999999999999</v>
      </c>
      <c r="G56" s="10">
        <v>16.607500000000002</v>
      </c>
      <c r="H56" s="41">
        <v>11.215299999999999</v>
      </c>
      <c r="I56" s="41">
        <v>5.3921999999999999</v>
      </c>
      <c r="J56" s="41">
        <v>1.1954</v>
      </c>
      <c r="K56" s="41">
        <v>4.1967999999999996</v>
      </c>
    </row>
    <row r="57" spans="1:11">
      <c r="A57" s="11" t="s">
        <v>168</v>
      </c>
      <c r="B57" s="6">
        <v>7.1262999999999996</v>
      </c>
      <c r="C57" s="6">
        <v>1.6882999999999999</v>
      </c>
      <c r="D57" s="6">
        <v>5.4379999999999997</v>
      </c>
      <c r="E57" s="6">
        <v>0.82820000000000005</v>
      </c>
      <c r="F57" s="6">
        <v>4.6097000000000001</v>
      </c>
      <c r="G57" s="15">
        <v>8.7210999999999999</v>
      </c>
      <c r="H57" s="6">
        <v>2.4173</v>
      </c>
      <c r="I57" s="6">
        <v>6.3037999999999998</v>
      </c>
      <c r="J57" s="6">
        <v>1.0209999999999999</v>
      </c>
      <c r="K57" s="6">
        <v>5.2828999999999997</v>
      </c>
    </row>
    <row r="58" spans="1:11">
      <c r="A58" s="7" t="s">
        <v>234</v>
      </c>
    </row>
  </sheetData>
  <mergeCells count="4">
    <mergeCell ref="A55:K55"/>
    <mergeCell ref="B2:F2"/>
    <mergeCell ref="A2:A3"/>
    <mergeCell ref="G2:K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58"/>
  <sheetViews>
    <sheetView workbookViewId="0"/>
  </sheetViews>
  <sheetFormatPr defaultRowHeight="15"/>
  <cols>
    <col min="1" max="1" width="26" customWidth="1"/>
    <col min="2" max="11" width="16" customWidth="1"/>
  </cols>
  <sheetData>
    <row r="1" spans="1:11">
      <c r="A1" s="2" t="s">
        <v>27</v>
      </c>
    </row>
    <row r="2" spans="1:11">
      <c r="A2" s="31" t="s">
        <v>63</v>
      </c>
      <c r="B2" s="64">
        <v>2011</v>
      </c>
      <c r="C2" s="45"/>
      <c r="D2" s="45"/>
      <c r="E2" s="45"/>
      <c r="F2" s="45"/>
      <c r="G2" s="64">
        <v>2013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12.664999999999999</v>
      </c>
      <c r="C4" s="41">
        <v>2.9870999999999999</v>
      </c>
      <c r="D4" s="41">
        <v>9.6778999999999993</v>
      </c>
      <c r="E4" s="41">
        <v>1.9166000000000001</v>
      </c>
      <c r="F4" s="41">
        <v>7.7613000000000003</v>
      </c>
      <c r="G4" s="10">
        <v>12.8393</v>
      </c>
      <c r="H4" s="41">
        <v>1.9328000000000001</v>
      </c>
      <c r="I4" s="41">
        <v>10.906499999999999</v>
      </c>
      <c r="J4" s="41">
        <v>1.5101</v>
      </c>
      <c r="K4" s="41">
        <v>9.3963999999999999</v>
      </c>
    </row>
    <row r="5" spans="1:11">
      <c r="A5" s="49" t="s">
        <v>69</v>
      </c>
      <c r="B5" s="41">
        <v>10.489599999999999</v>
      </c>
      <c r="C5" s="41">
        <v>1.8628</v>
      </c>
      <c r="D5" s="41">
        <v>8.6267999999999994</v>
      </c>
      <c r="E5" s="41">
        <v>4.8357999999999999</v>
      </c>
      <c r="F5" s="41">
        <v>3.7909999999999999</v>
      </c>
      <c r="G5" s="10">
        <v>9.6588999999999992</v>
      </c>
      <c r="H5" s="41">
        <v>0.99339999999999995</v>
      </c>
      <c r="I5" s="41">
        <v>8.6654999999999998</v>
      </c>
      <c r="J5" s="41">
        <v>4.1875999999999998</v>
      </c>
      <c r="K5" s="41">
        <v>4.4779</v>
      </c>
    </row>
    <row r="6" spans="1:11">
      <c r="A6" s="49" t="s">
        <v>70</v>
      </c>
      <c r="B6" s="41">
        <v>12.914300000000001</v>
      </c>
      <c r="C6" s="41">
        <v>1.4565999999999999</v>
      </c>
      <c r="D6" s="41">
        <v>11.457700000000001</v>
      </c>
      <c r="E6" s="41">
        <v>0.74350000000000005</v>
      </c>
      <c r="F6" s="41">
        <v>10.7142</v>
      </c>
      <c r="G6" s="10">
        <v>14.436299999999999</v>
      </c>
      <c r="H6" s="41">
        <v>1.0288999999999999</v>
      </c>
      <c r="I6" s="41">
        <v>13.407400000000001</v>
      </c>
      <c r="J6" s="41">
        <v>1.2531000000000001</v>
      </c>
      <c r="K6" s="41">
        <v>12.154299999999999</v>
      </c>
    </row>
    <row r="7" spans="1:11">
      <c r="A7" s="49" t="s">
        <v>71</v>
      </c>
      <c r="B7" s="41">
        <v>10.586499999999999</v>
      </c>
      <c r="C7" s="41">
        <v>1.1333</v>
      </c>
      <c r="D7" s="41">
        <v>9.4530999999999992</v>
      </c>
      <c r="E7" s="41">
        <v>1.879</v>
      </c>
      <c r="F7" s="41">
        <v>7.5740999999999996</v>
      </c>
      <c r="G7" s="10">
        <v>11.796099999999999</v>
      </c>
      <c r="H7" s="41">
        <v>1.2121</v>
      </c>
      <c r="I7" s="41">
        <v>10.584</v>
      </c>
      <c r="J7" s="41">
        <v>1.5994999999999999</v>
      </c>
      <c r="K7" s="41">
        <v>8.9845000000000006</v>
      </c>
    </row>
    <row r="8" spans="1:11">
      <c r="A8" s="49" t="s">
        <v>72</v>
      </c>
      <c r="B8" s="41">
        <v>11.324400000000001</v>
      </c>
      <c r="C8" s="41">
        <v>1.3986000000000001</v>
      </c>
      <c r="D8" s="41">
        <v>9.9258000000000006</v>
      </c>
      <c r="E8" s="41">
        <v>1.2263999999999999</v>
      </c>
      <c r="F8" s="41">
        <v>8.6994000000000007</v>
      </c>
      <c r="G8" s="10">
        <v>13.2874</v>
      </c>
      <c r="H8" s="41">
        <v>1.8182</v>
      </c>
      <c r="I8" s="41">
        <v>11.4693</v>
      </c>
      <c r="J8" s="41">
        <v>1.0842000000000001</v>
      </c>
      <c r="K8" s="41">
        <v>10.3851</v>
      </c>
    </row>
    <row r="9" spans="1:11">
      <c r="A9" s="49" t="s">
        <v>73</v>
      </c>
      <c r="B9" s="41">
        <v>9.8193000000000001</v>
      </c>
      <c r="C9" s="41">
        <v>2.0779999999999998</v>
      </c>
      <c r="D9" s="41">
        <v>7.7412999999999998</v>
      </c>
      <c r="E9" s="41">
        <v>2.4986000000000002</v>
      </c>
      <c r="F9" s="41">
        <v>5.2427000000000001</v>
      </c>
      <c r="G9" s="10">
        <v>9.6499000000000006</v>
      </c>
      <c r="H9" s="41">
        <v>2.0943999999999998</v>
      </c>
      <c r="I9" s="41">
        <v>7.5555000000000003</v>
      </c>
      <c r="J9" s="41">
        <v>1.6677999999999999</v>
      </c>
      <c r="K9" s="41">
        <v>5.8875999999999999</v>
      </c>
    </row>
    <row r="10" spans="1:11">
      <c r="A10" s="49" t="s">
        <v>74</v>
      </c>
      <c r="B10" s="41">
        <v>9.8201999999999998</v>
      </c>
      <c r="C10" s="41">
        <v>1.1617</v>
      </c>
      <c r="D10" s="41">
        <v>8.6585000000000001</v>
      </c>
      <c r="E10" s="41">
        <v>0.97619999999999996</v>
      </c>
      <c r="F10" s="41">
        <v>7.6822999999999997</v>
      </c>
      <c r="G10" s="10">
        <v>10.990399999999999</v>
      </c>
      <c r="H10" s="41">
        <v>0.97099999999999997</v>
      </c>
      <c r="I10" s="41">
        <v>10.019399999999999</v>
      </c>
      <c r="J10" s="41">
        <v>1.5628</v>
      </c>
      <c r="K10" s="41">
        <v>8.4565999999999999</v>
      </c>
    </row>
    <row r="11" spans="1:11">
      <c r="A11" s="49" t="s">
        <v>75</v>
      </c>
      <c r="B11" s="41">
        <v>12.281599999999999</v>
      </c>
      <c r="C11" s="41">
        <v>1.3656999999999999</v>
      </c>
      <c r="D11" s="41">
        <v>10.916</v>
      </c>
      <c r="E11" s="41">
        <v>1.0268999999999999</v>
      </c>
      <c r="F11" s="41">
        <v>9.8890999999999991</v>
      </c>
      <c r="G11" s="10">
        <v>14.8858</v>
      </c>
      <c r="H11" s="41">
        <v>1.7575000000000001</v>
      </c>
      <c r="I11" s="41">
        <v>13.128299999999999</v>
      </c>
      <c r="J11" s="41">
        <v>1.4238</v>
      </c>
      <c r="K11" s="41">
        <v>11.704599999999999</v>
      </c>
    </row>
    <row r="12" spans="1:11">
      <c r="A12" s="49" t="s">
        <v>76</v>
      </c>
      <c r="B12" s="41">
        <v>14.486499999999999</v>
      </c>
      <c r="C12" s="41">
        <v>4.5678000000000001</v>
      </c>
      <c r="D12" s="41">
        <v>9.9186999999999994</v>
      </c>
      <c r="E12" s="41">
        <v>1.4026000000000001</v>
      </c>
      <c r="F12" s="41">
        <v>8.5160999999999998</v>
      </c>
      <c r="G12" s="10">
        <v>15.482799999999999</v>
      </c>
      <c r="H12" s="41">
        <v>2.9218999999999999</v>
      </c>
      <c r="I12" s="41">
        <v>12.5609</v>
      </c>
      <c r="J12" s="41">
        <v>0.73370000000000002</v>
      </c>
      <c r="K12" s="41">
        <v>11.827199999999999</v>
      </c>
    </row>
    <row r="13" spans="1:11">
      <c r="A13" s="49" t="s">
        <v>77</v>
      </c>
      <c r="B13" s="41">
        <v>14.283799999999999</v>
      </c>
      <c r="C13" s="41">
        <v>1.6125</v>
      </c>
      <c r="D13" s="41">
        <v>12.6713</v>
      </c>
      <c r="E13" s="41">
        <v>1.0421</v>
      </c>
      <c r="F13" s="41">
        <v>11.629300000000001</v>
      </c>
      <c r="G13" s="10">
        <v>13.0791</v>
      </c>
      <c r="H13" s="41">
        <v>1.2814000000000001</v>
      </c>
      <c r="I13" s="41">
        <v>11.797700000000001</v>
      </c>
      <c r="J13" s="41">
        <v>0.52010000000000001</v>
      </c>
      <c r="K13" s="41">
        <v>11.2775</v>
      </c>
    </row>
    <row r="14" spans="1:11">
      <c r="A14" s="49" t="s">
        <v>78</v>
      </c>
      <c r="B14" s="41">
        <v>10.1953</v>
      </c>
      <c r="C14" s="41">
        <v>3.8317000000000001</v>
      </c>
      <c r="D14" s="41">
        <v>6.3635999999999999</v>
      </c>
      <c r="E14" s="41">
        <v>0.99919999999999998</v>
      </c>
      <c r="F14" s="41">
        <v>5.3643999999999998</v>
      </c>
      <c r="G14" s="10">
        <v>11.742100000000001</v>
      </c>
      <c r="H14" s="41">
        <v>3.6554000000000002</v>
      </c>
      <c r="I14" s="41">
        <v>8.0868000000000002</v>
      </c>
      <c r="J14" s="41">
        <v>1.0939000000000001</v>
      </c>
      <c r="K14" s="41">
        <v>6.9928999999999997</v>
      </c>
    </row>
    <row r="15" spans="1:11">
      <c r="A15" s="49" t="s">
        <v>79</v>
      </c>
      <c r="B15" s="41">
        <v>11.219200000000001</v>
      </c>
      <c r="C15" s="41">
        <v>0.83409999999999995</v>
      </c>
      <c r="D15" s="41">
        <v>10.385</v>
      </c>
      <c r="E15" s="41">
        <v>2.6694</v>
      </c>
      <c r="F15" s="41">
        <v>7.7156000000000002</v>
      </c>
      <c r="G15" s="10">
        <v>11.8445</v>
      </c>
      <c r="H15" s="41">
        <v>1.2198</v>
      </c>
      <c r="I15" s="41">
        <v>10.624700000000001</v>
      </c>
      <c r="J15" s="41">
        <v>2.0804</v>
      </c>
      <c r="K15" s="41">
        <v>8.5442999999999998</v>
      </c>
    </row>
    <row r="16" spans="1:11">
      <c r="A16" s="49" t="s">
        <v>80</v>
      </c>
      <c r="B16" s="41">
        <v>8.3911999999999995</v>
      </c>
      <c r="C16" s="41">
        <v>1.4490000000000001</v>
      </c>
      <c r="D16" s="41">
        <v>6.9421999999999997</v>
      </c>
      <c r="E16" s="41">
        <v>1.8460000000000001</v>
      </c>
      <c r="F16" s="41">
        <v>5.0961999999999996</v>
      </c>
      <c r="G16" s="10">
        <v>8.9102999999999994</v>
      </c>
      <c r="H16" s="41">
        <v>1.4072</v>
      </c>
      <c r="I16" s="41">
        <v>7.5030999999999999</v>
      </c>
      <c r="J16" s="41">
        <v>1.1459999999999999</v>
      </c>
      <c r="K16" s="41">
        <v>6.3571</v>
      </c>
    </row>
    <row r="17" spans="1:11">
      <c r="A17" s="49" t="s">
        <v>81</v>
      </c>
      <c r="B17" s="41">
        <v>13.866400000000001</v>
      </c>
      <c r="C17" s="41">
        <v>1.3568</v>
      </c>
      <c r="D17" s="41">
        <v>12.509600000000001</v>
      </c>
      <c r="E17" s="41">
        <v>1.5893999999999999</v>
      </c>
      <c r="F17" s="41">
        <v>10.920299999999999</v>
      </c>
      <c r="G17" s="10">
        <v>13.3491</v>
      </c>
      <c r="H17" s="41">
        <v>1.1604000000000001</v>
      </c>
      <c r="I17" s="41">
        <v>12.188800000000001</v>
      </c>
      <c r="J17" s="41">
        <v>1.1464000000000001</v>
      </c>
      <c r="K17" s="41">
        <v>11.042400000000001</v>
      </c>
    </row>
    <row r="18" spans="1:11">
      <c r="A18" s="49" t="s">
        <v>82</v>
      </c>
      <c r="B18" s="41">
        <v>14.349500000000001</v>
      </c>
      <c r="C18" s="41">
        <v>1.8949</v>
      </c>
      <c r="D18" s="41">
        <v>12.454499999999999</v>
      </c>
      <c r="E18" s="41">
        <v>1.3583000000000001</v>
      </c>
      <c r="F18" s="41">
        <v>11.0962</v>
      </c>
      <c r="G18" s="10">
        <v>14.6686</v>
      </c>
      <c r="H18" s="41">
        <v>1.748</v>
      </c>
      <c r="I18" s="41">
        <v>12.920500000000001</v>
      </c>
      <c r="J18" s="41">
        <v>1.2057</v>
      </c>
      <c r="K18" s="41">
        <v>11.7148</v>
      </c>
    </row>
    <row r="19" spans="1:11">
      <c r="A19" s="49" t="s">
        <v>83</v>
      </c>
      <c r="B19" s="41">
        <v>14.5045</v>
      </c>
      <c r="C19" s="41">
        <v>0.748</v>
      </c>
      <c r="D19" s="41">
        <v>13.756500000000001</v>
      </c>
      <c r="E19" s="41">
        <v>1.4551000000000001</v>
      </c>
      <c r="F19" s="41">
        <v>12.301399999999999</v>
      </c>
      <c r="G19" s="10">
        <v>12.988099999999999</v>
      </c>
      <c r="H19" s="41">
        <v>1.0858000000000001</v>
      </c>
      <c r="I19" s="41">
        <v>11.9023</v>
      </c>
      <c r="J19" s="41">
        <v>1.1791</v>
      </c>
      <c r="K19" s="41">
        <v>10.7232</v>
      </c>
    </row>
    <row r="20" spans="1:11">
      <c r="A20" s="49" t="s">
        <v>84</v>
      </c>
      <c r="B20" s="41">
        <v>11.551299999999999</v>
      </c>
      <c r="C20" s="41">
        <v>1.8147</v>
      </c>
      <c r="D20" s="41">
        <v>9.7365999999999993</v>
      </c>
      <c r="E20" s="41">
        <v>2.1802000000000001</v>
      </c>
      <c r="F20" s="41">
        <v>7.5564</v>
      </c>
      <c r="G20" s="10">
        <v>12.627800000000001</v>
      </c>
      <c r="H20" s="41">
        <v>1.5315000000000001</v>
      </c>
      <c r="I20" s="41">
        <v>11.096299999999999</v>
      </c>
      <c r="J20" s="41">
        <v>1.2557</v>
      </c>
      <c r="K20" s="41">
        <v>9.8406000000000002</v>
      </c>
    </row>
    <row r="21" spans="1:11">
      <c r="A21" s="49" t="s">
        <v>85</v>
      </c>
      <c r="B21" s="41">
        <v>11.5251</v>
      </c>
      <c r="C21" s="41">
        <v>6.7020999999999997</v>
      </c>
      <c r="D21" s="41">
        <v>4.8230000000000004</v>
      </c>
      <c r="E21" s="41">
        <v>1.0609999999999999</v>
      </c>
      <c r="F21" s="41">
        <v>3.7618999999999998</v>
      </c>
      <c r="G21" s="10">
        <v>11.3728</v>
      </c>
      <c r="H21" s="41">
        <v>3.0613000000000001</v>
      </c>
      <c r="I21" s="41">
        <v>8.3115000000000006</v>
      </c>
      <c r="J21" s="41">
        <v>0.75360000000000005</v>
      </c>
      <c r="K21" s="41">
        <v>7.5579000000000001</v>
      </c>
    </row>
    <row r="22" spans="1:11">
      <c r="A22" s="49" t="s">
        <v>86</v>
      </c>
      <c r="B22" s="41">
        <v>14.3287</v>
      </c>
      <c r="C22" s="41">
        <v>0.9506</v>
      </c>
      <c r="D22" s="41">
        <v>13.3781</v>
      </c>
      <c r="E22" s="41">
        <v>0.65069999999999995</v>
      </c>
      <c r="F22" s="41">
        <v>12.727399999999999</v>
      </c>
      <c r="G22" s="10">
        <v>14.9122</v>
      </c>
      <c r="H22" s="41">
        <v>1.0542</v>
      </c>
      <c r="I22" s="41">
        <v>13.858000000000001</v>
      </c>
      <c r="J22" s="41">
        <v>0.53200000000000003</v>
      </c>
      <c r="K22" s="41">
        <v>13.326000000000001</v>
      </c>
    </row>
    <row r="23" spans="1:11">
      <c r="A23" s="49" t="s">
        <v>87</v>
      </c>
      <c r="B23" s="41">
        <v>18.3566</v>
      </c>
      <c r="C23" s="41">
        <v>1.7271000000000001</v>
      </c>
      <c r="D23" s="41">
        <v>16.6295</v>
      </c>
      <c r="E23" s="41">
        <v>3.3151000000000002</v>
      </c>
      <c r="F23" s="41">
        <v>13.314399999999999</v>
      </c>
      <c r="G23" s="10">
        <v>18.1874</v>
      </c>
      <c r="H23" s="41">
        <v>1.2982</v>
      </c>
      <c r="I23" s="41">
        <v>16.889199999999999</v>
      </c>
      <c r="J23" s="41">
        <v>2.6017000000000001</v>
      </c>
      <c r="K23" s="41">
        <v>14.2875</v>
      </c>
    </row>
    <row r="24" spans="1:11">
      <c r="A24" s="49" t="s">
        <v>88</v>
      </c>
      <c r="B24" s="41">
        <v>11.218299999999999</v>
      </c>
      <c r="C24" s="41">
        <v>6.9981999999999998</v>
      </c>
      <c r="D24" s="41">
        <v>4.2201000000000004</v>
      </c>
      <c r="E24" s="41">
        <v>0.97719999999999996</v>
      </c>
      <c r="F24" s="41">
        <v>3.2429000000000001</v>
      </c>
      <c r="G24" s="10">
        <v>13.0634</v>
      </c>
      <c r="H24" s="41">
        <v>7.8456000000000001</v>
      </c>
      <c r="I24" s="41">
        <v>5.2178000000000004</v>
      </c>
      <c r="J24" s="41">
        <v>0.73460000000000003</v>
      </c>
      <c r="K24" s="41">
        <v>4.4831000000000003</v>
      </c>
    </row>
    <row r="25" spans="1:11">
      <c r="A25" s="49" t="s">
        <v>89</v>
      </c>
      <c r="B25" s="41">
        <v>18.567799999999998</v>
      </c>
      <c r="C25" s="41">
        <v>5.4353999999999996</v>
      </c>
      <c r="D25" s="41">
        <v>13.1325</v>
      </c>
      <c r="E25" s="41">
        <v>1.206</v>
      </c>
      <c r="F25" s="41">
        <v>11.926500000000001</v>
      </c>
      <c r="G25" s="10">
        <v>17.173300000000001</v>
      </c>
      <c r="H25" s="41">
        <v>1.345</v>
      </c>
      <c r="I25" s="41">
        <v>15.8283</v>
      </c>
      <c r="J25" s="41">
        <v>1.0390999999999999</v>
      </c>
      <c r="K25" s="41">
        <v>14.789199999999999</v>
      </c>
    </row>
    <row r="26" spans="1:11">
      <c r="A26" s="49" t="s">
        <v>90</v>
      </c>
      <c r="B26" s="41">
        <v>12.460599999999999</v>
      </c>
      <c r="C26" s="41">
        <v>4.4817999999999998</v>
      </c>
      <c r="D26" s="41">
        <v>7.9787999999999997</v>
      </c>
      <c r="E26" s="41">
        <v>1.9471000000000001</v>
      </c>
      <c r="F26" s="41">
        <v>6.0316999999999998</v>
      </c>
      <c r="G26" s="10">
        <v>12.6761</v>
      </c>
      <c r="H26" s="41">
        <v>2.9870999999999999</v>
      </c>
      <c r="I26" s="41">
        <v>9.6889000000000003</v>
      </c>
      <c r="J26" s="41">
        <v>1.5173000000000001</v>
      </c>
      <c r="K26" s="41">
        <v>8.1715999999999998</v>
      </c>
    </row>
    <row r="27" spans="1:11">
      <c r="A27" s="49" t="s">
        <v>91</v>
      </c>
      <c r="B27" s="41">
        <v>12.641999999999999</v>
      </c>
      <c r="C27" s="41">
        <v>2.6722000000000001</v>
      </c>
      <c r="D27" s="41">
        <v>9.9696999999999996</v>
      </c>
      <c r="E27" s="41">
        <v>3.4451999999999998</v>
      </c>
      <c r="F27" s="41">
        <v>6.5246000000000004</v>
      </c>
      <c r="G27" s="10">
        <v>12.8375</v>
      </c>
      <c r="H27" s="41">
        <v>2.0983000000000001</v>
      </c>
      <c r="I27" s="41">
        <v>10.7392</v>
      </c>
      <c r="J27" s="41">
        <v>4.0068000000000001</v>
      </c>
      <c r="K27" s="41">
        <v>6.7323000000000004</v>
      </c>
    </row>
    <row r="28" spans="1:11">
      <c r="A28" s="49" t="s">
        <v>92</v>
      </c>
      <c r="B28" s="41">
        <v>7.3555000000000001</v>
      </c>
      <c r="C28" s="41">
        <v>0.86260000000000003</v>
      </c>
      <c r="D28" s="41">
        <v>6.4927999999999999</v>
      </c>
      <c r="E28" s="41">
        <v>1.1738999999999999</v>
      </c>
      <c r="F28" s="41">
        <v>5.3189000000000002</v>
      </c>
      <c r="G28" s="10">
        <v>8.2545000000000002</v>
      </c>
      <c r="H28" s="41">
        <v>0.5655</v>
      </c>
      <c r="I28" s="41">
        <v>7.6890000000000001</v>
      </c>
      <c r="J28" s="41">
        <v>1.4671000000000001</v>
      </c>
      <c r="K28" s="41">
        <v>6.2218999999999998</v>
      </c>
    </row>
    <row r="29" spans="1:11">
      <c r="A29" s="49" t="s">
        <v>93</v>
      </c>
      <c r="B29" s="41">
        <v>13.081200000000001</v>
      </c>
      <c r="C29" s="41">
        <v>1.3553999999999999</v>
      </c>
      <c r="D29" s="41">
        <v>11.7258</v>
      </c>
      <c r="E29" s="41">
        <v>1.5412999999999999</v>
      </c>
      <c r="F29" s="41">
        <v>10.1845</v>
      </c>
      <c r="G29" s="10">
        <v>12.308</v>
      </c>
      <c r="H29" s="41">
        <v>0.86019999999999996</v>
      </c>
      <c r="I29" s="41">
        <v>11.447800000000001</v>
      </c>
      <c r="J29" s="41">
        <v>1.3532</v>
      </c>
      <c r="K29" s="41">
        <v>10.0947</v>
      </c>
    </row>
    <row r="30" spans="1:11">
      <c r="A30" s="49" t="s">
        <v>94</v>
      </c>
      <c r="B30" s="41">
        <v>12.1564</v>
      </c>
      <c r="C30" s="41">
        <v>3.8889</v>
      </c>
      <c r="D30" s="41">
        <v>8.2675000000000001</v>
      </c>
      <c r="E30" s="41">
        <v>2.1423000000000001</v>
      </c>
      <c r="F30" s="41">
        <v>6.1252000000000004</v>
      </c>
      <c r="G30" s="10">
        <v>11.583</v>
      </c>
      <c r="H30" s="41">
        <v>2.2570000000000001</v>
      </c>
      <c r="I30" s="41">
        <v>9.3259000000000007</v>
      </c>
      <c r="J30" s="41">
        <v>2.0646</v>
      </c>
      <c r="K30" s="41">
        <v>7.2614000000000001</v>
      </c>
    </row>
    <row r="31" spans="1:11">
      <c r="A31" s="49" t="s">
        <v>95</v>
      </c>
      <c r="B31" s="41">
        <v>14.0146</v>
      </c>
      <c r="C31" s="41">
        <v>4.1257000000000001</v>
      </c>
      <c r="D31" s="41">
        <v>9.8888999999999996</v>
      </c>
      <c r="E31" s="41">
        <v>2.9380000000000002</v>
      </c>
      <c r="F31" s="41">
        <v>6.9508999999999999</v>
      </c>
      <c r="G31" s="10">
        <v>13.729799999999999</v>
      </c>
      <c r="H31" s="41">
        <v>2.5196999999999998</v>
      </c>
      <c r="I31" s="41">
        <v>11.210100000000001</v>
      </c>
      <c r="J31" s="41">
        <v>2.1741000000000001</v>
      </c>
      <c r="K31" s="41">
        <v>9.0359999999999996</v>
      </c>
    </row>
    <row r="32" spans="1:11">
      <c r="A32" s="49" t="s">
        <v>96</v>
      </c>
      <c r="B32" s="41">
        <v>9.6348000000000003</v>
      </c>
      <c r="C32" s="41">
        <v>1.5690999999999999</v>
      </c>
      <c r="D32" s="41">
        <v>8.0656999999999996</v>
      </c>
      <c r="E32" s="41">
        <v>2.0638000000000001</v>
      </c>
      <c r="F32" s="41">
        <v>6.0019</v>
      </c>
      <c r="G32" s="10">
        <v>10.7903</v>
      </c>
      <c r="H32" s="41">
        <v>0.88870000000000005</v>
      </c>
      <c r="I32" s="41">
        <v>9.9016000000000002</v>
      </c>
      <c r="J32" s="41">
        <v>1.6036999999999999</v>
      </c>
      <c r="K32" s="41">
        <v>8.2978000000000005</v>
      </c>
    </row>
    <row r="33" spans="1:11">
      <c r="A33" s="49" t="s">
        <v>97</v>
      </c>
      <c r="B33" s="41">
        <v>18.137899999999998</v>
      </c>
      <c r="C33" s="41">
        <v>3.6387</v>
      </c>
      <c r="D33" s="41">
        <v>14.4992</v>
      </c>
      <c r="E33" s="41">
        <v>3.2256</v>
      </c>
      <c r="F33" s="41">
        <v>11.2736</v>
      </c>
      <c r="G33" s="10">
        <v>18.1982</v>
      </c>
      <c r="H33" s="41">
        <v>2.5457000000000001</v>
      </c>
      <c r="I33" s="41">
        <v>15.6526</v>
      </c>
      <c r="J33" s="41">
        <v>2.2185999999999999</v>
      </c>
      <c r="K33" s="41">
        <v>13.4339</v>
      </c>
    </row>
    <row r="34" spans="1:11">
      <c r="A34" s="49" t="s">
        <v>98</v>
      </c>
      <c r="B34" s="41">
        <v>17.466100000000001</v>
      </c>
      <c r="C34" s="41">
        <v>6.0674999999999999</v>
      </c>
      <c r="D34" s="41">
        <v>11.3986</v>
      </c>
      <c r="E34" s="41">
        <v>1.1345000000000001</v>
      </c>
      <c r="F34" s="41">
        <v>10.264099999999999</v>
      </c>
      <c r="G34" s="10">
        <v>16.687200000000001</v>
      </c>
      <c r="H34" s="41">
        <v>2.2210999999999999</v>
      </c>
      <c r="I34" s="41">
        <v>14.466100000000001</v>
      </c>
      <c r="J34" s="41">
        <v>0.80920000000000003</v>
      </c>
      <c r="K34" s="41">
        <v>13.6569</v>
      </c>
    </row>
    <row r="35" spans="1:11">
      <c r="A35" s="49" t="s">
        <v>99</v>
      </c>
      <c r="B35" s="41">
        <v>12.340299999999999</v>
      </c>
      <c r="C35" s="41">
        <v>4.1993</v>
      </c>
      <c r="D35" s="41">
        <v>8.141</v>
      </c>
      <c r="E35" s="41">
        <v>2.7113</v>
      </c>
      <c r="F35" s="41">
        <v>5.4297000000000004</v>
      </c>
      <c r="G35" s="10">
        <v>13.4754</v>
      </c>
      <c r="H35" s="41">
        <v>1.2219</v>
      </c>
      <c r="I35" s="41">
        <v>12.253500000000001</v>
      </c>
      <c r="J35" s="41">
        <v>4.6896000000000004</v>
      </c>
      <c r="K35" s="41">
        <v>7.5639000000000003</v>
      </c>
    </row>
    <row r="36" spans="1:11">
      <c r="A36" s="49" t="s">
        <v>100</v>
      </c>
      <c r="B36" s="41">
        <v>15.885999999999999</v>
      </c>
      <c r="C36" s="41">
        <v>2.1536</v>
      </c>
      <c r="D36" s="41">
        <v>13.7324</v>
      </c>
      <c r="E36" s="58" t="s">
        <v>179</v>
      </c>
      <c r="F36" s="41">
        <v>13.411899999999999</v>
      </c>
      <c r="G36" s="10">
        <v>16.728100000000001</v>
      </c>
      <c r="H36" s="58" t="s">
        <v>179</v>
      </c>
      <c r="I36" s="41">
        <v>16.2469</v>
      </c>
      <c r="J36" s="58" t="s">
        <v>179</v>
      </c>
      <c r="K36" s="41">
        <v>15.878</v>
      </c>
    </row>
    <row r="37" spans="1:11">
      <c r="A37" s="49" t="s">
        <v>101</v>
      </c>
      <c r="B37" s="41">
        <v>13.6555</v>
      </c>
      <c r="C37" s="41">
        <v>1.7774000000000001</v>
      </c>
      <c r="D37" s="41">
        <v>11.8781</v>
      </c>
      <c r="E37" s="41">
        <v>1.7661</v>
      </c>
      <c r="F37" s="41">
        <v>10.1119</v>
      </c>
      <c r="G37" s="10">
        <v>14.311299999999999</v>
      </c>
      <c r="H37" s="41">
        <v>1.4268000000000001</v>
      </c>
      <c r="I37" s="41">
        <v>12.884499999999999</v>
      </c>
      <c r="J37" s="41">
        <v>1.9596</v>
      </c>
      <c r="K37" s="41">
        <v>10.924899999999999</v>
      </c>
    </row>
    <row r="38" spans="1:11">
      <c r="A38" s="49" t="s">
        <v>102</v>
      </c>
      <c r="B38" s="41">
        <v>14.0237</v>
      </c>
      <c r="C38" s="41">
        <v>6.9177</v>
      </c>
      <c r="D38" s="41">
        <v>7.1059999999999999</v>
      </c>
      <c r="E38" s="41">
        <v>1.8595999999999999</v>
      </c>
      <c r="F38" s="41">
        <v>5.2464000000000004</v>
      </c>
      <c r="G38" s="10">
        <v>13.9976</v>
      </c>
      <c r="H38" s="41">
        <v>3.9975999999999998</v>
      </c>
      <c r="I38" s="41">
        <v>10.0001</v>
      </c>
      <c r="J38" s="41">
        <v>1.1644000000000001</v>
      </c>
      <c r="K38" s="41">
        <v>8.8356999999999992</v>
      </c>
    </row>
    <row r="39" spans="1:11">
      <c r="A39" s="49" t="s">
        <v>103</v>
      </c>
      <c r="B39" s="41">
        <v>14.8949</v>
      </c>
      <c r="C39" s="41">
        <v>5.4809999999999999</v>
      </c>
      <c r="D39" s="41">
        <v>9.4138999999999999</v>
      </c>
      <c r="E39" s="41">
        <v>1.3720000000000001</v>
      </c>
      <c r="F39" s="41">
        <v>8.0419</v>
      </c>
      <c r="G39" s="10">
        <v>14.5914</v>
      </c>
      <c r="H39" s="41">
        <v>2.0842999999999998</v>
      </c>
      <c r="I39" s="41">
        <v>12.507199999999999</v>
      </c>
      <c r="J39" s="58" t="s">
        <v>179</v>
      </c>
      <c r="K39" s="41">
        <v>12.0572</v>
      </c>
    </row>
    <row r="40" spans="1:11">
      <c r="A40" s="49" t="s">
        <v>104</v>
      </c>
      <c r="B40" s="41">
        <v>15.746499999999999</v>
      </c>
      <c r="C40" s="41">
        <v>3.8431999999999999</v>
      </c>
      <c r="D40" s="41">
        <v>11.9033</v>
      </c>
      <c r="E40" s="41">
        <v>3.129</v>
      </c>
      <c r="F40" s="41">
        <v>8.7743000000000002</v>
      </c>
      <c r="G40" s="10">
        <v>15.7928</v>
      </c>
      <c r="H40" s="41">
        <v>1.2566999999999999</v>
      </c>
      <c r="I40" s="41">
        <v>14.536199999999999</v>
      </c>
      <c r="J40" s="41">
        <v>3.2332999999999998</v>
      </c>
      <c r="K40" s="41">
        <v>11.302899999999999</v>
      </c>
    </row>
    <row r="41" spans="1:11">
      <c r="A41" s="49" t="s">
        <v>105</v>
      </c>
      <c r="B41" s="41">
        <v>13.294700000000001</v>
      </c>
      <c r="C41" s="41">
        <v>1.9717</v>
      </c>
      <c r="D41" s="41">
        <v>11.323</v>
      </c>
      <c r="E41" s="41">
        <v>3.3571</v>
      </c>
      <c r="F41" s="41">
        <v>7.9659000000000004</v>
      </c>
      <c r="G41" s="10">
        <v>14.2468</v>
      </c>
      <c r="H41" s="41">
        <v>1.3582000000000001</v>
      </c>
      <c r="I41" s="41">
        <v>12.8886</v>
      </c>
      <c r="J41" s="41">
        <v>2.6015000000000001</v>
      </c>
      <c r="K41" s="41">
        <v>10.287100000000001</v>
      </c>
    </row>
    <row r="42" spans="1:11">
      <c r="A42" s="49" t="s">
        <v>106</v>
      </c>
      <c r="B42" s="41">
        <v>15.520300000000001</v>
      </c>
      <c r="C42" s="41">
        <v>2.4771999999999998</v>
      </c>
      <c r="D42" s="41">
        <v>13.042999999999999</v>
      </c>
      <c r="E42" s="41">
        <v>1.3601000000000001</v>
      </c>
      <c r="F42" s="41">
        <v>11.683</v>
      </c>
      <c r="G42" s="10">
        <v>16.373999999999999</v>
      </c>
      <c r="H42" s="41">
        <v>1.3398000000000001</v>
      </c>
      <c r="I42" s="41">
        <v>15.0342</v>
      </c>
      <c r="J42" s="41">
        <v>1.9447000000000001</v>
      </c>
      <c r="K42" s="41">
        <v>13.089499999999999</v>
      </c>
    </row>
    <row r="43" spans="1:11">
      <c r="A43" s="49" t="s">
        <v>107</v>
      </c>
      <c r="B43" s="41">
        <v>16.2072</v>
      </c>
      <c r="C43" s="41">
        <v>0.75749999999999995</v>
      </c>
      <c r="D43" s="41">
        <v>15.4497</v>
      </c>
      <c r="E43" s="41">
        <v>3.02</v>
      </c>
      <c r="F43" s="41">
        <v>12.4297</v>
      </c>
      <c r="G43" s="10">
        <v>14.8599</v>
      </c>
      <c r="H43" s="41">
        <v>0.74450000000000005</v>
      </c>
      <c r="I43" s="41">
        <v>14.115399999999999</v>
      </c>
      <c r="J43" s="41">
        <v>1.7282999999999999</v>
      </c>
      <c r="K43" s="41">
        <v>12.387</v>
      </c>
    </row>
    <row r="44" spans="1:11">
      <c r="A44" s="49" t="s">
        <v>108</v>
      </c>
      <c r="B44" s="41">
        <v>11.0039</v>
      </c>
      <c r="C44" s="41">
        <v>4.6517999999999997</v>
      </c>
      <c r="D44" s="41">
        <v>6.3521000000000001</v>
      </c>
      <c r="E44" s="41">
        <v>2.7761</v>
      </c>
      <c r="F44" s="41">
        <v>3.5760000000000001</v>
      </c>
      <c r="G44" s="10">
        <v>12.146800000000001</v>
      </c>
      <c r="H44" s="41">
        <v>1.7541</v>
      </c>
      <c r="I44" s="41">
        <v>10.3927</v>
      </c>
      <c r="J44" s="41">
        <v>3.1762000000000001</v>
      </c>
      <c r="K44" s="41">
        <v>7.2164999999999999</v>
      </c>
    </row>
    <row r="45" spans="1:11">
      <c r="A45" s="49" t="s">
        <v>109</v>
      </c>
      <c r="B45" s="41">
        <v>10.741300000000001</v>
      </c>
      <c r="C45" s="41">
        <v>2.6977000000000002</v>
      </c>
      <c r="D45" s="41">
        <v>8.0436999999999994</v>
      </c>
      <c r="E45" s="41">
        <v>2.6665999999999999</v>
      </c>
      <c r="F45" s="41">
        <v>5.3769999999999998</v>
      </c>
      <c r="G45" s="10">
        <v>11.2301</v>
      </c>
      <c r="H45" s="41">
        <v>2.4146000000000001</v>
      </c>
      <c r="I45" s="41">
        <v>8.8155000000000001</v>
      </c>
      <c r="J45" s="41">
        <v>3.0261</v>
      </c>
      <c r="K45" s="41">
        <v>5.7895000000000003</v>
      </c>
    </row>
    <row r="46" spans="1:11">
      <c r="A46" s="49" t="s">
        <v>110</v>
      </c>
      <c r="B46" s="41">
        <v>11.658099999999999</v>
      </c>
      <c r="C46" s="41">
        <v>5.9412000000000003</v>
      </c>
      <c r="D46" s="41">
        <v>5.7168999999999999</v>
      </c>
      <c r="E46" s="41">
        <v>1.8918999999999999</v>
      </c>
      <c r="F46" s="41">
        <v>3.8250000000000002</v>
      </c>
      <c r="G46" s="10">
        <v>11.2524</v>
      </c>
      <c r="H46" s="41">
        <v>3.0339</v>
      </c>
      <c r="I46" s="41">
        <v>8.2185000000000006</v>
      </c>
      <c r="J46" s="41">
        <v>1.2496</v>
      </c>
      <c r="K46" s="41">
        <v>6.9690000000000003</v>
      </c>
    </row>
    <row r="47" spans="1:11">
      <c r="A47" s="49" t="s">
        <v>111</v>
      </c>
      <c r="B47" s="41">
        <v>10.646599999999999</v>
      </c>
      <c r="C47" s="41">
        <v>5.0601000000000003</v>
      </c>
      <c r="D47" s="41">
        <v>5.5865</v>
      </c>
      <c r="E47" s="41">
        <v>2.9592999999999998</v>
      </c>
      <c r="F47" s="41">
        <v>2.6272000000000002</v>
      </c>
      <c r="G47" s="10">
        <v>11.2338</v>
      </c>
      <c r="H47" s="41">
        <v>2.8487</v>
      </c>
      <c r="I47" s="41">
        <v>8.3850999999999996</v>
      </c>
      <c r="J47" s="41">
        <v>1.5150999999999999</v>
      </c>
      <c r="K47" s="41">
        <v>6.87</v>
      </c>
    </row>
    <row r="48" spans="1:11">
      <c r="A48" s="49" t="s">
        <v>112</v>
      </c>
      <c r="B48" s="41">
        <v>10.389900000000001</v>
      </c>
      <c r="C48" s="41">
        <v>3.0510000000000002</v>
      </c>
      <c r="D48" s="41">
        <v>7.3390000000000004</v>
      </c>
      <c r="E48" s="41">
        <v>2.1720999999999999</v>
      </c>
      <c r="F48" s="41">
        <v>5.1668000000000003</v>
      </c>
      <c r="G48" s="10">
        <v>11.226599999999999</v>
      </c>
      <c r="H48" s="41">
        <v>2.6926999999999999</v>
      </c>
      <c r="I48" s="41">
        <v>8.5338999999999992</v>
      </c>
      <c r="J48" s="41">
        <v>1.3884000000000001</v>
      </c>
      <c r="K48" s="41">
        <v>7.1455000000000002</v>
      </c>
    </row>
    <row r="49" spans="1:11">
      <c r="A49" s="49" t="s">
        <v>113</v>
      </c>
      <c r="B49" s="41">
        <v>18.350999999999999</v>
      </c>
      <c r="C49" s="41">
        <v>2.4379</v>
      </c>
      <c r="D49" s="41">
        <v>15.9131</v>
      </c>
      <c r="E49" s="41">
        <v>3.2984</v>
      </c>
      <c r="F49" s="41">
        <v>12.614699999999999</v>
      </c>
      <c r="G49" s="10">
        <v>17.042200000000001</v>
      </c>
      <c r="H49" s="41">
        <v>0.5877</v>
      </c>
      <c r="I49" s="41">
        <v>16.454499999999999</v>
      </c>
      <c r="J49" s="41">
        <v>1.917</v>
      </c>
      <c r="K49" s="41">
        <v>14.5375</v>
      </c>
    </row>
    <row r="50" spans="1:11">
      <c r="A50" s="49" t="s">
        <v>114</v>
      </c>
      <c r="B50" s="41">
        <v>13.0152</v>
      </c>
      <c r="C50" s="41">
        <v>2.8077000000000001</v>
      </c>
      <c r="D50" s="41">
        <v>10.2075</v>
      </c>
      <c r="E50" s="41">
        <v>3.4857999999999998</v>
      </c>
      <c r="F50" s="41">
        <v>6.7217000000000002</v>
      </c>
      <c r="G50" s="10">
        <v>12.571400000000001</v>
      </c>
      <c r="H50" s="41">
        <v>1.0361</v>
      </c>
      <c r="I50" s="41">
        <v>11.535299999999999</v>
      </c>
      <c r="J50" s="41">
        <v>2.7930000000000001</v>
      </c>
      <c r="K50" s="41">
        <v>8.7423000000000002</v>
      </c>
    </row>
    <row r="51" spans="1:11">
      <c r="A51" s="49" t="s">
        <v>115</v>
      </c>
      <c r="B51" s="41">
        <v>11.894</v>
      </c>
      <c r="C51" s="41">
        <v>1.6307</v>
      </c>
      <c r="D51" s="41">
        <v>10.263299999999999</v>
      </c>
      <c r="E51" s="41">
        <v>2.1246999999999998</v>
      </c>
      <c r="F51" s="41">
        <v>8.1386000000000003</v>
      </c>
      <c r="G51" s="10">
        <v>12.1861</v>
      </c>
      <c r="H51" s="41">
        <v>2.0914000000000001</v>
      </c>
      <c r="I51" s="41">
        <v>10.094799999999999</v>
      </c>
      <c r="J51" s="41">
        <v>2.1568999999999998</v>
      </c>
      <c r="K51" s="41">
        <v>7.9379</v>
      </c>
    </row>
    <row r="52" spans="1:11">
      <c r="A52" s="49" t="s">
        <v>116</v>
      </c>
      <c r="B52" s="41">
        <v>13.595599999999999</v>
      </c>
      <c r="C52" s="41">
        <v>1.4490000000000001</v>
      </c>
      <c r="D52" s="41">
        <v>12.146699999999999</v>
      </c>
      <c r="E52" s="41">
        <v>5.008</v>
      </c>
      <c r="F52" s="41">
        <v>7.1387</v>
      </c>
      <c r="G52" s="10">
        <v>12.876099999999999</v>
      </c>
      <c r="H52" s="41">
        <v>1.7881</v>
      </c>
      <c r="I52" s="41">
        <v>11.087899999999999</v>
      </c>
      <c r="J52" s="41">
        <v>3.5533000000000001</v>
      </c>
      <c r="K52" s="41">
        <v>7.5347</v>
      </c>
    </row>
    <row r="53" spans="1:11">
      <c r="A53" s="49" t="s">
        <v>117</v>
      </c>
      <c r="B53" s="41">
        <v>13.897600000000001</v>
      </c>
      <c r="C53" s="41">
        <v>1.9619</v>
      </c>
      <c r="D53" s="41">
        <v>11.935600000000001</v>
      </c>
      <c r="E53" s="41">
        <v>1.2277</v>
      </c>
      <c r="F53" s="41">
        <v>10.7079</v>
      </c>
      <c r="G53" s="10">
        <v>14.011799999999999</v>
      </c>
      <c r="H53" s="41">
        <v>1.4446000000000001</v>
      </c>
      <c r="I53" s="41">
        <v>12.5672</v>
      </c>
      <c r="J53" s="41">
        <v>1.1322000000000001</v>
      </c>
      <c r="K53" s="41">
        <v>11.434900000000001</v>
      </c>
    </row>
    <row r="54" spans="1:11">
      <c r="A54" s="49" t="s">
        <v>118</v>
      </c>
      <c r="B54" s="41">
        <v>13.0906</v>
      </c>
      <c r="C54" s="41">
        <v>1.5503</v>
      </c>
      <c r="D54" s="41">
        <v>11.5403</v>
      </c>
      <c r="E54" s="41">
        <v>0.97009999999999996</v>
      </c>
      <c r="F54" s="41">
        <v>10.5702</v>
      </c>
      <c r="G54" s="10">
        <v>14.0975</v>
      </c>
      <c r="H54" s="41">
        <v>1.0509999999999999</v>
      </c>
      <c r="I54" s="41">
        <v>13.0466</v>
      </c>
      <c r="J54" s="41">
        <v>1.3423</v>
      </c>
      <c r="K54" s="41">
        <v>11.7043</v>
      </c>
    </row>
    <row r="55" spans="1:11">
      <c r="A55" s="42" t="s">
        <v>119</v>
      </c>
      <c r="B55" s="43"/>
      <c r="C55" s="43"/>
      <c r="D55" s="43"/>
      <c r="E55" s="43"/>
      <c r="F55" s="43"/>
      <c r="G55" s="43"/>
      <c r="H55" s="43"/>
      <c r="I55" s="43"/>
      <c r="J55" s="43"/>
      <c r="K55" s="43"/>
    </row>
    <row r="56" spans="1:11">
      <c r="A56" s="50" t="s">
        <v>121</v>
      </c>
      <c r="B56" s="41">
        <v>16.770299999999999</v>
      </c>
      <c r="C56" s="41">
        <v>2.0855999999999999</v>
      </c>
      <c r="D56" s="41">
        <v>14.684699999999999</v>
      </c>
      <c r="E56" s="41">
        <v>0.70399999999999996</v>
      </c>
      <c r="F56" s="41">
        <v>13.9808</v>
      </c>
      <c r="G56" s="10">
        <v>17.618300000000001</v>
      </c>
      <c r="H56" s="41">
        <v>0.9667</v>
      </c>
      <c r="I56" s="41">
        <v>16.651599999999998</v>
      </c>
      <c r="J56" s="58" t="s">
        <v>179</v>
      </c>
      <c r="K56" s="41">
        <v>16.325399999999998</v>
      </c>
    </row>
    <row r="57" spans="1:11">
      <c r="A57" s="11" t="s">
        <v>168</v>
      </c>
      <c r="B57" s="6">
        <v>10.1899</v>
      </c>
      <c r="C57" s="6">
        <v>2.5554000000000001</v>
      </c>
      <c r="D57" s="6">
        <v>7.6345000000000001</v>
      </c>
      <c r="E57" s="6">
        <v>0.9012</v>
      </c>
      <c r="F57" s="6">
        <v>6.7332000000000001</v>
      </c>
      <c r="G57" s="15">
        <v>10.523099999999999</v>
      </c>
      <c r="H57" s="6">
        <v>3.3227000000000002</v>
      </c>
      <c r="I57" s="6">
        <v>7.2004000000000001</v>
      </c>
      <c r="J57" s="6">
        <v>1.1819</v>
      </c>
      <c r="K57" s="6">
        <v>6.0185000000000004</v>
      </c>
    </row>
    <row r="58" spans="1:11">
      <c r="A58" s="7" t="s">
        <v>234</v>
      </c>
    </row>
  </sheetData>
  <mergeCells count="4">
    <mergeCell ref="A55:K55"/>
    <mergeCell ref="B2:F2"/>
    <mergeCell ref="A2:A3"/>
    <mergeCell ref="G2:K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58"/>
  <sheetViews>
    <sheetView workbookViewId="0"/>
  </sheetViews>
  <sheetFormatPr defaultRowHeight="15"/>
  <cols>
    <col min="1" max="1" width="26" customWidth="1"/>
    <col min="2" max="11" width="16" customWidth="1"/>
  </cols>
  <sheetData>
    <row r="1" spans="1:11">
      <c r="A1" s="2" t="s">
        <v>27</v>
      </c>
    </row>
    <row r="2" spans="1:11">
      <c r="A2" s="31" t="s">
        <v>63</v>
      </c>
      <c r="B2" s="64">
        <v>2015</v>
      </c>
      <c r="C2" s="45"/>
      <c r="D2" s="45"/>
      <c r="E2" s="45"/>
      <c r="F2" s="45"/>
      <c r="G2" s="64">
        <v>2017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13.4331</v>
      </c>
      <c r="C4" s="41">
        <v>1.5209999999999999</v>
      </c>
      <c r="D4" s="41">
        <v>11.9122</v>
      </c>
      <c r="E4" s="41">
        <v>1.6238999999999999</v>
      </c>
      <c r="F4" s="41">
        <v>10.2883</v>
      </c>
      <c r="G4" s="10">
        <v>13.9735</v>
      </c>
      <c r="H4" s="41">
        <v>1.5569</v>
      </c>
      <c r="I4" s="41">
        <v>12.416600000000001</v>
      </c>
      <c r="J4" s="41">
        <v>3.0626000000000002</v>
      </c>
      <c r="K4" s="41">
        <v>9.3539999999999992</v>
      </c>
    </row>
    <row r="5" spans="1:11">
      <c r="A5" s="49" t="s">
        <v>69</v>
      </c>
      <c r="B5" s="41">
        <v>10.0792</v>
      </c>
      <c r="C5" s="41">
        <v>0.83399999999999996</v>
      </c>
      <c r="D5" s="41">
        <v>9.2452000000000005</v>
      </c>
      <c r="E5" s="41">
        <v>3.9350999999999998</v>
      </c>
      <c r="F5" s="41">
        <v>5.31</v>
      </c>
      <c r="G5" s="10">
        <v>11.0564</v>
      </c>
      <c r="H5" s="41">
        <v>1.3380000000000001</v>
      </c>
      <c r="I5" s="41">
        <v>9.7184000000000008</v>
      </c>
      <c r="J5" s="41">
        <v>5.7805</v>
      </c>
      <c r="K5" s="41">
        <v>3.9379</v>
      </c>
    </row>
    <row r="6" spans="1:11">
      <c r="A6" s="49" t="s">
        <v>70</v>
      </c>
      <c r="B6" s="41">
        <v>14.097300000000001</v>
      </c>
      <c r="C6" s="41">
        <v>1.4066000000000001</v>
      </c>
      <c r="D6" s="41">
        <v>12.6907</v>
      </c>
      <c r="E6" s="41">
        <v>0.96650000000000003</v>
      </c>
      <c r="F6" s="41">
        <v>11.7242</v>
      </c>
      <c r="G6" s="10">
        <v>13.6058</v>
      </c>
      <c r="H6" s="41">
        <v>1.0368999999999999</v>
      </c>
      <c r="I6" s="41">
        <v>12.568899999999999</v>
      </c>
      <c r="J6" s="41">
        <v>2.9453999999999998</v>
      </c>
      <c r="K6" s="41">
        <v>9.6234999999999999</v>
      </c>
    </row>
    <row r="7" spans="1:11">
      <c r="A7" s="49" t="s">
        <v>71</v>
      </c>
      <c r="B7" s="41">
        <v>11.2407</v>
      </c>
      <c r="C7" s="41">
        <v>1.1981999999999999</v>
      </c>
      <c r="D7" s="41">
        <v>10.0425</v>
      </c>
      <c r="E7" s="41">
        <v>1.3734999999999999</v>
      </c>
      <c r="F7" s="41">
        <v>8.6690000000000005</v>
      </c>
      <c r="G7" s="10">
        <v>10.484999999999999</v>
      </c>
      <c r="H7" s="41">
        <v>0.89359999999999995</v>
      </c>
      <c r="I7" s="41">
        <v>9.5914999999999999</v>
      </c>
      <c r="J7" s="41">
        <v>2.8098000000000001</v>
      </c>
      <c r="K7" s="41">
        <v>6.7816000000000001</v>
      </c>
    </row>
    <row r="8" spans="1:11">
      <c r="A8" s="49" t="s">
        <v>72</v>
      </c>
      <c r="B8" s="41">
        <v>12.248200000000001</v>
      </c>
      <c r="C8" s="41">
        <v>1.4683999999999999</v>
      </c>
      <c r="D8" s="41">
        <v>10.7798</v>
      </c>
      <c r="E8" s="41">
        <v>1.1989000000000001</v>
      </c>
      <c r="F8" s="41">
        <v>9.5808999999999997</v>
      </c>
      <c r="G8" s="10">
        <v>13.520099999999999</v>
      </c>
      <c r="H8" s="41">
        <v>1.4838</v>
      </c>
      <c r="I8" s="41">
        <v>12.036300000000001</v>
      </c>
      <c r="J8" s="41">
        <v>2.3788</v>
      </c>
      <c r="K8" s="41">
        <v>9.6575000000000006</v>
      </c>
    </row>
    <row r="9" spans="1:11">
      <c r="A9" s="49" t="s">
        <v>73</v>
      </c>
      <c r="B9" s="41">
        <v>10.7775</v>
      </c>
      <c r="C9" s="41">
        <v>1.2919</v>
      </c>
      <c r="D9" s="41">
        <v>9.4855999999999998</v>
      </c>
      <c r="E9" s="41">
        <v>2.6368</v>
      </c>
      <c r="F9" s="41">
        <v>6.8487999999999998</v>
      </c>
      <c r="G9" s="10">
        <v>11.5785</v>
      </c>
      <c r="H9" s="41">
        <v>1.4336</v>
      </c>
      <c r="I9" s="41">
        <v>10.1449</v>
      </c>
      <c r="J9" s="41">
        <v>4.7736999999999998</v>
      </c>
      <c r="K9" s="41">
        <v>5.3712</v>
      </c>
    </row>
    <row r="10" spans="1:11">
      <c r="A10" s="49" t="s">
        <v>74</v>
      </c>
      <c r="B10" s="41">
        <v>10.7774</v>
      </c>
      <c r="C10" s="41">
        <v>0.96350000000000002</v>
      </c>
      <c r="D10" s="41">
        <v>9.8139000000000003</v>
      </c>
      <c r="E10" s="41">
        <v>1.2178</v>
      </c>
      <c r="F10" s="41">
        <v>8.5960000000000001</v>
      </c>
      <c r="G10" s="10">
        <v>11.654500000000001</v>
      </c>
      <c r="H10" s="41">
        <v>1.3304</v>
      </c>
      <c r="I10" s="41">
        <v>10.3241</v>
      </c>
      <c r="J10" s="41">
        <v>2.5564</v>
      </c>
      <c r="K10" s="41">
        <v>7.7676999999999996</v>
      </c>
    </row>
    <row r="11" spans="1:11">
      <c r="A11" s="49" t="s">
        <v>75</v>
      </c>
      <c r="B11" s="41">
        <v>16.139500000000002</v>
      </c>
      <c r="C11" s="41">
        <v>1.9484999999999999</v>
      </c>
      <c r="D11" s="41">
        <v>14.191000000000001</v>
      </c>
      <c r="E11" s="41">
        <v>2.1084999999999998</v>
      </c>
      <c r="F11" s="41">
        <v>12.0825</v>
      </c>
      <c r="G11" s="10">
        <v>15.5463</v>
      </c>
      <c r="H11" s="41">
        <v>1.2462</v>
      </c>
      <c r="I11" s="41">
        <v>14.3</v>
      </c>
      <c r="J11" s="41">
        <v>3.8732000000000002</v>
      </c>
      <c r="K11" s="41">
        <v>10.4269</v>
      </c>
    </row>
    <row r="12" spans="1:11">
      <c r="A12" s="49" t="s">
        <v>76</v>
      </c>
      <c r="B12" s="41">
        <v>17.1998</v>
      </c>
      <c r="C12" s="41">
        <v>1.8976</v>
      </c>
      <c r="D12" s="41">
        <v>15.302300000000001</v>
      </c>
      <c r="E12" s="41">
        <v>2.2201</v>
      </c>
      <c r="F12" s="41">
        <v>13.0822</v>
      </c>
      <c r="G12" s="10">
        <v>16.608000000000001</v>
      </c>
      <c r="H12" s="41">
        <v>1.0445</v>
      </c>
      <c r="I12" s="41">
        <v>15.563499999999999</v>
      </c>
      <c r="J12" s="41">
        <v>3.3138999999999998</v>
      </c>
      <c r="K12" s="41">
        <v>12.249599999999999</v>
      </c>
    </row>
    <row r="13" spans="1:11">
      <c r="A13" s="49" t="s">
        <v>77</v>
      </c>
      <c r="B13" s="41">
        <v>13.863799999999999</v>
      </c>
      <c r="C13" s="41">
        <v>1.6138999999999999</v>
      </c>
      <c r="D13" s="41">
        <v>12.2499</v>
      </c>
      <c r="E13" s="41">
        <v>0.57689999999999997</v>
      </c>
      <c r="F13" s="41">
        <v>11.673</v>
      </c>
      <c r="G13" s="10">
        <v>14.669600000000001</v>
      </c>
      <c r="H13" s="41">
        <v>1.3411</v>
      </c>
      <c r="I13" s="41">
        <v>13.3285</v>
      </c>
      <c r="J13" s="41">
        <v>1.2442</v>
      </c>
      <c r="K13" s="41">
        <v>12.084300000000001</v>
      </c>
    </row>
    <row r="14" spans="1:11">
      <c r="A14" s="49" t="s">
        <v>78</v>
      </c>
      <c r="B14" s="41">
        <v>12.0793</v>
      </c>
      <c r="C14" s="41">
        <v>3.0625</v>
      </c>
      <c r="D14" s="41">
        <v>9.0167999999999999</v>
      </c>
      <c r="E14" s="58" t="s">
        <v>179</v>
      </c>
      <c r="F14" s="41">
        <v>8.7147000000000006</v>
      </c>
      <c r="G14" s="10">
        <v>12.899900000000001</v>
      </c>
      <c r="H14" s="41">
        <v>2.3473000000000002</v>
      </c>
      <c r="I14" s="41">
        <v>10.5526</v>
      </c>
      <c r="J14" s="41">
        <v>1.8112999999999999</v>
      </c>
      <c r="K14" s="41">
        <v>8.7413000000000007</v>
      </c>
    </row>
    <row r="15" spans="1:11">
      <c r="A15" s="49" t="s">
        <v>79</v>
      </c>
      <c r="B15" s="41">
        <v>11.2721</v>
      </c>
      <c r="C15" s="41">
        <v>1.5396000000000001</v>
      </c>
      <c r="D15" s="41">
        <v>9.7324999999999999</v>
      </c>
      <c r="E15" s="41">
        <v>2.0891999999999999</v>
      </c>
      <c r="F15" s="41">
        <v>7.6433</v>
      </c>
      <c r="G15" s="10">
        <v>11.2737</v>
      </c>
      <c r="H15" s="41">
        <v>1.8421000000000001</v>
      </c>
      <c r="I15" s="41">
        <v>9.4315999999999995</v>
      </c>
      <c r="J15" s="41">
        <v>5.2679999999999998</v>
      </c>
      <c r="K15" s="41">
        <v>4.1637000000000004</v>
      </c>
    </row>
    <row r="16" spans="1:11">
      <c r="A16" s="49" t="s">
        <v>80</v>
      </c>
      <c r="B16" s="41">
        <v>11.071</v>
      </c>
      <c r="C16" s="41">
        <v>1.5732999999999999</v>
      </c>
      <c r="D16" s="41">
        <v>9.4977</v>
      </c>
      <c r="E16" s="41">
        <v>1.8318000000000001</v>
      </c>
      <c r="F16" s="41">
        <v>7.6658999999999997</v>
      </c>
      <c r="G16" s="10">
        <v>10.1835</v>
      </c>
      <c r="H16" s="41">
        <v>1.6074999999999999</v>
      </c>
      <c r="I16" s="41">
        <v>8.5761000000000003</v>
      </c>
      <c r="J16" s="41">
        <v>2.3675000000000002</v>
      </c>
      <c r="K16" s="41">
        <v>6.2084999999999999</v>
      </c>
    </row>
    <row r="17" spans="1:11">
      <c r="A17" s="49" t="s">
        <v>81</v>
      </c>
      <c r="B17" s="41">
        <v>13.1166</v>
      </c>
      <c r="C17" s="41">
        <v>1.0138</v>
      </c>
      <c r="D17" s="41">
        <v>12.1029</v>
      </c>
      <c r="E17" s="41">
        <v>1.6272</v>
      </c>
      <c r="F17" s="41">
        <v>10.4757</v>
      </c>
      <c r="G17" s="10">
        <v>14.0732</v>
      </c>
      <c r="H17" s="41">
        <v>1.0676000000000001</v>
      </c>
      <c r="I17" s="41">
        <v>13.005599999999999</v>
      </c>
      <c r="J17" s="41">
        <v>1.6856</v>
      </c>
      <c r="K17" s="41">
        <v>11.32</v>
      </c>
    </row>
    <row r="18" spans="1:11">
      <c r="A18" s="49" t="s">
        <v>82</v>
      </c>
      <c r="B18" s="41">
        <v>14.140499999999999</v>
      </c>
      <c r="C18" s="41">
        <v>1.0521</v>
      </c>
      <c r="D18" s="41">
        <v>13.0883</v>
      </c>
      <c r="E18" s="41">
        <v>1.3172999999999999</v>
      </c>
      <c r="F18" s="41">
        <v>11.771000000000001</v>
      </c>
      <c r="G18" s="10">
        <v>14.7178</v>
      </c>
      <c r="H18" s="41">
        <v>1.5535000000000001</v>
      </c>
      <c r="I18" s="41">
        <v>13.164300000000001</v>
      </c>
      <c r="J18" s="41">
        <v>1.2453000000000001</v>
      </c>
      <c r="K18" s="41">
        <v>11.918900000000001</v>
      </c>
    </row>
    <row r="19" spans="1:11">
      <c r="A19" s="49" t="s">
        <v>83</v>
      </c>
      <c r="B19" s="41">
        <v>12.613899999999999</v>
      </c>
      <c r="C19" s="41">
        <v>0.98360000000000003</v>
      </c>
      <c r="D19" s="41">
        <v>11.6302</v>
      </c>
      <c r="E19" s="41">
        <v>0.81159999999999999</v>
      </c>
      <c r="F19" s="41">
        <v>10.8186</v>
      </c>
      <c r="G19" s="10">
        <v>13.0862</v>
      </c>
      <c r="H19" s="41">
        <v>1.2105999999999999</v>
      </c>
      <c r="I19" s="41">
        <v>11.8756</v>
      </c>
      <c r="J19" s="41">
        <v>1.3533999999999999</v>
      </c>
      <c r="K19" s="41">
        <v>10.5222</v>
      </c>
    </row>
    <row r="20" spans="1:11">
      <c r="A20" s="49" t="s">
        <v>84</v>
      </c>
      <c r="B20" s="41">
        <v>12.4282</v>
      </c>
      <c r="C20" s="41">
        <v>1.0044</v>
      </c>
      <c r="D20" s="41">
        <v>11.4238</v>
      </c>
      <c r="E20" s="41">
        <v>2.5550999999999999</v>
      </c>
      <c r="F20" s="41">
        <v>8.8687000000000005</v>
      </c>
      <c r="G20" s="10">
        <v>12.7342</v>
      </c>
      <c r="H20" s="41">
        <v>1.4701</v>
      </c>
      <c r="I20" s="41">
        <v>11.264099999999999</v>
      </c>
      <c r="J20" s="41">
        <v>5.0099</v>
      </c>
      <c r="K20" s="41">
        <v>6.2542</v>
      </c>
    </row>
    <row r="21" spans="1:11">
      <c r="A21" s="49" t="s">
        <v>85</v>
      </c>
      <c r="B21" s="41">
        <v>12.5341</v>
      </c>
      <c r="C21" s="41">
        <v>3.0669</v>
      </c>
      <c r="D21" s="41">
        <v>9.4672000000000001</v>
      </c>
      <c r="E21" s="41">
        <v>0.65310000000000001</v>
      </c>
      <c r="F21" s="41">
        <v>8.8140999999999998</v>
      </c>
      <c r="G21" s="10">
        <v>13.079499999999999</v>
      </c>
      <c r="H21" s="41">
        <v>1.9206000000000001</v>
      </c>
      <c r="I21" s="41">
        <v>11.158899999999999</v>
      </c>
      <c r="J21" s="41">
        <v>1.1203000000000001</v>
      </c>
      <c r="K21" s="41">
        <v>10.038600000000001</v>
      </c>
    </row>
    <row r="22" spans="1:11">
      <c r="A22" s="49" t="s">
        <v>86</v>
      </c>
      <c r="B22" s="41">
        <v>17.606000000000002</v>
      </c>
      <c r="C22" s="41">
        <v>1.4684999999999999</v>
      </c>
      <c r="D22" s="41">
        <v>16.137499999999999</v>
      </c>
      <c r="E22" s="41">
        <v>0.9073</v>
      </c>
      <c r="F22" s="41">
        <v>15.2302</v>
      </c>
      <c r="G22" s="10">
        <v>18.546500000000002</v>
      </c>
      <c r="H22" s="41">
        <v>2.1598999999999999</v>
      </c>
      <c r="I22" s="41">
        <v>16.386600000000001</v>
      </c>
      <c r="J22" s="41">
        <v>1.9540999999999999</v>
      </c>
      <c r="K22" s="41">
        <v>14.432499999999999</v>
      </c>
    </row>
    <row r="23" spans="1:11">
      <c r="A23" s="49" t="s">
        <v>87</v>
      </c>
      <c r="B23" s="41">
        <v>18.4238</v>
      </c>
      <c r="C23" s="41">
        <v>1.9008</v>
      </c>
      <c r="D23" s="41">
        <v>16.523099999999999</v>
      </c>
      <c r="E23" s="41">
        <v>1.5591999999999999</v>
      </c>
      <c r="F23" s="41">
        <v>14.963900000000001</v>
      </c>
      <c r="G23" s="10">
        <v>19.373100000000001</v>
      </c>
      <c r="H23" s="41">
        <v>1.8063</v>
      </c>
      <c r="I23" s="41">
        <v>17.566800000000001</v>
      </c>
      <c r="J23" s="41">
        <v>3.7101999999999999</v>
      </c>
      <c r="K23" s="41">
        <v>13.8566</v>
      </c>
    </row>
    <row r="24" spans="1:11">
      <c r="A24" s="49" t="s">
        <v>88</v>
      </c>
      <c r="B24" s="41">
        <v>14.6135</v>
      </c>
      <c r="C24" s="41">
        <v>3.5282</v>
      </c>
      <c r="D24" s="41">
        <v>11.0854</v>
      </c>
      <c r="E24" s="41">
        <v>0.65690000000000004</v>
      </c>
      <c r="F24" s="41">
        <v>10.4285</v>
      </c>
      <c r="G24" s="10">
        <v>13.084099999999999</v>
      </c>
      <c r="H24" s="41">
        <v>1.8352999999999999</v>
      </c>
      <c r="I24" s="41">
        <v>11.248799999999999</v>
      </c>
      <c r="J24" s="41">
        <v>0.69579999999999997</v>
      </c>
      <c r="K24" s="41">
        <v>10.553000000000001</v>
      </c>
    </row>
    <row r="25" spans="1:11">
      <c r="A25" s="49" t="s">
        <v>89</v>
      </c>
      <c r="B25" s="41">
        <v>19.270299999999999</v>
      </c>
      <c r="C25" s="41">
        <v>1.6578999999999999</v>
      </c>
      <c r="D25" s="41">
        <v>17.612400000000001</v>
      </c>
      <c r="E25" s="41">
        <v>1.3594999999999999</v>
      </c>
      <c r="F25" s="41">
        <v>16.2529</v>
      </c>
      <c r="G25" s="10">
        <v>19.2102</v>
      </c>
      <c r="H25" s="41">
        <v>1.6818</v>
      </c>
      <c r="I25" s="41">
        <v>17.528400000000001</v>
      </c>
      <c r="J25" s="41">
        <v>3.0451000000000001</v>
      </c>
      <c r="K25" s="41">
        <v>14.4833</v>
      </c>
    </row>
    <row r="26" spans="1:11">
      <c r="A26" s="49" t="s">
        <v>90</v>
      </c>
      <c r="B26" s="41">
        <v>12.522</v>
      </c>
      <c r="C26" s="41">
        <v>1.6143000000000001</v>
      </c>
      <c r="D26" s="41">
        <v>10.9077</v>
      </c>
      <c r="E26" s="41">
        <v>1.8134999999999999</v>
      </c>
      <c r="F26" s="41">
        <v>9.0942000000000007</v>
      </c>
      <c r="G26" s="10">
        <v>13.0219</v>
      </c>
      <c r="H26" s="41">
        <v>1.9891000000000001</v>
      </c>
      <c r="I26" s="41">
        <v>11.0327</v>
      </c>
      <c r="J26" s="41">
        <v>2.9310999999999998</v>
      </c>
      <c r="K26" s="41">
        <v>8.1015999999999995</v>
      </c>
    </row>
    <row r="27" spans="1:11">
      <c r="A27" s="49" t="s">
        <v>91</v>
      </c>
      <c r="B27" s="41">
        <v>13.2805</v>
      </c>
      <c r="C27" s="41">
        <v>1.3120000000000001</v>
      </c>
      <c r="D27" s="41">
        <v>11.968500000000001</v>
      </c>
      <c r="E27" s="41">
        <v>3.2017000000000002</v>
      </c>
      <c r="F27" s="41">
        <v>8.7667999999999999</v>
      </c>
      <c r="G27" s="10">
        <v>13.433400000000001</v>
      </c>
      <c r="H27" s="41">
        <v>1.7031000000000001</v>
      </c>
      <c r="I27" s="41">
        <v>11.7303</v>
      </c>
      <c r="J27" s="41">
        <v>6.1692</v>
      </c>
      <c r="K27" s="41">
        <v>5.5612000000000004</v>
      </c>
    </row>
    <row r="28" spans="1:11">
      <c r="A28" s="49" t="s">
        <v>92</v>
      </c>
      <c r="B28" s="41">
        <v>9.6362000000000005</v>
      </c>
      <c r="C28" s="58" t="s">
        <v>179</v>
      </c>
      <c r="D28" s="41">
        <v>9.2238000000000007</v>
      </c>
      <c r="E28" s="41">
        <v>1.3797999999999999</v>
      </c>
      <c r="F28" s="41">
        <v>7.8440000000000003</v>
      </c>
      <c r="G28" s="10">
        <v>10.381399999999999</v>
      </c>
      <c r="H28" s="41">
        <v>0.83450000000000002</v>
      </c>
      <c r="I28" s="41">
        <v>9.5469000000000008</v>
      </c>
      <c r="J28" s="41">
        <v>2.3130000000000002</v>
      </c>
      <c r="K28" s="41">
        <v>7.2339000000000002</v>
      </c>
    </row>
    <row r="29" spans="1:11">
      <c r="A29" s="49" t="s">
        <v>93</v>
      </c>
      <c r="B29" s="41">
        <v>13.0532</v>
      </c>
      <c r="C29" s="41">
        <v>1.4439</v>
      </c>
      <c r="D29" s="41">
        <v>11.609299999999999</v>
      </c>
      <c r="E29" s="41">
        <v>1.6245000000000001</v>
      </c>
      <c r="F29" s="41">
        <v>9.9848999999999997</v>
      </c>
      <c r="G29" s="10">
        <v>13.738099999999999</v>
      </c>
      <c r="H29" s="41">
        <v>1.6326000000000001</v>
      </c>
      <c r="I29" s="41">
        <v>12.105499999999999</v>
      </c>
      <c r="J29" s="41">
        <v>4.3117000000000001</v>
      </c>
      <c r="K29" s="41">
        <v>7.7938000000000001</v>
      </c>
    </row>
    <row r="30" spans="1:11">
      <c r="A30" s="49" t="s">
        <v>94</v>
      </c>
      <c r="B30" s="41">
        <v>11.954700000000001</v>
      </c>
      <c r="C30" s="41">
        <v>1.5168999999999999</v>
      </c>
      <c r="D30" s="41">
        <v>10.437799999999999</v>
      </c>
      <c r="E30" s="41">
        <v>2.7408000000000001</v>
      </c>
      <c r="F30" s="41">
        <v>7.6970000000000001</v>
      </c>
      <c r="G30" s="10">
        <v>13.249000000000001</v>
      </c>
      <c r="H30" s="41">
        <v>1.3434999999999999</v>
      </c>
      <c r="I30" s="41">
        <v>11.9055</v>
      </c>
      <c r="J30" s="41">
        <v>5.0639000000000003</v>
      </c>
      <c r="K30" s="41">
        <v>6.8414999999999999</v>
      </c>
    </row>
    <row r="31" spans="1:11">
      <c r="A31" s="49" t="s">
        <v>95</v>
      </c>
      <c r="B31" s="41">
        <v>14.2857</v>
      </c>
      <c r="C31" s="41">
        <v>1.7036</v>
      </c>
      <c r="D31" s="41">
        <v>12.582100000000001</v>
      </c>
      <c r="E31" s="41">
        <v>2.4491000000000001</v>
      </c>
      <c r="F31" s="41">
        <v>10.132999999999999</v>
      </c>
      <c r="G31" s="10">
        <v>15.4231</v>
      </c>
      <c r="H31" s="41">
        <v>1.9086000000000001</v>
      </c>
      <c r="I31" s="41">
        <v>13.5145</v>
      </c>
      <c r="J31" s="41">
        <v>3.1032999999999999</v>
      </c>
      <c r="K31" s="41">
        <v>10.411199999999999</v>
      </c>
    </row>
    <row r="32" spans="1:11">
      <c r="A32" s="49" t="s">
        <v>96</v>
      </c>
      <c r="B32" s="41">
        <v>10.3796</v>
      </c>
      <c r="C32" s="41">
        <v>1.4115</v>
      </c>
      <c r="D32" s="41">
        <v>8.9680999999999997</v>
      </c>
      <c r="E32" s="41">
        <v>2.4428999999999998</v>
      </c>
      <c r="F32" s="41">
        <v>6.5252999999999997</v>
      </c>
      <c r="G32" s="10">
        <v>10.707000000000001</v>
      </c>
      <c r="H32" s="41">
        <v>0.6825</v>
      </c>
      <c r="I32" s="41">
        <v>10.0245</v>
      </c>
      <c r="J32" s="41">
        <v>6.1988000000000003</v>
      </c>
      <c r="K32" s="41">
        <v>3.8256999999999999</v>
      </c>
    </row>
    <row r="33" spans="1:11">
      <c r="A33" s="49" t="s">
        <v>97</v>
      </c>
      <c r="B33" s="41">
        <v>17.415299999999998</v>
      </c>
      <c r="C33" s="41">
        <v>0.98119999999999996</v>
      </c>
      <c r="D33" s="41">
        <v>16.434100000000001</v>
      </c>
      <c r="E33" s="41">
        <v>2.4115000000000002</v>
      </c>
      <c r="F33" s="41">
        <v>14.022600000000001</v>
      </c>
      <c r="G33" s="10">
        <v>16.693000000000001</v>
      </c>
      <c r="H33" s="41">
        <v>0.9284</v>
      </c>
      <c r="I33" s="41">
        <v>15.7646</v>
      </c>
      <c r="J33" s="41">
        <v>5.2736000000000001</v>
      </c>
      <c r="K33" s="41">
        <v>10.491099999999999</v>
      </c>
    </row>
    <row r="34" spans="1:11">
      <c r="A34" s="49" t="s">
        <v>98</v>
      </c>
      <c r="B34" s="41">
        <v>17.8567</v>
      </c>
      <c r="C34" s="41">
        <v>1.0359</v>
      </c>
      <c r="D34" s="41">
        <v>16.820799999999998</v>
      </c>
      <c r="E34" s="41">
        <v>0.80120000000000002</v>
      </c>
      <c r="F34" s="41">
        <v>16.019600000000001</v>
      </c>
      <c r="G34" s="10">
        <v>17.319099999999999</v>
      </c>
      <c r="H34" s="41">
        <v>1.0569</v>
      </c>
      <c r="I34" s="41">
        <v>16.2623</v>
      </c>
      <c r="J34" s="41">
        <v>1.7386999999999999</v>
      </c>
      <c r="K34" s="41">
        <v>14.5236</v>
      </c>
    </row>
    <row r="35" spans="1:11">
      <c r="A35" s="49" t="s">
        <v>99</v>
      </c>
      <c r="B35" s="41">
        <v>13.643700000000001</v>
      </c>
      <c r="C35" s="41">
        <v>1.508</v>
      </c>
      <c r="D35" s="41">
        <v>12.1357</v>
      </c>
      <c r="E35" s="41">
        <v>3.4878</v>
      </c>
      <c r="F35" s="41">
        <v>8.6479999999999997</v>
      </c>
      <c r="G35" s="10">
        <v>15.4854</v>
      </c>
      <c r="H35" s="41">
        <v>1.5387999999999999</v>
      </c>
      <c r="I35" s="41">
        <v>13.9466</v>
      </c>
      <c r="J35" s="41">
        <v>5.0103</v>
      </c>
      <c r="K35" s="41">
        <v>8.9362999999999992</v>
      </c>
    </row>
    <row r="36" spans="1:11">
      <c r="A36" s="49" t="s">
        <v>100</v>
      </c>
      <c r="B36" s="41">
        <v>17.1358</v>
      </c>
      <c r="C36" s="41">
        <v>1.0533999999999999</v>
      </c>
      <c r="D36" s="41">
        <v>16.0824</v>
      </c>
      <c r="E36" s="41">
        <v>0.57989999999999997</v>
      </c>
      <c r="F36" s="41">
        <v>15.5025</v>
      </c>
      <c r="G36" s="10">
        <v>17.4099</v>
      </c>
      <c r="H36" s="41">
        <v>0.92120000000000002</v>
      </c>
      <c r="I36" s="41">
        <v>16.488600000000002</v>
      </c>
      <c r="J36" s="41">
        <v>1.4863</v>
      </c>
      <c r="K36" s="41">
        <v>15.0024</v>
      </c>
    </row>
    <row r="37" spans="1:11">
      <c r="A37" s="49" t="s">
        <v>101</v>
      </c>
      <c r="B37" s="41">
        <v>14.6853</v>
      </c>
      <c r="C37" s="41">
        <v>0.81769999999999998</v>
      </c>
      <c r="D37" s="41">
        <v>13.867599999999999</v>
      </c>
      <c r="E37" s="41">
        <v>1.9870000000000001</v>
      </c>
      <c r="F37" s="41">
        <v>11.880599999999999</v>
      </c>
      <c r="G37" s="10">
        <v>14.402100000000001</v>
      </c>
      <c r="H37" s="41">
        <v>1.4428000000000001</v>
      </c>
      <c r="I37" s="41">
        <v>12.9594</v>
      </c>
      <c r="J37" s="41">
        <v>3.9001999999999999</v>
      </c>
      <c r="K37" s="41">
        <v>9.0591000000000008</v>
      </c>
    </row>
    <row r="38" spans="1:11">
      <c r="A38" s="49" t="s">
        <v>102</v>
      </c>
      <c r="B38" s="41">
        <v>14.3832</v>
      </c>
      <c r="C38" s="41">
        <v>2.1591999999999998</v>
      </c>
      <c r="D38" s="41">
        <v>12.224</v>
      </c>
      <c r="E38" s="41">
        <v>1.6823999999999999</v>
      </c>
      <c r="F38" s="41">
        <v>10.541600000000001</v>
      </c>
      <c r="G38" s="10">
        <v>14.226599999999999</v>
      </c>
      <c r="H38" s="41">
        <v>1.3794</v>
      </c>
      <c r="I38" s="41">
        <v>12.847200000000001</v>
      </c>
      <c r="J38" s="41">
        <v>4.9439000000000002</v>
      </c>
      <c r="K38" s="41">
        <v>7.9032999999999998</v>
      </c>
    </row>
    <row r="39" spans="1:11">
      <c r="A39" s="49" t="s">
        <v>103</v>
      </c>
      <c r="B39" s="41">
        <v>15.5748</v>
      </c>
      <c r="C39" s="41">
        <v>1.8621000000000001</v>
      </c>
      <c r="D39" s="41">
        <v>13.7127</v>
      </c>
      <c r="E39" s="41">
        <v>0.65400000000000003</v>
      </c>
      <c r="F39" s="41">
        <v>13.0587</v>
      </c>
      <c r="G39" s="10">
        <v>15.8248</v>
      </c>
      <c r="H39" s="41">
        <v>2.0215000000000001</v>
      </c>
      <c r="I39" s="41">
        <v>13.8033</v>
      </c>
      <c r="J39" s="41">
        <v>0.81689999999999996</v>
      </c>
      <c r="K39" s="41">
        <v>12.9864</v>
      </c>
    </row>
    <row r="40" spans="1:11">
      <c r="A40" s="49" t="s">
        <v>104</v>
      </c>
      <c r="B40" s="41">
        <v>16.480699999999999</v>
      </c>
      <c r="C40" s="41">
        <v>1.2272000000000001</v>
      </c>
      <c r="D40" s="41">
        <v>15.253500000000001</v>
      </c>
      <c r="E40" s="41">
        <v>3.2143999999999999</v>
      </c>
      <c r="F40" s="41">
        <v>12.039099999999999</v>
      </c>
      <c r="G40" s="10">
        <v>16.746500000000001</v>
      </c>
      <c r="H40" s="41">
        <v>1.5134000000000001</v>
      </c>
      <c r="I40" s="41">
        <v>15.2331</v>
      </c>
      <c r="J40" s="41">
        <v>5.6086</v>
      </c>
      <c r="K40" s="41">
        <v>9.6243999999999996</v>
      </c>
    </row>
    <row r="41" spans="1:11">
      <c r="A41" s="49" t="s">
        <v>105</v>
      </c>
      <c r="B41" s="41">
        <v>14.6364</v>
      </c>
      <c r="C41" s="41">
        <v>1.6881999999999999</v>
      </c>
      <c r="D41" s="41">
        <v>12.9482</v>
      </c>
      <c r="E41" s="41">
        <v>2.5415999999999999</v>
      </c>
      <c r="F41" s="41">
        <v>10.406599999999999</v>
      </c>
      <c r="G41" s="10">
        <v>14.479699999999999</v>
      </c>
      <c r="H41" s="41">
        <v>1.7723</v>
      </c>
      <c r="I41" s="41">
        <v>12.7074</v>
      </c>
      <c r="J41" s="41">
        <v>5.5008999999999997</v>
      </c>
      <c r="K41" s="41">
        <v>7.2065000000000001</v>
      </c>
    </row>
    <row r="42" spans="1:11">
      <c r="A42" s="49" t="s">
        <v>106</v>
      </c>
      <c r="B42" s="41">
        <v>16.659300000000002</v>
      </c>
      <c r="C42" s="41">
        <v>1.6966000000000001</v>
      </c>
      <c r="D42" s="41">
        <v>14.9628</v>
      </c>
      <c r="E42" s="41">
        <v>1.8759999999999999</v>
      </c>
      <c r="F42" s="41">
        <v>13.0868</v>
      </c>
      <c r="G42" s="10">
        <v>16.780799999999999</v>
      </c>
      <c r="H42" s="41">
        <v>1.5672999999999999</v>
      </c>
      <c r="I42" s="41">
        <v>15.2135</v>
      </c>
      <c r="J42" s="41">
        <v>3.3673000000000002</v>
      </c>
      <c r="K42" s="41">
        <v>11.8462</v>
      </c>
    </row>
    <row r="43" spans="1:11">
      <c r="A43" s="49" t="s">
        <v>107</v>
      </c>
      <c r="B43" s="41">
        <v>15.5358</v>
      </c>
      <c r="C43" s="41">
        <v>1.2916000000000001</v>
      </c>
      <c r="D43" s="41">
        <v>14.244199999999999</v>
      </c>
      <c r="E43" s="41">
        <v>1.6434</v>
      </c>
      <c r="F43" s="41">
        <v>12.6008</v>
      </c>
      <c r="G43" s="10">
        <v>16.124700000000001</v>
      </c>
      <c r="H43" s="41">
        <v>1.0165999999999999</v>
      </c>
      <c r="I43" s="41">
        <v>15.1081</v>
      </c>
      <c r="J43" s="41">
        <v>2.5647000000000002</v>
      </c>
      <c r="K43" s="41">
        <v>12.5434</v>
      </c>
    </row>
    <row r="44" spans="1:11">
      <c r="A44" s="49" t="s">
        <v>108</v>
      </c>
      <c r="B44" s="41">
        <v>12.4856</v>
      </c>
      <c r="C44" s="41">
        <v>1.7130000000000001</v>
      </c>
      <c r="D44" s="41">
        <v>10.772600000000001</v>
      </c>
      <c r="E44" s="41">
        <v>2.6267999999999998</v>
      </c>
      <c r="F44" s="41">
        <v>8.1457999999999995</v>
      </c>
      <c r="G44" s="10">
        <v>13.4786</v>
      </c>
      <c r="H44" s="41">
        <v>1.5932999999999999</v>
      </c>
      <c r="I44" s="41">
        <v>11.885199999999999</v>
      </c>
      <c r="J44" s="41">
        <v>5.8823999999999996</v>
      </c>
      <c r="K44" s="41">
        <v>6.0027999999999997</v>
      </c>
    </row>
    <row r="45" spans="1:11">
      <c r="A45" s="49" t="s">
        <v>109</v>
      </c>
      <c r="B45" s="41">
        <v>11.7141</v>
      </c>
      <c r="C45" s="41">
        <v>1.3818999999999999</v>
      </c>
      <c r="D45" s="41">
        <v>10.3322</v>
      </c>
      <c r="E45" s="41">
        <v>3.5360999999999998</v>
      </c>
      <c r="F45" s="41">
        <v>6.7961</v>
      </c>
      <c r="G45" s="10">
        <v>13.1092</v>
      </c>
      <c r="H45" s="41">
        <v>1.9040999999999999</v>
      </c>
      <c r="I45" s="41">
        <v>11.2051</v>
      </c>
      <c r="J45" s="41">
        <v>6.3407</v>
      </c>
      <c r="K45" s="41">
        <v>4.8643999999999998</v>
      </c>
    </row>
    <row r="46" spans="1:11">
      <c r="A46" s="49" t="s">
        <v>110</v>
      </c>
      <c r="B46" s="41">
        <v>14.3727</v>
      </c>
      <c r="C46" s="41">
        <v>2.6652</v>
      </c>
      <c r="D46" s="41">
        <v>11.7075</v>
      </c>
      <c r="E46" s="41">
        <v>1.2534000000000001</v>
      </c>
      <c r="F46" s="41">
        <v>10.454000000000001</v>
      </c>
      <c r="G46" s="10">
        <v>14.279500000000001</v>
      </c>
      <c r="H46" s="41">
        <v>2.6114000000000002</v>
      </c>
      <c r="I46" s="41">
        <v>11.668100000000001</v>
      </c>
      <c r="J46" s="41">
        <v>3.077</v>
      </c>
      <c r="K46" s="41">
        <v>8.5912000000000006</v>
      </c>
    </row>
    <row r="47" spans="1:11">
      <c r="A47" s="49" t="s">
        <v>111</v>
      </c>
      <c r="B47" s="41">
        <v>11.823499999999999</v>
      </c>
      <c r="C47" s="41">
        <v>1.7543</v>
      </c>
      <c r="D47" s="41">
        <v>10.0692</v>
      </c>
      <c r="E47" s="41">
        <v>1.2629999999999999</v>
      </c>
      <c r="F47" s="41">
        <v>8.8062000000000005</v>
      </c>
      <c r="G47" s="10">
        <v>13.538</v>
      </c>
      <c r="H47" s="41">
        <v>2.0628000000000002</v>
      </c>
      <c r="I47" s="41">
        <v>11.475099999999999</v>
      </c>
      <c r="J47" s="41">
        <v>2.4312</v>
      </c>
      <c r="K47" s="41">
        <v>9.0439000000000007</v>
      </c>
    </row>
    <row r="48" spans="1:11">
      <c r="A48" s="49" t="s">
        <v>112</v>
      </c>
      <c r="B48" s="41">
        <v>11.065799999999999</v>
      </c>
      <c r="C48" s="41">
        <v>1.1209</v>
      </c>
      <c r="D48" s="41">
        <v>9.9449000000000005</v>
      </c>
      <c r="E48" s="41">
        <v>1.4592000000000001</v>
      </c>
      <c r="F48" s="41">
        <v>8.4856999999999996</v>
      </c>
      <c r="G48" s="10">
        <v>11.3941</v>
      </c>
      <c r="H48" s="41">
        <v>1.1823999999999999</v>
      </c>
      <c r="I48" s="41">
        <v>10.2117</v>
      </c>
      <c r="J48" s="41">
        <v>2.5703999999999998</v>
      </c>
      <c r="K48" s="41">
        <v>7.6413000000000002</v>
      </c>
    </row>
    <row r="49" spans="1:11">
      <c r="A49" s="49" t="s">
        <v>113</v>
      </c>
      <c r="B49" s="41">
        <v>18.854299999999999</v>
      </c>
      <c r="C49" s="41">
        <v>0.91</v>
      </c>
      <c r="D49" s="41">
        <v>17.944299999999998</v>
      </c>
      <c r="E49" s="41">
        <v>2.1135999999999999</v>
      </c>
      <c r="F49" s="41">
        <v>15.8307</v>
      </c>
      <c r="G49" s="10">
        <v>19.853200000000001</v>
      </c>
      <c r="H49" s="41">
        <v>1.5883</v>
      </c>
      <c r="I49" s="41">
        <v>18.264900000000001</v>
      </c>
      <c r="J49" s="41">
        <v>4.9800000000000004</v>
      </c>
      <c r="K49" s="41">
        <v>13.2849</v>
      </c>
    </row>
    <row r="50" spans="1:11">
      <c r="A50" s="49" t="s">
        <v>114</v>
      </c>
      <c r="B50" s="41">
        <v>13.7561</v>
      </c>
      <c r="C50" s="41">
        <v>1.1124000000000001</v>
      </c>
      <c r="D50" s="41">
        <v>12.643700000000001</v>
      </c>
      <c r="E50" s="41">
        <v>2.9437000000000002</v>
      </c>
      <c r="F50" s="41">
        <v>9.6999999999999993</v>
      </c>
      <c r="G50" s="10">
        <v>12.969200000000001</v>
      </c>
      <c r="H50" s="41">
        <v>1.4177999999999999</v>
      </c>
      <c r="I50" s="41">
        <v>11.551399999999999</v>
      </c>
      <c r="J50" s="41">
        <v>5.1570999999999998</v>
      </c>
      <c r="K50" s="41">
        <v>6.3943000000000003</v>
      </c>
    </row>
    <row r="51" spans="1:11">
      <c r="A51" s="49" t="s">
        <v>115</v>
      </c>
      <c r="B51" s="41">
        <v>12.4389</v>
      </c>
      <c r="C51" s="41">
        <v>1.4014</v>
      </c>
      <c r="D51" s="41">
        <v>11.0374</v>
      </c>
      <c r="E51" s="41">
        <v>1.4607000000000001</v>
      </c>
      <c r="F51" s="41">
        <v>9.5767000000000007</v>
      </c>
      <c r="G51" s="10">
        <v>13.68</v>
      </c>
      <c r="H51" s="41">
        <v>1.7354000000000001</v>
      </c>
      <c r="I51" s="41">
        <v>11.9445</v>
      </c>
      <c r="J51" s="41">
        <v>3.6903000000000001</v>
      </c>
      <c r="K51" s="41">
        <v>8.2542000000000009</v>
      </c>
    </row>
    <row r="52" spans="1:11">
      <c r="A52" s="49" t="s">
        <v>116</v>
      </c>
      <c r="B52" s="41">
        <v>13.985200000000001</v>
      </c>
      <c r="C52" s="41">
        <v>1.9721</v>
      </c>
      <c r="D52" s="41">
        <v>12.013199999999999</v>
      </c>
      <c r="E52" s="41">
        <v>1.9467000000000001</v>
      </c>
      <c r="F52" s="41">
        <v>10.0665</v>
      </c>
      <c r="G52" s="10">
        <v>14.9505</v>
      </c>
      <c r="H52" s="41">
        <v>1.7017</v>
      </c>
      <c r="I52" s="41">
        <v>13.248799999999999</v>
      </c>
      <c r="J52" s="41">
        <v>5.5190999999999999</v>
      </c>
      <c r="K52" s="41">
        <v>7.7297000000000002</v>
      </c>
    </row>
    <row r="53" spans="1:11">
      <c r="A53" s="49" t="s">
        <v>117</v>
      </c>
      <c r="B53" s="41">
        <v>13.875999999999999</v>
      </c>
      <c r="C53" s="41">
        <v>1.6908000000000001</v>
      </c>
      <c r="D53" s="41">
        <v>12.1851</v>
      </c>
      <c r="E53" s="41">
        <v>0.99260000000000004</v>
      </c>
      <c r="F53" s="41">
        <v>11.192600000000001</v>
      </c>
      <c r="G53" s="10">
        <v>13.152699999999999</v>
      </c>
      <c r="H53" s="41">
        <v>1.2287999999999999</v>
      </c>
      <c r="I53" s="41">
        <v>11.9239</v>
      </c>
      <c r="J53" s="41">
        <v>2.903</v>
      </c>
      <c r="K53" s="41">
        <v>9.0210000000000008</v>
      </c>
    </row>
    <row r="54" spans="1:11">
      <c r="A54" s="49" t="s">
        <v>118</v>
      </c>
      <c r="B54" s="41">
        <v>14.186400000000001</v>
      </c>
      <c r="C54" s="41">
        <v>0.97489999999999999</v>
      </c>
      <c r="D54" s="41">
        <v>13.211499999999999</v>
      </c>
      <c r="E54" s="41">
        <v>1.1109</v>
      </c>
      <c r="F54" s="41">
        <v>12.1006</v>
      </c>
      <c r="G54" s="10">
        <v>13.694000000000001</v>
      </c>
      <c r="H54" s="41">
        <v>1.0296000000000001</v>
      </c>
      <c r="I54" s="41">
        <v>12.664400000000001</v>
      </c>
      <c r="J54" s="41">
        <v>2.0019</v>
      </c>
      <c r="K54" s="41">
        <v>10.6625</v>
      </c>
    </row>
    <row r="55" spans="1:11">
      <c r="A55" s="42" t="s">
        <v>119</v>
      </c>
      <c r="B55" s="43"/>
      <c r="C55" s="43"/>
      <c r="D55" s="43"/>
      <c r="E55" s="43"/>
      <c r="F55" s="43"/>
      <c r="G55" s="43"/>
      <c r="H55" s="43"/>
      <c r="I55" s="43"/>
      <c r="J55" s="43"/>
      <c r="K55" s="43"/>
    </row>
    <row r="56" spans="1:11">
      <c r="A56" s="50" t="s">
        <v>121</v>
      </c>
      <c r="B56" s="41">
        <v>19.111999999999998</v>
      </c>
      <c r="C56" s="41">
        <v>1.0102</v>
      </c>
      <c r="D56" s="41">
        <v>18.101700000000001</v>
      </c>
      <c r="E56" s="41">
        <v>0.68959999999999999</v>
      </c>
      <c r="F56" s="41">
        <v>17.412199999999999</v>
      </c>
      <c r="G56" s="10">
        <v>18.121600000000001</v>
      </c>
      <c r="H56" s="41">
        <v>1.5054000000000001</v>
      </c>
      <c r="I56" s="41">
        <v>16.616199999999999</v>
      </c>
      <c r="J56" s="41">
        <v>1.7119</v>
      </c>
      <c r="K56" s="41">
        <v>14.904299999999999</v>
      </c>
    </row>
    <row r="57" spans="1:11">
      <c r="A57" s="11" t="s">
        <v>168</v>
      </c>
      <c r="B57" s="6">
        <v>10.1404</v>
      </c>
      <c r="C57" s="6">
        <v>0.61</v>
      </c>
      <c r="D57" s="6">
        <v>9.5305</v>
      </c>
      <c r="E57" s="6">
        <v>1.3845000000000001</v>
      </c>
      <c r="F57" s="6">
        <v>8.1460000000000008</v>
      </c>
      <c r="G57" s="15">
        <v>11.6929</v>
      </c>
      <c r="H57" s="6">
        <v>0.66279999999999994</v>
      </c>
      <c r="I57" s="6">
        <v>11.030099999999999</v>
      </c>
      <c r="J57" s="6">
        <v>2.2694999999999999</v>
      </c>
      <c r="K57" s="6">
        <v>8.7606000000000002</v>
      </c>
    </row>
    <row r="58" spans="1:11">
      <c r="A58" s="7" t="s">
        <v>234</v>
      </c>
    </row>
  </sheetData>
  <mergeCells count="4">
    <mergeCell ref="A55:K55"/>
    <mergeCell ref="B2:F2"/>
    <mergeCell ref="A2:A3"/>
    <mergeCell ref="G2:K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K58"/>
  <sheetViews>
    <sheetView workbookViewId="0"/>
  </sheetViews>
  <sheetFormatPr defaultRowHeight="15"/>
  <cols>
    <col min="1" max="1" width="26" customWidth="1"/>
    <col min="2" max="11" width="16" customWidth="1"/>
  </cols>
  <sheetData>
    <row r="1" spans="1:11">
      <c r="A1" s="2" t="s">
        <v>27</v>
      </c>
    </row>
    <row r="2" spans="1:11">
      <c r="A2" s="31" t="s">
        <v>63</v>
      </c>
      <c r="B2" s="64">
        <v>2019</v>
      </c>
      <c r="C2" s="45"/>
      <c r="D2" s="45"/>
      <c r="E2" s="45"/>
      <c r="F2" s="45"/>
      <c r="G2" s="64">
        <v>2022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14.681068</v>
      </c>
      <c r="C4" s="41">
        <v>1.4861</v>
      </c>
      <c r="D4" s="41">
        <v>13.194967999999999</v>
      </c>
      <c r="E4" s="41">
        <v>2.4742570000000002</v>
      </c>
      <c r="F4" s="41">
        <v>10.720711</v>
      </c>
      <c r="G4" s="10">
        <v>15.517626999999999</v>
      </c>
      <c r="H4" s="41">
        <v>1.4060410000000001</v>
      </c>
      <c r="I4" s="41">
        <v>14.111586000000001</v>
      </c>
      <c r="J4" s="41">
        <v>2.5447440000000001</v>
      </c>
      <c r="K4" s="41">
        <v>11.566843</v>
      </c>
    </row>
    <row r="5" spans="1:11">
      <c r="A5" s="49" t="s">
        <v>69</v>
      </c>
      <c r="B5" s="41">
        <v>12.223172</v>
      </c>
      <c r="C5" s="41">
        <v>1.5114860000000001</v>
      </c>
      <c r="D5" s="41">
        <v>10.711686</v>
      </c>
      <c r="E5" s="41">
        <v>4.9160300000000001</v>
      </c>
      <c r="F5" s="41">
        <v>5.795655</v>
      </c>
      <c r="G5" s="10">
        <v>13.619916</v>
      </c>
      <c r="H5" s="41">
        <v>0.73685199999999995</v>
      </c>
      <c r="I5" s="41">
        <v>12.883063999999999</v>
      </c>
      <c r="J5" s="41">
        <v>4.4723199999999999</v>
      </c>
      <c r="K5" s="41">
        <v>8.4107439999999993</v>
      </c>
    </row>
    <row r="6" spans="1:11">
      <c r="A6" s="49" t="s">
        <v>70</v>
      </c>
      <c r="B6" s="41">
        <v>14.440434</v>
      </c>
      <c r="C6" s="58" t="s">
        <v>179</v>
      </c>
      <c r="D6" s="41">
        <v>14.012917</v>
      </c>
      <c r="E6" s="41">
        <v>3.0835159999999999</v>
      </c>
      <c r="F6" s="41">
        <v>10.929402</v>
      </c>
      <c r="G6" s="10">
        <v>14.889339</v>
      </c>
      <c r="H6" s="58" t="s">
        <v>179</v>
      </c>
      <c r="I6" s="41">
        <v>14.513648</v>
      </c>
      <c r="J6" s="41">
        <v>2.2471930000000002</v>
      </c>
      <c r="K6" s="41">
        <v>12.266455000000001</v>
      </c>
    </row>
    <row r="7" spans="1:11">
      <c r="A7" s="49" t="s">
        <v>71</v>
      </c>
      <c r="B7" s="41">
        <v>12.867747</v>
      </c>
      <c r="C7" s="41">
        <v>1.518086</v>
      </c>
      <c r="D7" s="41">
        <v>11.349660999999999</v>
      </c>
      <c r="E7" s="41">
        <v>2.7644470000000001</v>
      </c>
      <c r="F7" s="41">
        <v>8.5852140000000006</v>
      </c>
      <c r="G7" s="10">
        <v>12.008618999999999</v>
      </c>
      <c r="H7" s="41">
        <v>1.5569850000000001</v>
      </c>
      <c r="I7" s="41">
        <v>10.451634</v>
      </c>
      <c r="J7" s="41">
        <v>2.2493020000000001</v>
      </c>
      <c r="K7" s="41">
        <v>8.2023309999999992</v>
      </c>
    </row>
    <row r="8" spans="1:11">
      <c r="A8" s="49" t="s">
        <v>72</v>
      </c>
      <c r="B8" s="41">
        <v>15.319375000000001</v>
      </c>
      <c r="C8" s="41">
        <v>1.773676</v>
      </c>
      <c r="D8" s="41">
        <v>13.545699000000001</v>
      </c>
      <c r="E8" s="41">
        <v>1.369162</v>
      </c>
      <c r="F8" s="41">
        <v>12.176537</v>
      </c>
      <c r="G8" s="10">
        <v>17.167366999999999</v>
      </c>
      <c r="H8" s="41">
        <v>1.186634</v>
      </c>
      <c r="I8" s="41">
        <v>15.980733000000001</v>
      </c>
      <c r="J8" s="41">
        <v>1.303504</v>
      </c>
      <c r="K8" s="41">
        <v>14.677229000000001</v>
      </c>
    </row>
    <row r="9" spans="1:11">
      <c r="A9" s="49" t="s">
        <v>73</v>
      </c>
      <c r="B9" s="41">
        <v>12.336256000000001</v>
      </c>
      <c r="C9" s="41">
        <v>1.1970289999999999</v>
      </c>
      <c r="D9" s="41">
        <v>11.139227</v>
      </c>
      <c r="E9" s="41">
        <v>4.2405140000000001</v>
      </c>
      <c r="F9" s="41">
        <v>6.8987129999999999</v>
      </c>
      <c r="G9" s="10">
        <v>12.284357</v>
      </c>
      <c r="H9" s="41">
        <v>1.6999649999999999</v>
      </c>
      <c r="I9" s="41">
        <v>10.584391999999999</v>
      </c>
      <c r="J9" s="41">
        <v>4.0556919999999996</v>
      </c>
      <c r="K9" s="41">
        <v>6.5286999999999997</v>
      </c>
    </row>
    <row r="10" spans="1:11">
      <c r="A10" s="49" t="s">
        <v>74</v>
      </c>
      <c r="B10" s="41">
        <v>11.935589999999999</v>
      </c>
      <c r="C10" s="41">
        <v>0.95731100000000002</v>
      </c>
      <c r="D10" s="41">
        <v>10.978279000000001</v>
      </c>
      <c r="E10" s="41">
        <v>2.6477149999999998</v>
      </c>
      <c r="F10" s="41">
        <v>8.3305640000000007</v>
      </c>
      <c r="G10" s="10">
        <v>13.379306</v>
      </c>
      <c r="H10" s="41">
        <v>1.2870550000000001</v>
      </c>
      <c r="I10" s="41">
        <v>12.092250999999999</v>
      </c>
      <c r="J10" s="41">
        <v>2.3484370000000001</v>
      </c>
      <c r="K10" s="41">
        <v>9.7438140000000004</v>
      </c>
    </row>
    <row r="11" spans="1:11">
      <c r="A11" s="49" t="s">
        <v>75</v>
      </c>
      <c r="B11" s="41">
        <v>17.806588999999999</v>
      </c>
      <c r="C11" s="41">
        <v>1.16567</v>
      </c>
      <c r="D11" s="41">
        <v>16.640919</v>
      </c>
      <c r="E11" s="41">
        <v>4.5266219999999997</v>
      </c>
      <c r="F11" s="41">
        <v>12.114297000000001</v>
      </c>
      <c r="G11" s="10">
        <v>19.440791999999998</v>
      </c>
      <c r="H11" s="41">
        <v>1.3249420000000001</v>
      </c>
      <c r="I11" s="41">
        <v>18.115849999999998</v>
      </c>
      <c r="J11" s="41">
        <v>3.700259</v>
      </c>
      <c r="K11" s="41">
        <v>14.415590999999999</v>
      </c>
    </row>
    <row r="12" spans="1:11">
      <c r="A12" s="49" t="s">
        <v>76</v>
      </c>
      <c r="B12" s="41">
        <v>17.317468000000002</v>
      </c>
      <c r="C12" s="41">
        <v>1.608609</v>
      </c>
      <c r="D12" s="41">
        <v>15.708859</v>
      </c>
      <c r="E12" s="41">
        <v>2.8943850000000002</v>
      </c>
      <c r="F12" s="41">
        <v>12.814474000000001</v>
      </c>
      <c r="G12" s="10">
        <v>19.457177999999999</v>
      </c>
      <c r="H12" s="41">
        <v>1.051372</v>
      </c>
      <c r="I12" s="41">
        <v>18.405806999999999</v>
      </c>
      <c r="J12" s="41">
        <v>1.721176</v>
      </c>
      <c r="K12" s="41">
        <v>16.684631</v>
      </c>
    </row>
    <row r="13" spans="1:11">
      <c r="A13" s="49" t="s">
        <v>77</v>
      </c>
      <c r="B13" s="41">
        <v>17.011399000000001</v>
      </c>
      <c r="C13" s="41">
        <v>1.6457310000000001</v>
      </c>
      <c r="D13" s="41">
        <v>15.365667999999999</v>
      </c>
      <c r="E13" s="41">
        <v>0.90571699999999999</v>
      </c>
      <c r="F13" s="41">
        <v>14.459951999999999</v>
      </c>
      <c r="G13" s="10">
        <v>19.860955000000001</v>
      </c>
      <c r="H13" s="41">
        <v>1.7594669999999999</v>
      </c>
      <c r="I13" s="41">
        <v>18.101488</v>
      </c>
      <c r="J13" s="41">
        <v>0.98919500000000005</v>
      </c>
      <c r="K13" s="41">
        <v>17.112293000000001</v>
      </c>
    </row>
    <row r="14" spans="1:11">
      <c r="A14" s="49" t="s">
        <v>78</v>
      </c>
      <c r="B14" s="41">
        <v>14.820185</v>
      </c>
      <c r="C14" s="41">
        <v>2.4672209999999999</v>
      </c>
      <c r="D14" s="41">
        <v>12.352963000000001</v>
      </c>
      <c r="E14" s="41">
        <v>1.4116740000000001</v>
      </c>
      <c r="F14" s="41">
        <v>10.941288999999999</v>
      </c>
      <c r="G14" s="10">
        <v>16.800740000000001</v>
      </c>
      <c r="H14" s="41">
        <v>1.656401</v>
      </c>
      <c r="I14" s="41">
        <v>15.14434</v>
      </c>
      <c r="J14" s="41">
        <v>1.1407910000000001</v>
      </c>
      <c r="K14" s="41">
        <v>14.003549</v>
      </c>
    </row>
    <row r="15" spans="1:11">
      <c r="A15" s="49" t="s">
        <v>79</v>
      </c>
      <c r="B15" s="41">
        <v>10.643846999999999</v>
      </c>
      <c r="C15" s="41">
        <v>1.009757</v>
      </c>
      <c r="D15" s="41">
        <v>9.6340900000000005</v>
      </c>
      <c r="E15" s="41">
        <v>5.50366</v>
      </c>
      <c r="F15" s="41">
        <v>4.1304290000000004</v>
      </c>
      <c r="G15" s="10">
        <v>11.84592</v>
      </c>
      <c r="H15" s="41">
        <v>1.2597419999999999</v>
      </c>
      <c r="I15" s="41">
        <v>10.586178</v>
      </c>
      <c r="J15" s="41">
        <v>6.750807</v>
      </c>
      <c r="K15" s="41">
        <v>3.8353700000000002</v>
      </c>
    </row>
    <row r="16" spans="1:11">
      <c r="A16" s="49" t="s">
        <v>80</v>
      </c>
      <c r="B16" s="41">
        <v>12.159356000000001</v>
      </c>
      <c r="C16" s="41">
        <v>1.0457959999999999</v>
      </c>
      <c r="D16" s="41">
        <v>11.113561000000001</v>
      </c>
      <c r="E16" s="41">
        <v>2.9582449999999998</v>
      </c>
      <c r="F16" s="41">
        <v>8.1553149999999999</v>
      </c>
      <c r="G16" s="10">
        <v>12.884335</v>
      </c>
      <c r="H16" s="41">
        <v>1.415357</v>
      </c>
      <c r="I16" s="41">
        <v>11.468977000000001</v>
      </c>
      <c r="J16" s="41">
        <v>2.2365930000000001</v>
      </c>
      <c r="K16" s="41">
        <v>9.2323839999999997</v>
      </c>
    </row>
    <row r="17" spans="1:11">
      <c r="A17" s="49" t="s">
        <v>81</v>
      </c>
      <c r="B17" s="41">
        <v>14.300492</v>
      </c>
      <c r="C17" s="41">
        <v>0.67463499999999998</v>
      </c>
      <c r="D17" s="41">
        <v>13.625857</v>
      </c>
      <c r="E17" s="41">
        <v>1.4366449999999999</v>
      </c>
      <c r="F17" s="41">
        <v>12.189213000000001</v>
      </c>
      <c r="G17" s="10">
        <v>15.334199999999999</v>
      </c>
      <c r="H17" s="41">
        <v>0.96993700000000005</v>
      </c>
      <c r="I17" s="41">
        <v>14.364262999999999</v>
      </c>
      <c r="J17" s="41">
        <v>2.0421230000000001</v>
      </c>
      <c r="K17" s="41">
        <v>12.322139999999999</v>
      </c>
    </row>
    <row r="18" spans="1:11">
      <c r="A18" s="49" t="s">
        <v>82</v>
      </c>
      <c r="B18" s="41">
        <v>16.43486</v>
      </c>
      <c r="C18" s="41">
        <v>1.3478000000000001</v>
      </c>
      <c r="D18" s="41">
        <v>15.087059</v>
      </c>
      <c r="E18" s="41">
        <v>1.011703</v>
      </c>
      <c r="F18" s="41">
        <v>14.075355999999999</v>
      </c>
      <c r="G18" s="10">
        <v>15.502895000000001</v>
      </c>
      <c r="H18" s="58" t="s">
        <v>179</v>
      </c>
      <c r="I18" s="41">
        <v>15.223246</v>
      </c>
      <c r="J18" s="41">
        <v>2.9447770000000002</v>
      </c>
      <c r="K18" s="41">
        <v>12.278468</v>
      </c>
    </row>
    <row r="19" spans="1:11">
      <c r="A19" s="49" t="s">
        <v>83</v>
      </c>
      <c r="B19" s="41">
        <v>14.053269</v>
      </c>
      <c r="C19" s="41">
        <v>0.89863899999999997</v>
      </c>
      <c r="D19" s="41">
        <v>13.154629999999999</v>
      </c>
      <c r="E19" s="41">
        <v>0.88679200000000002</v>
      </c>
      <c r="F19" s="41">
        <v>12.267837999999999</v>
      </c>
      <c r="G19" s="10">
        <v>15.561819</v>
      </c>
      <c r="H19" s="41">
        <v>0.78190899999999997</v>
      </c>
      <c r="I19" s="41">
        <v>14.779909999999999</v>
      </c>
      <c r="J19" s="41">
        <v>1.49794</v>
      </c>
      <c r="K19" s="41">
        <v>13.281969999999999</v>
      </c>
    </row>
    <row r="20" spans="1:11">
      <c r="A20" s="49" t="s">
        <v>84</v>
      </c>
      <c r="B20" s="41">
        <v>13.148902</v>
      </c>
      <c r="C20" s="41">
        <v>1.2696499999999999</v>
      </c>
      <c r="D20" s="41">
        <v>11.879251999999999</v>
      </c>
      <c r="E20" s="41">
        <v>3.078478</v>
      </c>
      <c r="F20" s="41">
        <v>8.8007740000000005</v>
      </c>
      <c r="G20" s="10">
        <v>14.119559000000001</v>
      </c>
      <c r="H20" s="41">
        <v>1.10815</v>
      </c>
      <c r="I20" s="41">
        <v>13.011407999999999</v>
      </c>
      <c r="J20" s="41">
        <v>3.714353</v>
      </c>
      <c r="K20" s="41">
        <v>9.2970550000000003</v>
      </c>
    </row>
    <row r="21" spans="1:11">
      <c r="A21" s="49" t="s">
        <v>85</v>
      </c>
      <c r="B21" s="41">
        <v>13.942242999999999</v>
      </c>
      <c r="C21" s="41">
        <v>2.068838</v>
      </c>
      <c r="D21" s="41">
        <v>11.873405</v>
      </c>
      <c r="E21" s="41">
        <v>1.4701930000000001</v>
      </c>
      <c r="F21" s="41">
        <v>10.403211000000001</v>
      </c>
      <c r="G21" s="10">
        <v>16.106680000000001</v>
      </c>
      <c r="H21" s="41">
        <v>1.7601819999999999</v>
      </c>
      <c r="I21" s="41">
        <v>14.346498</v>
      </c>
      <c r="J21" s="41">
        <v>1.706979</v>
      </c>
      <c r="K21" s="41">
        <v>12.639519</v>
      </c>
    </row>
    <row r="22" spans="1:11">
      <c r="A22" s="49" t="s">
        <v>86</v>
      </c>
      <c r="B22" s="41">
        <v>17.310089000000001</v>
      </c>
      <c r="C22" s="41">
        <v>3.0359829999999999</v>
      </c>
      <c r="D22" s="41">
        <v>14.274106</v>
      </c>
      <c r="E22" s="41">
        <v>0.67788700000000002</v>
      </c>
      <c r="F22" s="41">
        <v>13.596219</v>
      </c>
      <c r="G22" s="10">
        <v>19.995874000000001</v>
      </c>
      <c r="H22" s="41">
        <v>2.326705</v>
      </c>
      <c r="I22" s="41">
        <v>17.669169</v>
      </c>
      <c r="J22" s="41">
        <v>1.1299380000000001</v>
      </c>
      <c r="K22" s="41">
        <v>16.539231999999998</v>
      </c>
    </row>
    <row r="23" spans="1:11">
      <c r="A23" s="49" t="s">
        <v>87</v>
      </c>
      <c r="B23" s="41">
        <v>19.274401000000001</v>
      </c>
      <c r="C23" s="41">
        <v>1.452523</v>
      </c>
      <c r="D23" s="41">
        <v>17.821878000000002</v>
      </c>
      <c r="E23" s="41">
        <v>3.0719560000000001</v>
      </c>
      <c r="F23" s="41">
        <v>14.749922</v>
      </c>
      <c r="G23" s="10">
        <v>22.556488000000002</v>
      </c>
      <c r="H23" s="41">
        <v>1.074044</v>
      </c>
      <c r="I23" s="41">
        <v>21.482444999999998</v>
      </c>
      <c r="J23" s="41">
        <v>3.3073760000000001</v>
      </c>
      <c r="K23" s="41">
        <v>18.175068</v>
      </c>
    </row>
    <row r="24" spans="1:11">
      <c r="A24" s="49" t="s">
        <v>88</v>
      </c>
      <c r="B24" s="41">
        <v>13.511834</v>
      </c>
      <c r="C24" s="41">
        <v>2.051501</v>
      </c>
      <c r="D24" s="41">
        <v>11.460333</v>
      </c>
      <c r="E24" s="41">
        <v>0.63233499999999998</v>
      </c>
      <c r="F24" s="41">
        <v>10.827997</v>
      </c>
      <c r="G24" s="10">
        <v>15.015580999999999</v>
      </c>
      <c r="H24" s="41">
        <v>0.97556799999999999</v>
      </c>
      <c r="I24" s="41">
        <v>14.040013</v>
      </c>
      <c r="J24" s="41">
        <v>0.717082</v>
      </c>
      <c r="K24" s="41">
        <v>13.322929999999999</v>
      </c>
    </row>
    <row r="25" spans="1:11">
      <c r="A25" s="49" t="s">
        <v>89</v>
      </c>
      <c r="B25" s="41">
        <v>18.539082000000001</v>
      </c>
      <c r="C25" s="41">
        <v>1.665672</v>
      </c>
      <c r="D25" s="41">
        <v>16.87341</v>
      </c>
      <c r="E25" s="41">
        <v>1.868279</v>
      </c>
      <c r="F25" s="41">
        <v>15.005131</v>
      </c>
      <c r="G25" s="10">
        <v>20.118829000000002</v>
      </c>
      <c r="H25" s="41">
        <v>1.148663</v>
      </c>
      <c r="I25" s="41">
        <v>18.970165999999999</v>
      </c>
      <c r="J25" s="41">
        <v>2.4159920000000001</v>
      </c>
      <c r="K25" s="41">
        <v>16.554174</v>
      </c>
    </row>
    <row r="26" spans="1:11">
      <c r="A26" s="49" t="s">
        <v>90</v>
      </c>
      <c r="B26" s="41">
        <v>13.225075</v>
      </c>
      <c r="C26" s="41">
        <v>2.0745589999999998</v>
      </c>
      <c r="D26" s="41">
        <v>11.150517000000001</v>
      </c>
      <c r="E26" s="41">
        <v>2.2107169999999998</v>
      </c>
      <c r="F26" s="41">
        <v>8.9398</v>
      </c>
      <c r="G26" s="10">
        <v>14.215906</v>
      </c>
      <c r="H26" s="41">
        <v>1.3011379999999999</v>
      </c>
      <c r="I26" s="41">
        <v>12.914768</v>
      </c>
      <c r="J26" s="41">
        <v>2.553121</v>
      </c>
      <c r="K26" s="41">
        <v>10.361647</v>
      </c>
    </row>
    <row r="27" spans="1:11">
      <c r="A27" s="49" t="s">
        <v>91</v>
      </c>
      <c r="B27" s="41">
        <v>15.002827</v>
      </c>
      <c r="C27" s="41">
        <v>1.4299219999999999</v>
      </c>
      <c r="D27" s="41">
        <v>13.572905</v>
      </c>
      <c r="E27" s="41">
        <v>5.6303390000000002</v>
      </c>
      <c r="F27" s="41">
        <v>7.9425660000000002</v>
      </c>
      <c r="G27" s="10">
        <v>14.983046999999999</v>
      </c>
      <c r="H27" s="41">
        <v>1.2617130000000001</v>
      </c>
      <c r="I27" s="41">
        <v>13.721334000000001</v>
      </c>
      <c r="J27" s="41">
        <v>6.4367669999999997</v>
      </c>
      <c r="K27" s="41">
        <v>7.2845680000000002</v>
      </c>
    </row>
    <row r="28" spans="1:11">
      <c r="A28" s="49" t="s">
        <v>92</v>
      </c>
      <c r="B28" s="41">
        <v>11.535310000000001</v>
      </c>
      <c r="C28" s="41">
        <v>0.88065599999999999</v>
      </c>
      <c r="D28" s="41">
        <v>10.654654000000001</v>
      </c>
      <c r="E28" s="41">
        <v>1.320641</v>
      </c>
      <c r="F28" s="41">
        <v>9.3340119999999995</v>
      </c>
      <c r="G28" s="10">
        <v>13.029870000000001</v>
      </c>
      <c r="H28" s="41">
        <v>0.58121500000000004</v>
      </c>
      <c r="I28" s="41">
        <v>12.448655</v>
      </c>
      <c r="J28" s="41">
        <v>1.1197699999999999</v>
      </c>
      <c r="K28" s="41">
        <v>11.328885</v>
      </c>
    </row>
    <row r="29" spans="1:11">
      <c r="A29" s="49" t="s">
        <v>93</v>
      </c>
      <c r="B29" s="41">
        <v>13.337095</v>
      </c>
      <c r="C29" s="41">
        <v>0.91845699999999997</v>
      </c>
      <c r="D29" s="41">
        <v>12.418638</v>
      </c>
      <c r="E29" s="41">
        <v>2.760122</v>
      </c>
      <c r="F29" s="41">
        <v>9.6585160000000005</v>
      </c>
      <c r="G29" s="10">
        <v>14.244222000000001</v>
      </c>
      <c r="H29" s="41">
        <v>0.89797800000000005</v>
      </c>
      <c r="I29" s="41">
        <v>13.346244</v>
      </c>
      <c r="J29" s="41">
        <v>3.7776529999999999</v>
      </c>
      <c r="K29" s="41">
        <v>9.5685909999999996</v>
      </c>
    </row>
    <row r="30" spans="1:11">
      <c r="A30" s="49" t="s">
        <v>94</v>
      </c>
      <c r="B30" s="41">
        <v>14.192985999999999</v>
      </c>
      <c r="C30" s="41">
        <v>1.1880440000000001</v>
      </c>
      <c r="D30" s="41">
        <v>13.004942</v>
      </c>
      <c r="E30" s="41">
        <v>3.7973859999999999</v>
      </c>
      <c r="F30" s="41">
        <v>9.2075560000000003</v>
      </c>
      <c r="G30" s="10">
        <v>14.964478</v>
      </c>
      <c r="H30" s="41">
        <v>0.78881199999999996</v>
      </c>
      <c r="I30" s="41">
        <v>14.175666</v>
      </c>
      <c r="J30" s="41">
        <v>3.0076930000000002</v>
      </c>
      <c r="K30" s="41">
        <v>11.167973</v>
      </c>
    </row>
    <row r="31" spans="1:11">
      <c r="A31" s="49" t="s">
        <v>95</v>
      </c>
      <c r="B31" s="41">
        <v>14.748141</v>
      </c>
      <c r="C31" s="41">
        <v>0.85924500000000004</v>
      </c>
      <c r="D31" s="41">
        <v>13.888896000000001</v>
      </c>
      <c r="E31" s="41">
        <v>2.8121510000000001</v>
      </c>
      <c r="F31" s="41">
        <v>11.076745000000001</v>
      </c>
      <c r="G31" s="10">
        <v>15.052004</v>
      </c>
      <c r="H31" s="41">
        <v>1.1330370000000001</v>
      </c>
      <c r="I31" s="41">
        <v>13.918967</v>
      </c>
      <c r="J31" s="41">
        <v>3.0170110000000001</v>
      </c>
      <c r="K31" s="41">
        <v>10.901956</v>
      </c>
    </row>
    <row r="32" spans="1:11">
      <c r="A32" s="49" t="s">
        <v>96</v>
      </c>
      <c r="B32" s="41">
        <v>11.680925</v>
      </c>
      <c r="C32" s="41">
        <v>0.92575799999999997</v>
      </c>
      <c r="D32" s="41">
        <v>10.755167</v>
      </c>
      <c r="E32" s="41">
        <v>6.2858140000000002</v>
      </c>
      <c r="F32" s="41">
        <v>4.4693529999999999</v>
      </c>
      <c r="G32" s="10">
        <v>10.587484999999999</v>
      </c>
      <c r="H32" s="41">
        <v>1.0628949999999999</v>
      </c>
      <c r="I32" s="41">
        <v>9.5245890000000006</v>
      </c>
      <c r="J32" s="41">
        <v>5.7448399999999999</v>
      </c>
      <c r="K32" s="41">
        <v>3.7797489999999998</v>
      </c>
    </row>
    <row r="33" spans="1:11">
      <c r="A33" s="49" t="s">
        <v>97</v>
      </c>
      <c r="B33" s="41">
        <v>18.818921</v>
      </c>
      <c r="C33" s="41">
        <v>0.83504500000000004</v>
      </c>
      <c r="D33" s="41">
        <v>17.983875999999999</v>
      </c>
      <c r="E33" s="41">
        <v>5.4847700000000001</v>
      </c>
      <c r="F33" s="41">
        <v>12.499105</v>
      </c>
      <c r="G33" s="10">
        <v>19.243151000000001</v>
      </c>
      <c r="H33" s="41">
        <v>0.71421299999999999</v>
      </c>
      <c r="I33" s="41">
        <v>18.528939000000001</v>
      </c>
      <c r="J33" s="41">
        <v>5.9076329999999997</v>
      </c>
      <c r="K33" s="41">
        <v>12.621306000000001</v>
      </c>
    </row>
    <row r="34" spans="1:11">
      <c r="A34" s="49" t="s">
        <v>98</v>
      </c>
      <c r="B34" s="41">
        <v>16.412179999999999</v>
      </c>
      <c r="C34" s="41">
        <v>0.987452</v>
      </c>
      <c r="D34" s="41">
        <v>15.424728999999999</v>
      </c>
      <c r="E34" s="41">
        <v>1.4530160000000001</v>
      </c>
      <c r="F34" s="41">
        <v>13.971712999999999</v>
      </c>
      <c r="G34" s="10">
        <v>18.798843000000002</v>
      </c>
      <c r="H34" s="41">
        <v>1.597072</v>
      </c>
      <c r="I34" s="41">
        <v>17.201771000000001</v>
      </c>
      <c r="J34" s="41">
        <v>1.1561189999999999</v>
      </c>
      <c r="K34" s="41">
        <v>16.045650999999999</v>
      </c>
    </row>
    <row r="35" spans="1:11">
      <c r="A35" s="49" t="s">
        <v>99</v>
      </c>
      <c r="B35" s="41">
        <v>17.026140000000002</v>
      </c>
      <c r="C35" s="41">
        <v>2.1274839999999999</v>
      </c>
      <c r="D35" s="41">
        <v>14.898656000000001</v>
      </c>
      <c r="E35" s="41">
        <v>3.9509319999999999</v>
      </c>
      <c r="F35" s="41">
        <v>10.947723999999999</v>
      </c>
      <c r="G35" s="10">
        <v>17.673421999999999</v>
      </c>
      <c r="H35" s="41">
        <v>1.563731</v>
      </c>
      <c r="I35" s="41">
        <v>16.109691000000002</v>
      </c>
      <c r="J35" s="41">
        <v>5.5650089999999999</v>
      </c>
      <c r="K35" s="41">
        <v>10.544682</v>
      </c>
    </row>
    <row r="36" spans="1:11">
      <c r="A36" s="49" t="s">
        <v>100</v>
      </c>
      <c r="B36" s="41">
        <v>18.546355999999999</v>
      </c>
      <c r="C36" s="41">
        <v>1.4410179999999999</v>
      </c>
      <c r="D36" s="41">
        <v>17.105338</v>
      </c>
      <c r="E36" s="41">
        <v>0.72732200000000002</v>
      </c>
      <c r="F36" s="41">
        <v>16.378017</v>
      </c>
      <c r="G36" s="10">
        <v>18.221132000000001</v>
      </c>
      <c r="H36" s="41">
        <v>1.6034280000000001</v>
      </c>
      <c r="I36" s="41">
        <v>16.617704</v>
      </c>
      <c r="J36" s="41">
        <v>0.55553200000000003</v>
      </c>
      <c r="K36" s="41">
        <v>16.062172</v>
      </c>
    </row>
    <row r="37" spans="1:11">
      <c r="A37" s="49" t="s">
        <v>101</v>
      </c>
      <c r="B37" s="41">
        <v>13.806429</v>
      </c>
      <c r="C37" s="41">
        <v>1.0774889999999999</v>
      </c>
      <c r="D37" s="41">
        <v>12.72894</v>
      </c>
      <c r="E37" s="41">
        <v>2.5799530000000002</v>
      </c>
      <c r="F37" s="41">
        <v>10.148987</v>
      </c>
      <c r="G37" s="10">
        <v>13.298500000000001</v>
      </c>
      <c r="H37" s="41">
        <v>1.466289</v>
      </c>
      <c r="I37" s="41">
        <v>11.832210999999999</v>
      </c>
      <c r="J37" s="41">
        <v>1.671775</v>
      </c>
      <c r="K37" s="41">
        <v>10.160436000000001</v>
      </c>
    </row>
    <row r="38" spans="1:11">
      <c r="A38" s="49" t="s">
        <v>102</v>
      </c>
      <c r="B38" s="41">
        <v>13.347054</v>
      </c>
      <c r="C38" s="41">
        <v>1.069178</v>
      </c>
      <c r="D38" s="41">
        <v>12.277875</v>
      </c>
      <c r="E38" s="41">
        <v>2.9751590000000001</v>
      </c>
      <c r="F38" s="41">
        <v>9.3027160000000002</v>
      </c>
      <c r="G38" s="10">
        <v>14.982718999999999</v>
      </c>
      <c r="H38" s="41">
        <v>1.3735109999999999</v>
      </c>
      <c r="I38" s="41">
        <v>13.609208000000001</v>
      </c>
      <c r="J38" s="41">
        <v>2.721346</v>
      </c>
      <c r="K38" s="41">
        <v>10.887862999999999</v>
      </c>
    </row>
    <row r="39" spans="1:11">
      <c r="A39" s="49" t="s">
        <v>103</v>
      </c>
      <c r="B39" s="41">
        <v>17.369703000000001</v>
      </c>
      <c r="C39" s="41">
        <v>2.054792</v>
      </c>
      <c r="D39" s="41">
        <v>15.314911</v>
      </c>
      <c r="E39" s="41">
        <v>0.87355099999999997</v>
      </c>
      <c r="F39" s="41">
        <v>14.44136</v>
      </c>
      <c r="G39" s="10">
        <v>16.177361999999999</v>
      </c>
      <c r="H39" s="41">
        <v>1.0247310000000001</v>
      </c>
      <c r="I39" s="41">
        <v>15.152631</v>
      </c>
      <c r="J39" s="58" t="s">
        <v>179</v>
      </c>
      <c r="K39" s="41">
        <v>14.788626000000001</v>
      </c>
    </row>
    <row r="40" spans="1:11">
      <c r="A40" s="49" t="s">
        <v>104</v>
      </c>
      <c r="B40" s="41">
        <v>15.125201000000001</v>
      </c>
      <c r="C40" s="41">
        <v>1.7776350000000001</v>
      </c>
      <c r="D40" s="41">
        <v>13.347564999999999</v>
      </c>
      <c r="E40" s="41">
        <v>3.4540169999999999</v>
      </c>
      <c r="F40" s="41">
        <v>9.8935479999999991</v>
      </c>
      <c r="G40" s="10">
        <v>18.153255999999999</v>
      </c>
      <c r="H40" s="41">
        <v>2.0183070000000001</v>
      </c>
      <c r="I40" s="41">
        <v>16.134948999999999</v>
      </c>
      <c r="J40" s="41">
        <v>4.9698140000000004</v>
      </c>
      <c r="K40" s="41">
        <v>11.165134</v>
      </c>
    </row>
    <row r="41" spans="1:11">
      <c r="A41" s="49" t="s">
        <v>105</v>
      </c>
      <c r="B41" s="41">
        <v>15.157318</v>
      </c>
      <c r="C41" s="41">
        <v>0.97174499999999997</v>
      </c>
      <c r="D41" s="41">
        <v>14.185573</v>
      </c>
      <c r="E41" s="41">
        <v>4.8521419999999997</v>
      </c>
      <c r="F41" s="41">
        <v>9.3334309999999991</v>
      </c>
      <c r="G41" s="10">
        <v>15.089366999999999</v>
      </c>
      <c r="H41" s="41">
        <v>0.80407700000000004</v>
      </c>
      <c r="I41" s="41">
        <v>14.28529</v>
      </c>
      <c r="J41" s="41">
        <v>4.4090920000000002</v>
      </c>
      <c r="K41" s="41">
        <v>9.8761969999999994</v>
      </c>
    </row>
    <row r="42" spans="1:11">
      <c r="A42" s="49" t="s">
        <v>106</v>
      </c>
      <c r="B42" s="41">
        <v>18.766124999999999</v>
      </c>
      <c r="C42" s="41">
        <v>1.6070960000000001</v>
      </c>
      <c r="D42" s="41">
        <v>17.159029</v>
      </c>
      <c r="E42" s="41">
        <v>3.3877470000000001</v>
      </c>
      <c r="F42" s="41">
        <v>13.771281999999999</v>
      </c>
      <c r="G42" s="10">
        <v>19.392142</v>
      </c>
      <c r="H42" s="41">
        <v>1.341855</v>
      </c>
      <c r="I42" s="41">
        <v>18.050287000000001</v>
      </c>
      <c r="J42" s="41">
        <v>2.1880470000000001</v>
      </c>
      <c r="K42" s="41">
        <v>15.86224</v>
      </c>
    </row>
    <row r="43" spans="1:11">
      <c r="A43" s="49" t="s">
        <v>107</v>
      </c>
      <c r="B43" s="41">
        <v>15.029564000000001</v>
      </c>
      <c r="C43" s="41">
        <v>1.385473</v>
      </c>
      <c r="D43" s="41">
        <v>13.644092000000001</v>
      </c>
      <c r="E43" s="41">
        <v>2.026443</v>
      </c>
      <c r="F43" s="41">
        <v>11.617649</v>
      </c>
      <c r="G43" s="10">
        <v>15.949458</v>
      </c>
      <c r="H43" s="41">
        <v>1.3126660000000001</v>
      </c>
      <c r="I43" s="41">
        <v>14.636792</v>
      </c>
      <c r="J43" s="41">
        <v>1.6914560000000001</v>
      </c>
      <c r="K43" s="41">
        <v>12.945335</v>
      </c>
    </row>
    <row r="44" spans="1:11">
      <c r="A44" s="49" t="s">
        <v>108</v>
      </c>
      <c r="B44" s="41">
        <v>13.673097</v>
      </c>
      <c r="C44" s="41">
        <v>0.98044799999999999</v>
      </c>
      <c r="D44" s="41">
        <v>12.692648999999999</v>
      </c>
      <c r="E44" s="41">
        <v>4.6321139999999996</v>
      </c>
      <c r="F44" s="41">
        <v>8.0605360000000008</v>
      </c>
      <c r="G44" s="10">
        <v>14.238386999999999</v>
      </c>
      <c r="H44" s="41">
        <v>0.745587</v>
      </c>
      <c r="I44" s="41">
        <v>13.492800000000001</v>
      </c>
      <c r="J44" s="41">
        <v>3.7060029999999999</v>
      </c>
      <c r="K44" s="41">
        <v>9.7867979999999992</v>
      </c>
    </row>
    <row r="45" spans="1:11">
      <c r="A45" s="49" t="s">
        <v>109</v>
      </c>
      <c r="B45" s="41">
        <v>12.857453</v>
      </c>
      <c r="C45" s="41">
        <v>1.1045400000000001</v>
      </c>
      <c r="D45" s="41">
        <v>11.752912999999999</v>
      </c>
      <c r="E45" s="41">
        <v>6.1277749999999997</v>
      </c>
      <c r="F45" s="41">
        <v>5.6251379999999997</v>
      </c>
      <c r="G45" s="10">
        <v>13.615997999999999</v>
      </c>
      <c r="H45" s="41">
        <v>1.302894</v>
      </c>
      <c r="I45" s="41">
        <v>12.313103999999999</v>
      </c>
      <c r="J45" s="41">
        <v>6.9075100000000003</v>
      </c>
      <c r="K45" s="41">
        <v>5.4055929999999996</v>
      </c>
    </row>
    <row r="46" spans="1:11">
      <c r="A46" s="49" t="s">
        <v>110</v>
      </c>
      <c r="B46" s="41">
        <v>12.3444</v>
      </c>
      <c r="C46" s="41">
        <v>2.0218579999999999</v>
      </c>
      <c r="D46" s="41">
        <v>10.322542</v>
      </c>
      <c r="E46" s="41">
        <v>2.252748</v>
      </c>
      <c r="F46" s="41">
        <v>8.0697939999999999</v>
      </c>
      <c r="G46" s="10">
        <v>13.297485</v>
      </c>
      <c r="H46" s="41">
        <v>2.29176</v>
      </c>
      <c r="I46" s="41">
        <v>11.005724000000001</v>
      </c>
      <c r="J46" s="41">
        <v>1.3273459999999999</v>
      </c>
      <c r="K46" s="41">
        <v>9.6783780000000004</v>
      </c>
    </row>
    <row r="47" spans="1:11">
      <c r="A47" s="49" t="s">
        <v>111</v>
      </c>
      <c r="B47" s="41">
        <v>13.835236999999999</v>
      </c>
      <c r="C47" s="41">
        <v>1.8499080000000001</v>
      </c>
      <c r="D47" s="41">
        <v>11.985329</v>
      </c>
      <c r="E47" s="41">
        <v>1.5891660000000001</v>
      </c>
      <c r="F47" s="41">
        <v>10.396163</v>
      </c>
      <c r="G47" s="10">
        <v>15.542702999999999</v>
      </c>
      <c r="H47" s="41">
        <v>1.7436910000000001</v>
      </c>
      <c r="I47" s="41">
        <v>13.799011999999999</v>
      </c>
      <c r="J47" s="41">
        <v>2.3771490000000002</v>
      </c>
      <c r="K47" s="41">
        <v>11.421863</v>
      </c>
    </row>
    <row r="48" spans="1:11">
      <c r="A48" s="49" t="s">
        <v>112</v>
      </c>
      <c r="B48" s="41">
        <v>13.561019999999999</v>
      </c>
      <c r="C48" s="41">
        <v>0.94930999999999999</v>
      </c>
      <c r="D48" s="41">
        <v>12.61171</v>
      </c>
      <c r="E48" s="41">
        <v>2.8122910000000001</v>
      </c>
      <c r="F48" s="41">
        <v>9.7994190000000003</v>
      </c>
      <c r="G48" s="10">
        <v>13.381237</v>
      </c>
      <c r="H48" s="41">
        <v>0.71530899999999997</v>
      </c>
      <c r="I48" s="41">
        <v>12.665927999999999</v>
      </c>
      <c r="J48" s="41">
        <v>3.0905770000000001</v>
      </c>
      <c r="K48" s="41">
        <v>9.5753500000000003</v>
      </c>
    </row>
    <row r="49" spans="1:11">
      <c r="A49" s="49" t="s">
        <v>113</v>
      </c>
      <c r="B49" s="41">
        <v>19.878596999999999</v>
      </c>
      <c r="C49" s="41">
        <v>1.274162</v>
      </c>
      <c r="D49" s="41">
        <v>18.604434999999999</v>
      </c>
      <c r="E49" s="41">
        <v>3.9932989999999999</v>
      </c>
      <c r="F49" s="41">
        <v>14.611136</v>
      </c>
      <c r="G49" s="10">
        <v>21.874509</v>
      </c>
      <c r="H49" s="41">
        <v>1.5127900000000001</v>
      </c>
      <c r="I49" s="41">
        <v>20.361719000000001</v>
      </c>
      <c r="J49" s="41">
        <v>4.5192569999999996</v>
      </c>
      <c r="K49" s="41">
        <v>15.842461</v>
      </c>
    </row>
    <row r="50" spans="1:11">
      <c r="A50" s="49" t="s">
        <v>114</v>
      </c>
      <c r="B50" s="41">
        <v>14.668024000000001</v>
      </c>
      <c r="C50" s="41">
        <v>1.6387370000000001</v>
      </c>
      <c r="D50" s="41">
        <v>13.029287</v>
      </c>
      <c r="E50" s="41">
        <v>2.8231269999999999</v>
      </c>
      <c r="F50" s="41">
        <v>10.206160000000001</v>
      </c>
      <c r="G50" s="10">
        <v>14.390423</v>
      </c>
      <c r="H50" s="41">
        <v>1.662174</v>
      </c>
      <c r="I50" s="41">
        <v>12.728249</v>
      </c>
      <c r="J50" s="41">
        <v>3.8365779999999998</v>
      </c>
      <c r="K50" s="41">
        <v>8.8916699999999995</v>
      </c>
    </row>
    <row r="51" spans="1:11">
      <c r="A51" s="49" t="s">
        <v>115</v>
      </c>
      <c r="B51" s="41">
        <v>13.449023</v>
      </c>
      <c r="C51" s="41">
        <v>1.2976510000000001</v>
      </c>
      <c r="D51" s="41">
        <v>12.151372</v>
      </c>
      <c r="E51" s="41">
        <v>3.8084910000000001</v>
      </c>
      <c r="F51" s="41">
        <v>8.3428799999999992</v>
      </c>
      <c r="G51" s="10">
        <v>12.939612</v>
      </c>
      <c r="H51" s="41">
        <v>1.346287</v>
      </c>
      <c r="I51" s="41">
        <v>11.593325</v>
      </c>
      <c r="J51" s="41">
        <v>3.8209339999999998</v>
      </c>
      <c r="K51" s="41">
        <v>7.7723909999999998</v>
      </c>
    </row>
    <row r="52" spans="1:11">
      <c r="A52" s="49" t="s">
        <v>116</v>
      </c>
      <c r="B52" s="41">
        <v>16.489629999999998</v>
      </c>
      <c r="C52" s="41">
        <v>1.3940699999999999</v>
      </c>
      <c r="D52" s="41">
        <v>15.095560000000001</v>
      </c>
      <c r="E52" s="41">
        <v>6.2971729999999999</v>
      </c>
      <c r="F52" s="41">
        <v>8.798387</v>
      </c>
      <c r="G52" s="10">
        <v>19.018975999999999</v>
      </c>
      <c r="H52" s="41">
        <v>1.582951</v>
      </c>
      <c r="I52" s="41">
        <v>17.436025000000001</v>
      </c>
      <c r="J52" s="41">
        <v>7.5034349999999996</v>
      </c>
      <c r="K52" s="41">
        <v>9.9325899999999994</v>
      </c>
    </row>
    <row r="53" spans="1:11">
      <c r="A53" s="49" t="s">
        <v>117</v>
      </c>
      <c r="B53" s="41">
        <v>12.405956</v>
      </c>
      <c r="C53" s="41">
        <v>1.2384759999999999</v>
      </c>
      <c r="D53" s="41">
        <v>11.167479999999999</v>
      </c>
      <c r="E53" s="41">
        <v>1.7181900000000001</v>
      </c>
      <c r="F53" s="41">
        <v>9.4492910000000006</v>
      </c>
      <c r="G53" s="10">
        <v>12.906922</v>
      </c>
      <c r="H53" s="41">
        <v>0.56642599999999999</v>
      </c>
      <c r="I53" s="41">
        <v>12.340496</v>
      </c>
      <c r="J53" s="41">
        <v>2.0729630000000001</v>
      </c>
      <c r="K53" s="41">
        <v>10.267533</v>
      </c>
    </row>
    <row r="54" spans="1:11">
      <c r="A54" s="49" t="s">
        <v>118</v>
      </c>
      <c r="B54" s="41">
        <v>14.623332</v>
      </c>
      <c r="C54" s="41">
        <v>1.6781790000000001</v>
      </c>
      <c r="D54" s="41">
        <v>12.945152999999999</v>
      </c>
      <c r="E54" s="41">
        <v>1.3943160000000001</v>
      </c>
      <c r="F54" s="41">
        <v>11.550837</v>
      </c>
      <c r="G54" s="10">
        <v>14.521741</v>
      </c>
      <c r="H54" s="41">
        <v>1.202496</v>
      </c>
      <c r="I54" s="41">
        <v>13.319245</v>
      </c>
      <c r="J54" s="41">
        <v>0.910103</v>
      </c>
      <c r="K54" s="41">
        <v>12.409143</v>
      </c>
    </row>
    <row r="55" spans="1:11">
      <c r="A55" s="42" t="s">
        <v>119</v>
      </c>
      <c r="B55" s="43"/>
      <c r="C55" s="43"/>
      <c r="D55" s="43"/>
      <c r="E55" s="43"/>
      <c r="F55" s="43"/>
      <c r="G55" s="43"/>
      <c r="H55" s="43"/>
      <c r="I55" s="43"/>
      <c r="J55" s="43"/>
      <c r="K55" s="43"/>
    </row>
    <row r="56" spans="1:11">
      <c r="A56" s="50" t="s">
        <v>121</v>
      </c>
      <c r="B56" s="41">
        <v>19.813108</v>
      </c>
      <c r="C56" s="41">
        <v>1.2965420000000001</v>
      </c>
      <c r="D56" s="41">
        <v>18.516566000000001</v>
      </c>
      <c r="E56" s="41">
        <v>0.78842599999999996</v>
      </c>
      <c r="F56" s="41">
        <v>17.72814</v>
      </c>
      <c r="G56" s="10">
        <v>20.763110000000001</v>
      </c>
      <c r="H56" s="41">
        <v>2.118614</v>
      </c>
      <c r="I56" s="41">
        <v>18.644496</v>
      </c>
      <c r="J56" s="58" t="s">
        <v>227</v>
      </c>
      <c r="K56" s="41">
        <v>18.022608000000002</v>
      </c>
    </row>
    <row r="57" spans="1:11">
      <c r="A57" s="11" t="s">
        <v>168</v>
      </c>
      <c r="B57" s="6">
        <v>12.238099999999999</v>
      </c>
      <c r="C57" s="6">
        <v>0.99368000000000001</v>
      </c>
      <c r="D57" s="6">
        <v>11.24442</v>
      </c>
      <c r="E57" s="6">
        <v>1.499968</v>
      </c>
      <c r="F57" s="6">
        <v>9.7444520000000008</v>
      </c>
      <c r="G57" s="15">
        <v>12.767571</v>
      </c>
      <c r="H57" s="6">
        <v>1.156995</v>
      </c>
      <c r="I57" s="6">
        <v>11.610575000000001</v>
      </c>
      <c r="J57" s="19" t="s">
        <v>227</v>
      </c>
      <c r="K57" s="6">
        <v>10.801636999999999</v>
      </c>
    </row>
    <row r="58" spans="1:11">
      <c r="A58" s="7" t="s">
        <v>234</v>
      </c>
    </row>
  </sheetData>
  <mergeCells count="4">
    <mergeCell ref="A55:K55"/>
    <mergeCell ref="B2:F2"/>
    <mergeCell ref="A2:A3"/>
    <mergeCell ref="G2:K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F62"/>
  <sheetViews>
    <sheetView workbookViewId="0"/>
  </sheetViews>
  <sheetFormatPr defaultRowHeight="15"/>
  <cols>
    <col min="1" max="1" width="39" customWidth="1"/>
    <col min="2" max="6" width="23" customWidth="1"/>
  </cols>
  <sheetData>
    <row r="1" spans="1:6">
      <c r="A1" s="2" t="s">
        <v>27</v>
      </c>
    </row>
    <row r="2" spans="1:6">
      <c r="A2" s="31" t="s">
        <v>63</v>
      </c>
      <c r="B2" s="64">
        <v>2024</v>
      </c>
      <c r="C2" s="45"/>
      <c r="D2" s="45"/>
      <c r="E2" s="45"/>
      <c r="F2" s="45"/>
    </row>
    <row r="3" spans="1:6" ht="29.45" customHeight="1">
      <c r="A3" s="37"/>
      <c r="B3" s="8" t="s">
        <v>220</v>
      </c>
      <c r="C3" s="8" t="s">
        <v>221</v>
      </c>
      <c r="D3" s="46" t="s">
        <v>222</v>
      </c>
      <c r="E3" s="46" t="s">
        <v>231</v>
      </c>
      <c r="F3" s="46" t="s">
        <v>232</v>
      </c>
    </row>
    <row r="4" spans="1:6">
      <c r="A4" s="40" t="s">
        <v>167</v>
      </c>
      <c r="B4" s="41">
        <v>15.190588</v>
      </c>
      <c r="C4" s="41">
        <v>1.7917650000000001</v>
      </c>
      <c r="D4" s="41">
        <v>13.398823</v>
      </c>
      <c r="E4" s="41">
        <v>2.9499650000000002</v>
      </c>
      <c r="F4" s="41">
        <v>10.448858</v>
      </c>
    </row>
    <row r="5" spans="1:6">
      <c r="A5" s="49" t="s">
        <v>69</v>
      </c>
      <c r="B5" s="41">
        <v>14.073186</v>
      </c>
      <c r="C5" s="41">
        <v>1.571388</v>
      </c>
      <c r="D5" s="41">
        <v>12.501798000000001</v>
      </c>
      <c r="E5" s="41">
        <v>3.7656960000000002</v>
      </c>
      <c r="F5" s="41">
        <v>8.7361020000000007</v>
      </c>
    </row>
    <row r="6" spans="1:6">
      <c r="A6" s="49" t="s">
        <v>70</v>
      </c>
      <c r="B6" s="41">
        <v>16.604690000000002</v>
      </c>
      <c r="C6" s="41">
        <v>1.347577</v>
      </c>
      <c r="D6" s="41">
        <v>15.257113</v>
      </c>
      <c r="E6" s="41">
        <v>1.4051849999999999</v>
      </c>
      <c r="F6" s="41">
        <v>13.851929</v>
      </c>
    </row>
    <row r="7" spans="1:6">
      <c r="A7" s="49" t="s">
        <v>71</v>
      </c>
      <c r="B7" s="41">
        <v>13.642886000000001</v>
      </c>
      <c r="C7" s="41">
        <v>0.89796900000000002</v>
      </c>
      <c r="D7" s="41">
        <v>12.744916999999999</v>
      </c>
      <c r="E7" s="41">
        <v>4.2123629999999999</v>
      </c>
      <c r="F7" s="41">
        <v>8.5325539999999993</v>
      </c>
    </row>
    <row r="8" spans="1:6">
      <c r="A8" s="49" t="s">
        <v>72</v>
      </c>
      <c r="B8" s="41">
        <v>15.82375</v>
      </c>
      <c r="C8" s="41">
        <v>1.319812</v>
      </c>
      <c r="D8" s="41">
        <v>14.503939000000001</v>
      </c>
      <c r="E8" s="41">
        <v>1.19669</v>
      </c>
      <c r="F8" s="41">
        <v>13.307249000000001</v>
      </c>
    </row>
    <row r="9" spans="1:6">
      <c r="A9" s="49" t="s">
        <v>73</v>
      </c>
      <c r="B9" s="41">
        <v>12.951817</v>
      </c>
      <c r="C9" s="41">
        <v>1.6381859999999999</v>
      </c>
      <c r="D9" s="41">
        <v>11.313631000000001</v>
      </c>
      <c r="E9" s="41">
        <v>4.2774429999999999</v>
      </c>
      <c r="F9" s="41">
        <v>7.0361880000000001</v>
      </c>
    </row>
    <row r="10" spans="1:6">
      <c r="A10" s="49" t="s">
        <v>74</v>
      </c>
      <c r="B10" s="41">
        <v>11.710585999999999</v>
      </c>
      <c r="C10" s="41">
        <v>1.355111</v>
      </c>
      <c r="D10" s="41">
        <v>10.355475999999999</v>
      </c>
      <c r="E10" s="41">
        <v>3.687989</v>
      </c>
      <c r="F10" s="41">
        <v>6.6674870000000004</v>
      </c>
    </row>
    <row r="11" spans="1:6">
      <c r="A11" s="49" t="s">
        <v>75</v>
      </c>
      <c r="B11" s="41">
        <v>19.671322</v>
      </c>
      <c r="C11" s="41">
        <v>1.516969</v>
      </c>
      <c r="D11" s="41">
        <v>18.154353</v>
      </c>
      <c r="E11" s="41">
        <v>4.3857369999999998</v>
      </c>
      <c r="F11" s="41">
        <v>13.768617000000001</v>
      </c>
    </row>
    <row r="12" spans="1:6">
      <c r="A12" s="49" t="s">
        <v>76</v>
      </c>
      <c r="B12" s="41">
        <v>18.662889</v>
      </c>
      <c r="C12" s="41">
        <v>1.6798439999999999</v>
      </c>
      <c r="D12" s="41">
        <v>16.983045000000001</v>
      </c>
      <c r="E12" s="41">
        <v>2.174159</v>
      </c>
      <c r="F12" s="41">
        <v>14.808885999999999</v>
      </c>
    </row>
    <row r="13" spans="1:6">
      <c r="A13" s="49" t="s">
        <v>77</v>
      </c>
      <c r="B13" s="41">
        <v>16.011306999999999</v>
      </c>
      <c r="C13" s="41">
        <v>2.244904</v>
      </c>
      <c r="D13" s="41">
        <v>13.766403</v>
      </c>
      <c r="E13" s="41">
        <v>1.119707</v>
      </c>
      <c r="F13" s="41">
        <v>12.646697</v>
      </c>
    </row>
    <row r="14" spans="1:6">
      <c r="A14" s="49" t="s">
        <v>78</v>
      </c>
      <c r="B14" s="41">
        <v>15.807451</v>
      </c>
      <c r="C14" s="41">
        <v>2.036016</v>
      </c>
      <c r="D14" s="41">
        <v>13.771435</v>
      </c>
      <c r="E14" s="41">
        <v>1.3619319999999999</v>
      </c>
      <c r="F14" s="41">
        <v>12.409503000000001</v>
      </c>
    </row>
    <row r="15" spans="1:6">
      <c r="A15" s="49" t="s">
        <v>79</v>
      </c>
      <c r="B15" s="41">
        <v>11.552650999999999</v>
      </c>
      <c r="C15" s="41">
        <v>1.0581510000000001</v>
      </c>
      <c r="D15" s="41">
        <v>10.4945</v>
      </c>
      <c r="E15" s="41">
        <v>6.9359729999999997</v>
      </c>
      <c r="F15" s="41">
        <v>3.5585270000000002</v>
      </c>
    </row>
    <row r="16" spans="1:6">
      <c r="A16" s="49" t="s">
        <v>80</v>
      </c>
      <c r="B16" s="41">
        <v>13.11969</v>
      </c>
      <c r="C16" s="41">
        <v>1.5307980000000001</v>
      </c>
      <c r="D16" s="41">
        <v>11.588891</v>
      </c>
      <c r="E16" s="41">
        <v>2.0965009999999999</v>
      </c>
      <c r="F16" s="41">
        <v>9.4923900000000003</v>
      </c>
    </row>
    <row r="17" spans="1:6">
      <c r="A17" s="49" t="s">
        <v>81</v>
      </c>
      <c r="B17" s="41">
        <v>14.946789000000001</v>
      </c>
      <c r="C17" s="41">
        <v>1.6636070000000001</v>
      </c>
      <c r="D17" s="41">
        <v>13.283182</v>
      </c>
      <c r="E17" s="41">
        <v>1.297083</v>
      </c>
      <c r="F17" s="41">
        <v>11.986098999999999</v>
      </c>
    </row>
    <row r="18" spans="1:6">
      <c r="A18" s="49" t="s">
        <v>82</v>
      </c>
      <c r="B18" s="41">
        <v>15.551698</v>
      </c>
      <c r="C18" s="41">
        <v>1.9087799999999999</v>
      </c>
      <c r="D18" s="41">
        <v>13.642917000000001</v>
      </c>
      <c r="E18" s="41">
        <v>2.2618119999999999</v>
      </c>
      <c r="F18" s="41">
        <v>11.381105</v>
      </c>
    </row>
    <row r="19" spans="1:6">
      <c r="A19" s="49" t="s">
        <v>83</v>
      </c>
      <c r="B19" s="41">
        <v>13.842782</v>
      </c>
      <c r="C19" s="41">
        <v>1.106563</v>
      </c>
      <c r="D19" s="41">
        <v>12.736219</v>
      </c>
      <c r="E19" s="41">
        <v>0.90210999999999997</v>
      </c>
      <c r="F19" s="41">
        <v>11.834109</v>
      </c>
    </row>
    <row r="20" spans="1:6">
      <c r="A20" s="49" t="s">
        <v>84</v>
      </c>
      <c r="B20" s="41">
        <v>15.418441</v>
      </c>
      <c r="C20" s="41">
        <v>0.992174</v>
      </c>
      <c r="D20" s="41">
        <v>14.426266999999999</v>
      </c>
      <c r="E20" s="41">
        <v>2.964699</v>
      </c>
      <c r="F20" s="41">
        <v>11.461569000000001</v>
      </c>
    </row>
    <row r="21" spans="1:6">
      <c r="A21" s="49" t="s">
        <v>85</v>
      </c>
      <c r="B21" s="41">
        <v>13.887043</v>
      </c>
      <c r="C21" s="41">
        <v>1.1070340000000001</v>
      </c>
      <c r="D21" s="41">
        <v>12.780010000000001</v>
      </c>
      <c r="E21" s="41">
        <v>1.1817489999999999</v>
      </c>
      <c r="F21" s="41">
        <v>11.59826</v>
      </c>
    </row>
    <row r="22" spans="1:6">
      <c r="A22" s="49" t="s">
        <v>86</v>
      </c>
      <c r="B22" s="41">
        <v>18.556262</v>
      </c>
      <c r="C22" s="41">
        <v>2.767906</v>
      </c>
      <c r="D22" s="41">
        <v>15.788354999999999</v>
      </c>
      <c r="E22" s="41">
        <v>1.57775</v>
      </c>
      <c r="F22" s="41">
        <v>14.210604999999999</v>
      </c>
    </row>
    <row r="23" spans="1:6">
      <c r="A23" s="49" t="s">
        <v>87</v>
      </c>
      <c r="B23" s="41">
        <v>21.864106</v>
      </c>
      <c r="C23" s="41">
        <v>1.0350159999999999</v>
      </c>
      <c r="D23" s="41">
        <v>20.829090000000001</v>
      </c>
      <c r="E23" s="41">
        <v>3.7020879999999998</v>
      </c>
      <c r="F23" s="41">
        <v>17.127002000000001</v>
      </c>
    </row>
    <row r="24" spans="1:6">
      <c r="A24" s="49" t="s">
        <v>88</v>
      </c>
      <c r="B24" s="41">
        <v>13.609598</v>
      </c>
      <c r="C24" s="41">
        <v>1.830514</v>
      </c>
      <c r="D24" s="41">
        <v>11.779083999999999</v>
      </c>
      <c r="E24" s="41">
        <v>0.62949900000000003</v>
      </c>
      <c r="F24" s="41">
        <v>11.149585</v>
      </c>
    </row>
    <row r="25" spans="1:6">
      <c r="A25" s="49" t="s">
        <v>89</v>
      </c>
      <c r="B25" s="41">
        <v>19.566479999999999</v>
      </c>
      <c r="C25" s="41">
        <v>3.1708799999999999</v>
      </c>
      <c r="D25" s="41">
        <v>16.395600999999999</v>
      </c>
      <c r="E25" s="41">
        <v>2.0128900000000001</v>
      </c>
      <c r="F25" s="41">
        <v>14.382711</v>
      </c>
    </row>
    <row r="26" spans="1:6">
      <c r="A26" s="49" t="s">
        <v>90</v>
      </c>
      <c r="B26" s="41">
        <v>13.635738999999999</v>
      </c>
      <c r="C26" s="41">
        <v>1.051982</v>
      </c>
      <c r="D26" s="41">
        <v>12.583758</v>
      </c>
      <c r="E26" s="41">
        <v>3.1791320000000001</v>
      </c>
      <c r="F26" s="41">
        <v>9.4046260000000004</v>
      </c>
    </row>
    <row r="27" spans="1:6">
      <c r="A27" s="49" t="s">
        <v>91</v>
      </c>
      <c r="B27" s="41">
        <v>14.292145</v>
      </c>
      <c r="C27" s="41">
        <v>1.9401360000000001</v>
      </c>
      <c r="D27" s="41">
        <v>12.352009000000001</v>
      </c>
      <c r="E27" s="41">
        <v>5.3066630000000004</v>
      </c>
      <c r="F27" s="41">
        <v>7.0453450000000002</v>
      </c>
    </row>
    <row r="28" spans="1:6">
      <c r="A28" s="49" t="s">
        <v>92</v>
      </c>
      <c r="B28" s="41">
        <v>15.287544</v>
      </c>
      <c r="C28" s="41">
        <v>2.502265</v>
      </c>
      <c r="D28" s="41">
        <v>12.785278999999999</v>
      </c>
      <c r="E28" s="41">
        <v>1.213533</v>
      </c>
      <c r="F28" s="41">
        <v>11.571745999999999</v>
      </c>
    </row>
    <row r="29" spans="1:6">
      <c r="A29" s="49" t="s">
        <v>93</v>
      </c>
      <c r="B29" s="41">
        <v>15.676366</v>
      </c>
      <c r="C29" s="41">
        <v>0.81360200000000005</v>
      </c>
      <c r="D29" s="41">
        <v>14.862764</v>
      </c>
      <c r="E29" s="41">
        <v>3.7807430000000002</v>
      </c>
      <c r="F29" s="41">
        <v>11.08202</v>
      </c>
    </row>
    <row r="30" spans="1:6">
      <c r="A30" s="49" t="s">
        <v>94</v>
      </c>
      <c r="B30" s="41">
        <v>15.084522</v>
      </c>
      <c r="C30" s="41">
        <v>1.208723</v>
      </c>
      <c r="D30" s="41">
        <v>13.8758</v>
      </c>
      <c r="E30" s="41">
        <v>2.574751</v>
      </c>
      <c r="F30" s="41">
        <v>11.301049000000001</v>
      </c>
    </row>
    <row r="31" spans="1:6">
      <c r="A31" s="49" t="s">
        <v>95</v>
      </c>
      <c r="B31" s="41">
        <v>14.03457</v>
      </c>
      <c r="C31" s="41">
        <v>1.2987519999999999</v>
      </c>
      <c r="D31" s="41">
        <v>12.735818</v>
      </c>
      <c r="E31" s="41">
        <v>2.4087879999999999</v>
      </c>
      <c r="F31" s="41">
        <v>10.327030000000001</v>
      </c>
    </row>
    <row r="32" spans="1:6">
      <c r="A32" s="49" t="s">
        <v>96</v>
      </c>
      <c r="B32" s="41">
        <v>11.981584</v>
      </c>
      <c r="C32" s="41">
        <v>1.2478959999999999</v>
      </c>
      <c r="D32" s="41">
        <v>10.733688000000001</v>
      </c>
      <c r="E32" s="41">
        <v>6.4046789999999998</v>
      </c>
      <c r="F32" s="41">
        <v>4.3290090000000001</v>
      </c>
    </row>
    <row r="33" spans="1:6">
      <c r="A33" s="49" t="s">
        <v>97</v>
      </c>
      <c r="B33" s="41">
        <v>20.118206000000001</v>
      </c>
      <c r="C33" s="41">
        <v>1.806352</v>
      </c>
      <c r="D33" s="41">
        <v>18.311855000000001</v>
      </c>
      <c r="E33" s="41">
        <v>4.8528539999999998</v>
      </c>
      <c r="F33" s="41">
        <v>13.459001000000001</v>
      </c>
    </row>
    <row r="34" spans="1:6">
      <c r="A34" s="49" t="s">
        <v>98</v>
      </c>
      <c r="B34" s="41">
        <v>16.713646000000001</v>
      </c>
      <c r="C34" s="41">
        <v>1.0403</v>
      </c>
      <c r="D34" s="41">
        <v>15.673346</v>
      </c>
      <c r="E34" s="41">
        <v>1.655265</v>
      </c>
      <c r="F34" s="41">
        <v>14.018081</v>
      </c>
    </row>
    <row r="35" spans="1:6">
      <c r="A35" s="49" t="s">
        <v>99</v>
      </c>
      <c r="B35" s="41">
        <v>18.260975999999999</v>
      </c>
      <c r="C35" s="41">
        <v>1.055898</v>
      </c>
      <c r="D35" s="41">
        <v>17.205078</v>
      </c>
      <c r="E35" s="41">
        <v>5.3634029999999999</v>
      </c>
      <c r="F35" s="41">
        <v>11.841675</v>
      </c>
    </row>
    <row r="36" spans="1:6">
      <c r="A36" s="49" t="s">
        <v>100</v>
      </c>
      <c r="B36" s="41">
        <v>18.113569999999999</v>
      </c>
      <c r="C36" s="41">
        <v>2.397338</v>
      </c>
      <c r="D36" s="41">
        <v>15.716232</v>
      </c>
      <c r="E36" s="41">
        <v>1.4821679999999999</v>
      </c>
      <c r="F36" s="41">
        <v>14.234063000000001</v>
      </c>
    </row>
    <row r="37" spans="1:6">
      <c r="A37" s="49" t="s">
        <v>101</v>
      </c>
      <c r="B37" s="41">
        <v>14.520723</v>
      </c>
      <c r="C37" s="41">
        <v>2.062853</v>
      </c>
      <c r="D37" s="41">
        <v>12.45787</v>
      </c>
      <c r="E37" s="41">
        <v>1.3755660000000001</v>
      </c>
      <c r="F37" s="41">
        <v>11.082304000000001</v>
      </c>
    </row>
    <row r="38" spans="1:6">
      <c r="A38" s="49" t="s">
        <v>102</v>
      </c>
      <c r="B38" s="41">
        <v>14.063546000000001</v>
      </c>
      <c r="C38" s="41">
        <v>2.2626900000000001</v>
      </c>
      <c r="D38" s="41">
        <v>11.800856</v>
      </c>
      <c r="E38" s="41">
        <v>2.232561</v>
      </c>
      <c r="F38" s="41">
        <v>9.5682939999999999</v>
      </c>
    </row>
    <row r="39" spans="1:6">
      <c r="A39" s="49" t="s">
        <v>103</v>
      </c>
      <c r="B39" s="41">
        <v>16.417380999999999</v>
      </c>
      <c r="C39" s="41">
        <v>1.0164040000000001</v>
      </c>
      <c r="D39" s="41">
        <v>15.400976999999999</v>
      </c>
      <c r="E39" s="41">
        <v>0.62869200000000003</v>
      </c>
      <c r="F39" s="41">
        <v>14.772285</v>
      </c>
    </row>
    <row r="40" spans="1:6">
      <c r="A40" s="49" t="s">
        <v>104</v>
      </c>
      <c r="B40" s="41">
        <v>17.491444000000001</v>
      </c>
      <c r="C40" s="41">
        <v>1.482397</v>
      </c>
      <c r="D40" s="41">
        <v>16.009046999999999</v>
      </c>
      <c r="E40" s="41">
        <v>3.5444840000000002</v>
      </c>
      <c r="F40" s="41">
        <v>12.464563999999999</v>
      </c>
    </row>
    <row r="41" spans="1:6">
      <c r="A41" s="49" t="s">
        <v>105</v>
      </c>
      <c r="B41" s="41">
        <v>15.995391</v>
      </c>
      <c r="C41" s="41">
        <v>1.4570259999999999</v>
      </c>
      <c r="D41" s="41">
        <v>14.538365000000001</v>
      </c>
      <c r="E41" s="41">
        <v>5.6883889999999999</v>
      </c>
      <c r="F41" s="41">
        <v>8.8499759999999998</v>
      </c>
    </row>
    <row r="42" spans="1:6">
      <c r="A42" s="49" t="s">
        <v>106</v>
      </c>
      <c r="B42" s="41">
        <v>19.917788999999999</v>
      </c>
      <c r="C42" s="41">
        <v>2.1520419999999998</v>
      </c>
      <c r="D42" s="41">
        <v>17.765747000000001</v>
      </c>
      <c r="E42" s="41">
        <v>4.136914</v>
      </c>
      <c r="F42" s="41">
        <v>13.628833</v>
      </c>
    </row>
    <row r="43" spans="1:6">
      <c r="A43" s="49" t="s">
        <v>107</v>
      </c>
      <c r="B43" s="41">
        <v>17.427765999999998</v>
      </c>
      <c r="C43" s="41">
        <v>1.5135959999999999</v>
      </c>
      <c r="D43" s="41">
        <v>15.914171</v>
      </c>
      <c r="E43" s="41">
        <v>2.0679880000000002</v>
      </c>
      <c r="F43" s="41">
        <v>13.846183</v>
      </c>
    </row>
    <row r="44" spans="1:6">
      <c r="A44" s="49" t="s">
        <v>108</v>
      </c>
      <c r="B44" s="41">
        <v>14.65394</v>
      </c>
      <c r="C44" s="41">
        <v>1.6384829999999999</v>
      </c>
      <c r="D44" s="41">
        <v>13.015457</v>
      </c>
      <c r="E44" s="41">
        <v>3.989382</v>
      </c>
      <c r="F44" s="41">
        <v>9.0260750000000005</v>
      </c>
    </row>
    <row r="45" spans="1:6">
      <c r="A45" s="49" t="s">
        <v>109</v>
      </c>
      <c r="B45" s="41">
        <v>14.539109</v>
      </c>
      <c r="C45" s="41">
        <v>1.4619489999999999</v>
      </c>
      <c r="D45" s="41">
        <v>13.077159999999999</v>
      </c>
      <c r="E45" s="41">
        <v>5.0657199999999998</v>
      </c>
      <c r="F45" s="41">
        <v>8.0114389999999993</v>
      </c>
    </row>
    <row r="46" spans="1:6">
      <c r="A46" s="49" t="s">
        <v>110</v>
      </c>
      <c r="B46" s="41">
        <v>11.850801000000001</v>
      </c>
      <c r="C46" s="41">
        <v>2.0090430000000001</v>
      </c>
      <c r="D46" s="41">
        <v>9.8417580000000005</v>
      </c>
      <c r="E46" s="41">
        <v>3.2094119999999999</v>
      </c>
      <c r="F46" s="41">
        <v>6.6323460000000001</v>
      </c>
    </row>
    <row r="47" spans="1:6">
      <c r="A47" s="49" t="s">
        <v>111</v>
      </c>
      <c r="B47" s="41">
        <v>14.999449</v>
      </c>
      <c r="C47" s="41">
        <v>2.4921519999999999</v>
      </c>
      <c r="D47" s="41">
        <v>12.507296999999999</v>
      </c>
      <c r="E47" s="41">
        <v>4.5291899999999998</v>
      </c>
      <c r="F47" s="41">
        <v>7.9781069999999996</v>
      </c>
    </row>
    <row r="48" spans="1:6">
      <c r="A48" s="49" t="s">
        <v>112</v>
      </c>
      <c r="B48" s="41">
        <v>12.383179999999999</v>
      </c>
      <c r="C48" s="41">
        <v>1.2384550000000001</v>
      </c>
      <c r="D48" s="41">
        <v>11.144724999999999</v>
      </c>
      <c r="E48" s="41">
        <v>2.3174790000000001</v>
      </c>
      <c r="F48" s="41">
        <v>8.8272460000000006</v>
      </c>
    </row>
    <row r="49" spans="1:6">
      <c r="A49" s="49" t="s">
        <v>113</v>
      </c>
      <c r="B49" s="41">
        <v>22.341366000000001</v>
      </c>
      <c r="C49" s="41">
        <v>1.531085</v>
      </c>
      <c r="D49" s="41">
        <v>20.810281</v>
      </c>
      <c r="E49" s="41">
        <v>3.8845580000000002</v>
      </c>
      <c r="F49" s="41">
        <v>16.925722</v>
      </c>
    </row>
    <row r="50" spans="1:6">
      <c r="A50" s="49" t="s">
        <v>114</v>
      </c>
      <c r="B50" s="41">
        <v>13.138737000000001</v>
      </c>
      <c r="C50" s="41">
        <v>1.344595</v>
      </c>
      <c r="D50" s="41">
        <v>11.794143</v>
      </c>
      <c r="E50" s="41">
        <v>3.4197150000000001</v>
      </c>
      <c r="F50" s="41">
        <v>8.374428</v>
      </c>
    </row>
    <row r="51" spans="1:6">
      <c r="A51" s="49" t="s">
        <v>115</v>
      </c>
      <c r="B51" s="41">
        <v>14.289971</v>
      </c>
      <c r="C51" s="41">
        <v>2.2672460000000001</v>
      </c>
      <c r="D51" s="41">
        <v>12.022724999999999</v>
      </c>
      <c r="E51" s="41">
        <v>2.6652650000000002</v>
      </c>
      <c r="F51" s="41">
        <v>9.3574599999999997</v>
      </c>
    </row>
    <row r="52" spans="1:6">
      <c r="A52" s="49" t="s">
        <v>116</v>
      </c>
      <c r="B52" s="41">
        <v>18.782819</v>
      </c>
      <c r="C52" s="41">
        <v>1.7533460000000001</v>
      </c>
      <c r="D52" s="41">
        <v>17.029474</v>
      </c>
      <c r="E52" s="41">
        <v>8.4290880000000001</v>
      </c>
      <c r="F52" s="41">
        <v>8.6003860000000003</v>
      </c>
    </row>
    <row r="53" spans="1:6">
      <c r="A53" s="49" t="s">
        <v>117</v>
      </c>
      <c r="B53" s="41">
        <v>14.961603999999999</v>
      </c>
      <c r="C53" s="41">
        <v>1.271442</v>
      </c>
      <c r="D53" s="41">
        <v>13.690162000000001</v>
      </c>
      <c r="E53" s="41">
        <v>2.0950700000000002</v>
      </c>
      <c r="F53" s="41">
        <v>11.595091999999999</v>
      </c>
    </row>
    <row r="54" spans="1:6">
      <c r="A54" s="49" t="s">
        <v>118</v>
      </c>
      <c r="B54" s="41">
        <v>14.450132999999999</v>
      </c>
      <c r="C54" s="41">
        <v>1.6750879999999999</v>
      </c>
      <c r="D54" s="41">
        <v>12.775043999999999</v>
      </c>
      <c r="E54" s="41">
        <v>2.3506589999999998</v>
      </c>
      <c r="F54" s="41">
        <v>10.424386</v>
      </c>
    </row>
    <row r="55" spans="1:6">
      <c r="A55" s="42" t="s">
        <v>119</v>
      </c>
      <c r="B55" s="43"/>
      <c r="C55" s="43"/>
      <c r="D55" s="43"/>
      <c r="E55" s="43"/>
      <c r="F55" s="43"/>
    </row>
    <row r="56" spans="1:6">
      <c r="A56" s="50" t="s">
        <v>121</v>
      </c>
      <c r="B56" s="41">
        <v>19.075607999999999</v>
      </c>
      <c r="C56" s="41">
        <v>2.399051</v>
      </c>
      <c r="D56" s="41">
        <v>16.676556999999999</v>
      </c>
      <c r="E56" s="58" t="s">
        <v>179</v>
      </c>
      <c r="F56" s="41">
        <v>16.383405</v>
      </c>
    </row>
    <row r="57" spans="1:6">
      <c r="A57" s="11" t="s">
        <v>168</v>
      </c>
      <c r="B57" s="6">
        <v>14.435964</v>
      </c>
      <c r="C57" s="6">
        <v>1.123675</v>
      </c>
      <c r="D57" s="6">
        <v>13.312289</v>
      </c>
      <c r="E57" s="6">
        <v>1.530041</v>
      </c>
      <c r="F57" s="6">
        <v>11.782247999999999</v>
      </c>
    </row>
    <row r="58" spans="1:6">
      <c r="A58" s="7" t="s">
        <v>228</v>
      </c>
    </row>
    <row r="59" spans="1:6">
      <c r="A59" s="7" t="s">
        <v>235</v>
      </c>
    </row>
    <row r="60" spans="1:6">
      <c r="A60" s="7" t="s">
        <v>169</v>
      </c>
    </row>
    <row r="61" spans="1:6">
      <c r="A61" s="7" t="s">
        <v>239</v>
      </c>
    </row>
    <row r="62" spans="1:6">
      <c r="A62" s="7" t="s">
        <v>229</v>
      </c>
    </row>
  </sheetData>
  <mergeCells count="3">
    <mergeCell ref="A55:F55"/>
    <mergeCell ref="B2:F2"/>
    <mergeCell ref="A2: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workbookViewId="0"/>
  </sheetViews>
  <sheetFormatPr defaultRowHeight="15"/>
  <cols>
    <col min="1" max="1" width="46" customWidth="1"/>
    <col min="2" max="5" width="27" customWidth="1"/>
  </cols>
  <sheetData>
    <row r="1" spans="1:5">
      <c r="A1" s="2" t="s">
        <v>3</v>
      </c>
    </row>
    <row r="2" spans="1:5">
      <c r="A2" s="31" t="s">
        <v>126</v>
      </c>
      <c r="B2" s="44" t="s">
        <v>52</v>
      </c>
      <c r="C2" s="45"/>
      <c r="D2" s="44" t="s">
        <v>55</v>
      </c>
      <c r="E2" s="45"/>
    </row>
    <row r="3" spans="1:5">
      <c r="A3" s="37"/>
      <c r="B3" s="8" t="s">
        <v>64</v>
      </c>
      <c r="C3" s="46" t="s">
        <v>65</v>
      </c>
      <c r="D3" s="47" t="s">
        <v>64</v>
      </c>
      <c r="E3" s="46" t="s">
        <v>65</v>
      </c>
    </row>
    <row r="4" spans="1:5">
      <c r="A4" s="49" t="s">
        <v>127</v>
      </c>
      <c r="B4" s="41">
        <v>900</v>
      </c>
      <c r="C4" s="48">
        <v>5000</v>
      </c>
      <c r="D4" s="10">
        <v>900</v>
      </c>
      <c r="E4" s="48">
        <v>5000</v>
      </c>
    </row>
    <row r="5" spans="1:5">
      <c r="A5" s="49" t="s">
        <v>128</v>
      </c>
      <c r="B5" s="48">
        <v>1000</v>
      </c>
      <c r="C5" s="48">
        <v>4000</v>
      </c>
      <c r="D5" s="10">
        <v>900</v>
      </c>
      <c r="E5" s="48">
        <v>3000</v>
      </c>
    </row>
    <row r="6" spans="1:5">
      <c r="A6" s="49" t="s">
        <v>129</v>
      </c>
      <c r="B6" s="41">
        <v>900</v>
      </c>
      <c r="C6" s="48">
        <v>5000</v>
      </c>
      <c r="D6" s="10">
        <v>900</v>
      </c>
      <c r="E6" s="48">
        <v>5000</v>
      </c>
    </row>
    <row r="7" spans="1:5">
      <c r="A7" s="49" t="s">
        <v>130</v>
      </c>
      <c r="B7" s="41">
        <v>900</v>
      </c>
      <c r="C7" s="48">
        <v>6000</v>
      </c>
      <c r="D7" s="10">
        <v>900</v>
      </c>
      <c r="E7" s="48">
        <v>5000</v>
      </c>
    </row>
    <row r="8" spans="1:5">
      <c r="A8" s="49" t="s">
        <v>131</v>
      </c>
      <c r="B8" s="48">
        <v>1000</v>
      </c>
      <c r="C8" s="48">
        <v>3000</v>
      </c>
      <c r="D8" s="10">
        <v>800</v>
      </c>
      <c r="E8" s="48">
        <v>3000</v>
      </c>
    </row>
    <row r="9" spans="1:5">
      <c r="A9" s="49" t="s">
        <v>132</v>
      </c>
      <c r="B9" s="48">
        <v>1000</v>
      </c>
      <c r="C9" s="48">
        <v>11000</v>
      </c>
      <c r="D9" s="10">
        <v>900</v>
      </c>
      <c r="E9" s="48">
        <v>10000</v>
      </c>
    </row>
    <row r="10" spans="1:5">
      <c r="A10" s="49" t="s">
        <v>133</v>
      </c>
      <c r="B10" s="48">
        <v>1400</v>
      </c>
      <c r="C10" s="48">
        <v>23000</v>
      </c>
      <c r="D10" s="9">
        <v>1400</v>
      </c>
      <c r="E10" s="48">
        <v>24000</v>
      </c>
    </row>
    <row r="11" spans="1:5">
      <c r="A11" s="49" t="s">
        <v>134</v>
      </c>
      <c r="B11" s="48">
        <v>1300</v>
      </c>
      <c r="C11" s="48">
        <v>20000</v>
      </c>
      <c r="D11" s="9">
        <v>1300</v>
      </c>
      <c r="E11" s="48">
        <v>21000</v>
      </c>
    </row>
    <row r="12" spans="1:5">
      <c r="A12" s="49" t="s">
        <v>135</v>
      </c>
      <c r="B12" s="41">
        <v>800</v>
      </c>
      <c r="C12" s="48">
        <v>3000</v>
      </c>
      <c r="D12" s="10">
        <v>800</v>
      </c>
      <c r="E12" s="48">
        <v>3000</v>
      </c>
    </row>
    <row r="13" spans="1:5">
      <c r="A13" s="49" t="s">
        <v>136</v>
      </c>
      <c r="B13" s="48">
        <v>1000</v>
      </c>
      <c r="C13" s="48">
        <v>10000</v>
      </c>
      <c r="D13" s="9">
        <v>1000</v>
      </c>
      <c r="E13" s="48">
        <v>9000</v>
      </c>
    </row>
    <row r="14" spans="1:5">
      <c r="A14" s="49" t="s">
        <v>137</v>
      </c>
      <c r="B14" s="48">
        <v>1000</v>
      </c>
      <c r="C14" s="48">
        <v>6000</v>
      </c>
      <c r="D14" s="10">
        <v>800</v>
      </c>
      <c r="E14" s="48">
        <v>6000</v>
      </c>
    </row>
    <row r="15" spans="1:5">
      <c r="A15" s="49" t="s">
        <v>138</v>
      </c>
      <c r="B15" s="48">
        <v>1000</v>
      </c>
      <c r="C15" s="48">
        <v>4000</v>
      </c>
      <c r="D15" s="10">
        <v>900</v>
      </c>
      <c r="E15" s="48">
        <v>3000</v>
      </c>
    </row>
    <row r="16" spans="1:5">
      <c r="A16" s="49" t="s">
        <v>139</v>
      </c>
      <c r="B16" s="48">
        <v>1100</v>
      </c>
      <c r="C16" s="48">
        <v>4000</v>
      </c>
      <c r="D16" s="10">
        <v>900</v>
      </c>
      <c r="E16" s="48">
        <v>3000</v>
      </c>
    </row>
    <row r="17" spans="1:5">
      <c r="A17" s="49" t="s">
        <v>140</v>
      </c>
      <c r="B17" s="41">
        <v>900</v>
      </c>
      <c r="C17" s="48">
        <v>10000</v>
      </c>
      <c r="D17" s="9">
        <v>1000</v>
      </c>
      <c r="E17" s="48">
        <v>8000</v>
      </c>
    </row>
    <row r="18" spans="1:5">
      <c r="A18" s="49" t="s">
        <v>141</v>
      </c>
      <c r="B18" s="41">
        <v>900</v>
      </c>
      <c r="C18" s="48">
        <v>5000</v>
      </c>
      <c r="D18" s="10">
        <v>900</v>
      </c>
      <c r="E18" s="48">
        <v>5000</v>
      </c>
    </row>
    <row r="19" spans="1:5">
      <c r="A19" s="49" t="s">
        <v>142</v>
      </c>
      <c r="B19" s="41">
        <v>900</v>
      </c>
      <c r="C19" s="48">
        <v>5000</v>
      </c>
      <c r="D19" s="10">
        <v>900</v>
      </c>
      <c r="E19" s="48">
        <v>5000</v>
      </c>
    </row>
    <row r="20" spans="1:5">
      <c r="A20" s="49" t="s">
        <v>143</v>
      </c>
      <c r="B20" s="41">
        <v>900</v>
      </c>
      <c r="C20" s="48">
        <v>16000</v>
      </c>
      <c r="D20" s="9">
        <v>1000</v>
      </c>
      <c r="E20" s="48">
        <v>17000</v>
      </c>
    </row>
    <row r="21" spans="1:5">
      <c r="A21" s="49" t="s">
        <v>144</v>
      </c>
      <c r="B21" s="48">
        <v>1500</v>
      </c>
      <c r="C21" s="48">
        <v>13000</v>
      </c>
      <c r="D21" s="9">
        <v>1400</v>
      </c>
      <c r="E21" s="48">
        <v>11000</v>
      </c>
    </row>
    <row r="22" spans="1:5">
      <c r="A22" s="49" t="s">
        <v>145</v>
      </c>
      <c r="B22" s="41">
        <v>900</v>
      </c>
      <c r="C22" s="48">
        <v>7000</v>
      </c>
      <c r="D22" s="10">
        <v>900</v>
      </c>
      <c r="E22" s="48">
        <v>7000</v>
      </c>
    </row>
    <row r="23" spans="1:5">
      <c r="A23" s="49" t="s">
        <v>146</v>
      </c>
      <c r="B23" s="48">
        <v>1300</v>
      </c>
      <c r="C23" s="48">
        <v>32000</v>
      </c>
      <c r="D23" s="9">
        <v>1400</v>
      </c>
      <c r="E23" s="48">
        <v>28000</v>
      </c>
    </row>
    <row r="24" spans="1:5">
      <c r="A24" s="49" t="s">
        <v>147</v>
      </c>
      <c r="B24" s="48">
        <v>1400</v>
      </c>
      <c r="C24" s="48">
        <v>24000</v>
      </c>
      <c r="D24" s="9">
        <v>1500</v>
      </c>
      <c r="E24" s="48">
        <v>25000</v>
      </c>
    </row>
    <row r="25" spans="1:5">
      <c r="A25" s="49" t="s">
        <v>148</v>
      </c>
      <c r="B25" s="41">
        <v>900</v>
      </c>
      <c r="C25" s="48">
        <v>5000</v>
      </c>
      <c r="D25" s="10">
        <v>800</v>
      </c>
      <c r="E25" s="48">
        <v>4000</v>
      </c>
    </row>
    <row r="26" spans="1:5">
      <c r="A26" s="49" t="s">
        <v>149</v>
      </c>
      <c r="B26" s="48">
        <v>1400</v>
      </c>
      <c r="C26" s="48">
        <v>58000</v>
      </c>
      <c r="D26" s="9">
        <v>1300</v>
      </c>
      <c r="E26" s="48">
        <v>61000</v>
      </c>
    </row>
    <row r="27" spans="1:5">
      <c r="A27" s="49" t="s">
        <v>150</v>
      </c>
      <c r="B27" s="48">
        <v>1000</v>
      </c>
      <c r="C27" s="48">
        <v>16000</v>
      </c>
      <c r="D27" s="10">
        <v>900</v>
      </c>
      <c r="E27" s="48">
        <v>14000</v>
      </c>
    </row>
    <row r="28" spans="1:5">
      <c r="A28" s="49" t="s">
        <v>151</v>
      </c>
      <c r="B28" s="41">
        <v>900</v>
      </c>
      <c r="C28" s="48">
        <v>8000</v>
      </c>
      <c r="D28" s="10">
        <v>900</v>
      </c>
      <c r="E28" s="48">
        <v>7000</v>
      </c>
    </row>
    <row r="29" spans="1:5">
      <c r="A29" s="14" t="s">
        <v>152</v>
      </c>
      <c r="B29" s="12">
        <v>1000</v>
      </c>
      <c r="C29" s="12">
        <v>7000</v>
      </c>
      <c r="D29" s="15">
        <v>900</v>
      </c>
      <c r="E29" s="12">
        <v>6000</v>
      </c>
    </row>
    <row r="30" spans="1:5">
      <c r="A30" s="7" t="s">
        <v>153</v>
      </c>
    </row>
    <row r="31" spans="1:5">
      <c r="A31" s="7" t="s">
        <v>62</v>
      </c>
    </row>
  </sheetData>
  <mergeCells count="3">
    <mergeCell ref="B2:C2"/>
    <mergeCell ref="A2:A3"/>
    <mergeCell ref="D2: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59"/>
  <sheetViews>
    <sheetView workbookViewId="0"/>
  </sheetViews>
  <sheetFormatPr defaultRowHeight="15"/>
  <cols>
    <col min="1" max="1" width="26" customWidth="1"/>
    <col min="2" max="10" width="16" customWidth="1"/>
  </cols>
  <sheetData>
    <row r="1" spans="1:10">
      <c r="A1" s="2" t="s">
        <v>28</v>
      </c>
    </row>
    <row r="2" spans="1:10">
      <c r="A2" s="31" t="s">
        <v>63</v>
      </c>
      <c r="B2" s="64">
        <v>1992</v>
      </c>
      <c r="C2" s="45"/>
      <c r="D2" s="45"/>
      <c r="E2" s="64">
        <v>1994</v>
      </c>
      <c r="F2" s="45"/>
      <c r="G2" s="45"/>
      <c r="H2" s="64">
        <v>1998</v>
      </c>
      <c r="I2" s="45"/>
      <c r="J2" s="45"/>
    </row>
    <row r="3" spans="1:10">
      <c r="A3" s="37"/>
      <c r="B3" s="8" t="s">
        <v>220</v>
      </c>
      <c r="C3" s="46" t="s">
        <v>221</v>
      </c>
      <c r="D3" s="46" t="s">
        <v>222</v>
      </c>
      <c r="E3" s="47" t="s">
        <v>220</v>
      </c>
      <c r="F3" s="8" t="s">
        <v>221</v>
      </c>
      <c r="G3" s="46" t="s">
        <v>222</v>
      </c>
      <c r="H3" s="47" t="s">
        <v>220</v>
      </c>
      <c r="I3" s="46" t="s">
        <v>221</v>
      </c>
      <c r="J3" s="46" t="s">
        <v>222</v>
      </c>
    </row>
    <row r="4" spans="1:10">
      <c r="A4" s="40" t="s">
        <v>167</v>
      </c>
      <c r="B4" s="41">
        <v>3.1452</v>
      </c>
      <c r="C4" s="41">
        <v>2.0173999999999999</v>
      </c>
      <c r="D4" s="41">
        <v>1.1276999999999999</v>
      </c>
      <c r="E4" s="10">
        <v>3.9550000000000001</v>
      </c>
      <c r="F4" s="41">
        <v>1.5522</v>
      </c>
      <c r="G4" s="41">
        <v>2.4028</v>
      </c>
      <c r="H4" s="10">
        <v>6.1151999999999997</v>
      </c>
      <c r="I4" s="41">
        <v>3.7837000000000001</v>
      </c>
      <c r="J4" s="41">
        <v>2.3315000000000001</v>
      </c>
    </row>
    <row r="5" spans="1:10">
      <c r="A5" s="49" t="s">
        <v>69</v>
      </c>
      <c r="B5" s="58" t="s">
        <v>179</v>
      </c>
      <c r="C5" s="58" t="s">
        <v>179</v>
      </c>
      <c r="D5" s="58" t="s">
        <v>179</v>
      </c>
      <c r="E5" s="16" t="s">
        <v>179</v>
      </c>
      <c r="F5" s="58" t="s">
        <v>179</v>
      </c>
      <c r="G5" s="58" t="s">
        <v>179</v>
      </c>
      <c r="H5" s="10">
        <v>0.69089999999999996</v>
      </c>
      <c r="I5" s="41">
        <v>0.54420000000000002</v>
      </c>
      <c r="J5" s="58" t="s">
        <v>179</v>
      </c>
    </row>
    <row r="6" spans="1:10">
      <c r="A6" s="49" t="s">
        <v>71</v>
      </c>
      <c r="B6" s="41">
        <v>9.6074999999999999</v>
      </c>
      <c r="C6" s="41">
        <v>3.1417999999999999</v>
      </c>
      <c r="D6" s="41">
        <v>6.4657</v>
      </c>
      <c r="E6" s="10">
        <v>11.4023</v>
      </c>
      <c r="F6" s="41">
        <v>2.9594999999999998</v>
      </c>
      <c r="G6" s="41">
        <v>8.4428000000000001</v>
      </c>
      <c r="H6" s="10">
        <v>13.758900000000001</v>
      </c>
      <c r="I6" s="41">
        <v>5.9187000000000003</v>
      </c>
      <c r="J6" s="41">
        <v>7.8403</v>
      </c>
    </row>
    <row r="7" spans="1:10">
      <c r="A7" s="49" t="s">
        <v>72</v>
      </c>
      <c r="B7" s="58" t="s">
        <v>179</v>
      </c>
      <c r="C7" s="58" t="s">
        <v>179</v>
      </c>
      <c r="D7" s="58" t="s">
        <v>179</v>
      </c>
      <c r="E7" s="16" t="s">
        <v>179</v>
      </c>
      <c r="F7" s="58" t="s">
        <v>179</v>
      </c>
      <c r="G7" s="58" t="s">
        <v>179</v>
      </c>
      <c r="H7" s="10">
        <v>0.97860000000000003</v>
      </c>
      <c r="I7" s="41">
        <v>0.59009999999999996</v>
      </c>
      <c r="J7" s="58" t="s">
        <v>179</v>
      </c>
    </row>
    <row r="8" spans="1:10">
      <c r="A8" s="49" t="s">
        <v>73</v>
      </c>
      <c r="B8" s="41">
        <v>21.136500000000002</v>
      </c>
      <c r="C8" s="41">
        <v>11.3477</v>
      </c>
      <c r="D8" s="41">
        <v>9.7888000000000002</v>
      </c>
      <c r="E8" s="10">
        <v>23.654199999999999</v>
      </c>
      <c r="F8" s="41">
        <v>9.3582999999999998</v>
      </c>
      <c r="G8" s="41">
        <v>14.2959</v>
      </c>
      <c r="H8" s="10">
        <v>25.807200000000002</v>
      </c>
      <c r="I8" s="41">
        <v>12.805300000000001</v>
      </c>
      <c r="J8" s="41">
        <v>13.001899999999999</v>
      </c>
    </row>
    <row r="9" spans="1:10">
      <c r="A9" s="49" t="s">
        <v>74</v>
      </c>
      <c r="B9" s="41">
        <v>2.2671999999999999</v>
      </c>
      <c r="C9" s="41">
        <v>1.5919000000000001</v>
      </c>
      <c r="D9" s="41">
        <v>0.67530000000000001</v>
      </c>
      <c r="E9" s="10">
        <v>3.8879000000000001</v>
      </c>
      <c r="F9" s="41">
        <v>1.6662999999999999</v>
      </c>
      <c r="G9" s="41">
        <v>2.2216</v>
      </c>
      <c r="H9" s="10">
        <v>4.8452000000000002</v>
      </c>
      <c r="I9" s="41">
        <v>2.1133999999999999</v>
      </c>
      <c r="J9" s="41">
        <v>2.7317</v>
      </c>
    </row>
    <row r="10" spans="1:10">
      <c r="A10" s="49" t="s">
        <v>75</v>
      </c>
      <c r="B10" s="41">
        <v>3.8784999999999998</v>
      </c>
      <c r="C10" s="41">
        <v>2.8109999999999999</v>
      </c>
      <c r="D10" s="41">
        <v>1.0674999999999999</v>
      </c>
      <c r="E10" s="10">
        <v>4.1917999999999997</v>
      </c>
      <c r="F10" s="41">
        <v>3.0497999999999998</v>
      </c>
      <c r="G10" s="41">
        <v>1.1419999999999999</v>
      </c>
      <c r="H10" s="10">
        <v>4.9924999999999997</v>
      </c>
      <c r="I10" s="41">
        <v>3.5103</v>
      </c>
      <c r="J10" s="41">
        <v>1.4821</v>
      </c>
    </row>
    <row r="11" spans="1:10">
      <c r="A11" s="49" t="s">
        <v>76</v>
      </c>
      <c r="B11" s="41">
        <v>0.97340000000000004</v>
      </c>
      <c r="C11" s="58" t="s">
        <v>179</v>
      </c>
      <c r="D11" s="41">
        <v>0.56589999999999996</v>
      </c>
      <c r="E11" s="10">
        <v>1.1664000000000001</v>
      </c>
      <c r="F11" s="41">
        <v>0.57689999999999997</v>
      </c>
      <c r="G11" s="41">
        <v>0.58950000000000002</v>
      </c>
      <c r="H11" s="10">
        <v>1.9260999999999999</v>
      </c>
      <c r="I11" s="58" t="s">
        <v>179</v>
      </c>
      <c r="J11" s="41">
        <v>1.5392999999999999</v>
      </c>
    </row>
    <row r="12" spans="1:10">
      <c r="A12" s="49" t="s">
        <v>77</v>
      </c>
      <c r="B12" s="41">
        <v>3.6242999999999999</v>
      </c>
      <c r="C12" s="41">
        <v>1.8957999999999999</v>
      </c>
      <c r="D12" s="41">
        <v>1.7284999999999999</v>
      </c>
      <c r="E12" s="10">
        <v>5.2751000000000001</v>
      </c>
      <c r="F12" s="41">
        <v>2.0950000000000002</v>
      </c>
      <c r="G12" s="41">
        <v>3.1802000000000001</v>
      </c>
      <c r="H12" s="10">
        <v>4.6151</v>
      </c>
      <c r="I12" s="41">
        <v>1.9952000000000001</v>
      </c>
      <c r="J12" s="41">
        <v>2.6198000000000001</v>
      </c>
    </row>
    <row r="13" spans="1:10">
      <c r="A13" s="49" t="s">
        <v>78</v>
      </c>
      <c r="B13" s="41">
        <v>0.82050000000000001</v>
      </c>
      <c r="C13" s="41">
        <v>0.61260000000000003</v>
      </c>
      <c r="D13" s="58" t="s">
        <v>179</v>
      </c>
      <c r="E13" s="10">
        <v>1.9164000000000001</v>
      </c>
      <c r="F13" s="41">
        <v>1.0088999999999999</v>
      </c>
      <c r="G13" s="41">
        <v>0.90749999999999997</v>
      </c>
      <c r="H13" s="10">
        <v>1.0251999999999999</v>
      </c>
      <c r="I13" s="41">
        <v>0.59830000000000005</v>
      </c>
      <c r="J13" s="58" t="s">
        <v>179</v>
      </c>
    </row>
    <row r="14" spans="1:10">
      <c r="A14" s="49" t="s">
        <v>79</v>
      </c>
      <c r="B14" s="41">
        <v>4.6376999999999997</v>
      </c>
      <c r="C14" s="41">
        <v>2.2913000000000001</v>
      </c>
      <c r="D14" s="41">
        <v>2.3464</v>
      </c>
      <c r="E14" s="10">
        <v>4.6505000000000001</v>
      </c>
      <c r="F14" s="41">
        <v>1.1677999999999999</v>
      </c>
      <c r="G14" s="41">
        <v>3.4826999999999999</v>
      </c>
      <c r="H14" s="10">
        <v>5.7053000000000003</v>
      </c>
      <c r="I14" s="41">
        <v>1.3696999999999999</v>
      </c>
      <c r="J14" s="41">
        <v>4.3356000000000003</v>
      </c>
    </row>
    <row r="15" spans="1:10">
      <c r="A15" s="49" t="s">
        <v>80</v>
      </c>
      <c r="B15" s="41">
        <v>1.7237</v>
      </c>
      <c r="C15" s="41">
        <v>1.129</v>
      </c>
      <c r="D15" s="41">
        <v>0.59470000000000001</v>
      </c>
      <c r="E15" s="10">
        <v>3.0482</v>
      </c>
      <c r="F15" s="41">
        <v>1.4018999999999999</v>
      </c>
      <c r="G15" s="41">
        <v>1.6464000000000001</v>
      </c>
      <c r="H15" s="16" t="s">
        <v>227</v>
      </c>
      <c r="I15" s="58" t="s">
        <v>227</v>
      </c>
      <c r="J15" s="58" t="s">
        <v>227</v>
      </c>
    </row>
    <row r="16" spans="1:10">
      <c r="A16" s="49" t="s">
        <v>81</v>
      </c>
      <c r="B16" s="58" t="s">
        <v>227</v>
      </c>
      <c r="C16" s="58" t="s">
        <v>227</v>
      </c>
      <c r="D16" s="58" t="s">
        <v>227</v>
      </c>
      <c r="E16" s="16" t="s">
        <v>227</v>
      </c>
      <c r="F16" s="58" t="s">
        <v>227</v>
      </c>
      <c r="G16" s="58" t="s">
        <v>227</v>
      </c>
      <c r="H16" s="10">
        <v>4.8662000000000001</v>
      </c>
      <c r="I16" s="41">
        <v>2.8896000000000002</v>
      </c>
      <c r="J16" s="41">
        <v>1.9765999999999999</v>
      </c>
    </row>
    <row r="17" spans="1:10">
      <c r="A17" s="49" t="s">
        <v>82</v>
      </c>
      <c r="B17" s="58" t="s">
        <v>179</v>
      </c>
      <c r="C17" s="58" t="s">
        <v>179</v>
      </c>
      <c r="D17" s="58" t="s">
        <v>179</v>
      </c>
      <c r="E17" s="16" t="s">
        <v>179</v>
      </c>
      <c r="F17" s="58" t="s">
        <v>179</v>
      </c>
      <c r="G17" s="58" t="s">
        <v>179</v>
      </c>
      <c r="H17" s="16" t="s">
        <v>227</v>
      </c>
      <c r="I17" s="58" t="s">
        <v>227</v>
      </c>
      <c r="J17" s="58" t="s">
        <v>227</v>
      </c>
    </row>
    <row r="18" spans="1:10">
      <c r="A18" s="49" t="s">
        <v>83</v>
      </c>
      <c r="B18" s="41">
        <v>0.89190000000000003</v>
      </c>
      <c r="C18" s="58" t="s">
        <v>179</v>
      </c>
      <c r="D18" s="41">
        <v>0.62870000000000004</v>
      </c>
      <c r="E18" s="10">
        <v>0.57469999999999999</v>
      </c>
      <c r="F18" s="58" t="s">
        <v>179</v>
      </c>
      <c r="G18" s="58" t="s">
        <v>179</v>
      </c>
      <c r="H18" s="10">
        <v>0.84970000000000001</v>
      </c>
      <c r="I18" s="58" t="s">
        <v>179</v>
      </c>
      <c r="J18" s="41">
        <v>0.65449999999999997</v>
      </c>
    </row>
    <row r="19" spans="1:10">
      <c r="A19" s="49" t="s">
        <v>84</v>
      </c>
      <c r="B19" s="58" t="s">
        <v>227</v>
      </c>
      <c r="C19" s="58" t="s">
        <v>227</v>
      </c>
      <c r="D19" s="58" t="s">
        <v>227</v>
      </c>
      <c r="E19" s="16" t="s">
        <v>227</v>
      </c>
      <c r="F19" s="58" t="s">
        <v>227</v>
      </c>
      <c r="G19" s="58" t="s">
        <v>227</v>
      </c>
      <c r="H19" s="10">
        <v>0.93940000000000001</v>
      </c>
      <c r="I19" s="41">
        <v>0.83520000000000005</v>
      </c>
      <c r="J19" s="58" t="s">
        <v>179</v>
      </c>
    </row>
    <row r="20" spans="1:10">
      <c r="A20" s="49" t="s">
        <v>85</v>
      </c>
      <c r="B20" s="58" t="s">
        <v>179</v>
      </c>
      <c r="C20" s="58" t="s">
        <v>179</v>
      </c>
      <c r="D20" s="58" t="s">
        <v>179</v>
      </c>
      <c r="E20" s="16" t="s">
        <v>179</v>
      </c>
      <c r="F20" s="58" t="s">
        <v>179</v>
      </c>
      <c r="G20" s="58" t="s">
        <v>179</v>
      </c>
      <c r="H20" s="16" t="s">
        <v>179</v>
      </c>
      <c r="I20" s="58" t="s">
        <v>179</v>
      </c>
      <c r="J20" s="58" t="s">
        <v>179</v>
      </c>
    </row>
    <row r="21" spans="1:10">
      <c r="A21" s="49" t="s">
        <v>86</v>
      </c>
      <c r="B21" s="41">
        <v>0.92730000000000001</v>
      </c>
      <c r="C21" s="58" t="s">
        <v>179</v>
      </c>
      <c r="D21" s="41">
        <v>0.61260000000000003</v>
      </c>
      <c r="E21" s="10">
        <v>0.72360000000000002</v>
      </c>
      <c r="F21" s="58" t="s">
        <v>179</v>
      </c>
      <c r="G21" s="41">
        <v>0.54420000000000002</v>
      </c>
      <c r="H21" s="10">
        <v>0.89500000000000002</v>
      </c>
      <c r="I21" s="41">
        <v>0.67320000000000002</v>
      </c>
      <c r="J21" s="58" t="s">
        <v>179</v>
      </c>
    </row>
    <row r="22" spans="1:10">
      <c r="A22" s="49" t="s">
        <v>87</v>
      </c>
      <c r="B22" s="58" t="s">
        <v>179</v>
      </c>
      <c r="C22" s="58" t="s">
        <v>179</v>
      </c>
      <c r="D22" s="58" t="s">
        <v>179</v>
      </c>
      <c r="E22" s="16" t="s">
        <v>179</v>
      </c>
      <c r="F22" s="58" t="s">
        <v>179</v>
      </c>
      <c r="G22" s="58" t="s">
        <v>179</v>
      </c>
      <c r="H22" s="10">
        <v>1.3954</v>
      </c>
      <c r="I22" s="58" t="s">
        <v>179</v>
      </c>
      <c r="J22" s="41">
        <v>0.96230000000000004</v>
      </c>
    </row>
    <row r="23" spans="1:10">
      <c r="A23" s="49" t="s">
        <v>88</v>
      </c>
      <c r="B23" s="41">
        <v>1.952</v>
      </c>
      <c r="C23" s="41">
        <v>0.90620000000000001</v>
      </c>
      <c r="D23" s="41">
        <v>1.0458000000000001</v>
      </c>
      <c r="E23" s="10">
        <v>1.3962000000000001</v>
      </c>
      <c r="F23" s="41">
        <v>0.70530000000000004</v>
      </c>
      <c r="G23" s="41">
        <v>0.69089999999999996</v>
      </c>
      <c r="H23" s="10">
        <v>1.9231</v>
      </c>
      <c r="I23" s="41">
        <v>1.0592999999999999</v>
      </c>
      <c r="J23" s="41">
        <v>0.86380000000000001</v>
      </c>
    </row>
    <row r="24" spans="1:10">
      <c r="A24" s="49" t="s">
        <v>89</v>
      </c>
      <c r="B24" s="41">
        <v>3.4750000000000001</v>
      </c>
      <c r="C24" s="41">
        <v>2.0284</v>
      </c>
      <c r="D24" s="41">
        <v>1.4466000000000001</v>
      </c>
      <c r="E24" s="10">
        <v>4.3758999999999997</v>
      </c>
      <c r="F24" s="41">
        <v>3.0564</v>
      </c>
      <c r="G24" s="41">
        <v>1.3194999999999999</v>
      </c>
      <c r="H24" s="10">
        <v>4.3689999999999998</v>
      </c>
      <c r="I24" s="41">
        <v>2.0333999999999999</v>
      </c>
      <c r="J24" s="41">
        <v>2.3355999999999999</v>
      </c>
    </row>
    <row r="25" spans="1:10">
      <c r="A25" s="49" t="s">
        <v>90</v>
      </c>
      <c r="B25" s="41">
        <v>0.82669999999999999</v>
      </c>
      <c r="C25" s="41">
        <v>0.60240000000000005</v>
      </c>
      <c r="D25" s="58" t="s">
        <v>179</v>
      </c>
      <c r="E25" s="10">
        <v>0.77559999999999996</v>
      </c>
      <c r="F25" s="58" t="s">
        <v>179</v>
      </c>
      <c r="G25" s="58" t="s">
        <v>179</v>
      </c>
      <c r="H25" s="10">
        <v>1.6988000000000001</v>
      </c>
      <c r="I25" s="41">
        <v>0.81499999999999995</v>
      </c>
      <c r="J25" s="41">
        <v>0.88380000000000003</v>
      </c>
    </row>
    <row r="26" spans="1:10">
      <c r="A26" s="49" t="s">
        <v>91</v>
      </c>
      <c r="B26" s="41">
        <v>2.3290999999999999</v>
      </c>
      <c r="C26" s="41">
        <v>0.51239999999999997</v>
      </c>
      <c r="D26" s="41">
        <v>1.8166</v>
      </c>
      <c r="E26" s="10">
        <v>1.6093</v>
      </c>
      <c r="F26" s="41">
        <v>0.83020000000000005</v>
      </c>
      <c r="G26" s="41">
        <v>0.77900000000000003</v>
      </c>
      <c r="H26" s="10">
        <v>4.0427</v>
      </c>
      <c r="I26" s="41">
        <v>1.5124</v>
      </c>
      <c r="J26" s="41">
        <v>2.5303</v>
      </c>
    </row>
    <row r="27" spans="1:10">
      <c r="A27" s="49" t="s">
        <v>92</v>
      </c>
      <c r="B27" s="58" t="s">
        <v>179</v>
      </c>
      <c r="C27" s="58" t="s">
        <v>179</v>
      </c>
      <c r="D27" s="58" t="s">
        <v>179</v>
      </c>
      <c r="E27" s="16" t="s">
        <v>179</v>
      </c>
      <c r="F27" s="58" t="s">
        <v>179</v>
      </c>
      <c r="G27" s="58" t="s">
        <v>179</v>
      </c>
      <c r="H27" s="16" t="s">
        <v>179</v>
      </c>
      <c r="I27" s="58" t="s">
        <v>179</v>
      </c>
      <c r="J27" s="58" t="s">
        <v>179</v>
      </c>
    </row>
    <row r="28" spans="1:10">
      <c r="A28" s="49" t="s">
        <v>93</v>
      </c>
      <c r="B28" s="58" t="s">
        <v>179</v>
      </c>
      <c r="C28" s="58" t="s">
        <v>179</v>
      </c>
      <c r="D28" s="58" t="s">
        <v>179</v>
      </c>
      <c r="E28" s="16" t="s">
        <v>179</v>
      </c>
      <c r="F28" s="58" t="s">
        <v>179</v>
      </c>
      <c r="G28" s="58" t="s">
        <v>179</v>
      </c>
      <c r="H28" s="10">
        <v>0.65710000000000002</v>
      </c>
      <c r="I28" s="58" t="s">
        <v>179</v>
      </c>
      <c r="J28" s="41">
        <v>0.55389999999999995</v>
      </c>
    </row>
    <row r="29" spans="1:10">
      <c r="A29" s="49" t="s">
        <v>94</v>
      </c>
      <c r="B29" s="58" t="s">
        <v>227</v>
      </c>
      <c r="C29" s="58" t="s">
        <v>227</v>
      </c>
      <c r="D29" s="58" t="s">
        <v>227</v>
      </c>
      <c r="E29" s="10">
        <v>1.1387</v>
      </c>
      <c r="F29" s="58" t="s">
        <v>179</v>
      </c>
      <c r="G29" s="41">
        <v>0.97789999999999999</v>
      </c>
      <c r="H29" s="10">
        <v>0.57040000000000002</v>
      </c>
      <c r="I29" s="58" t="s">
        <v>179</v>
      </c>
      <c r="J29" s="41">
        <v>0.57040000000000002</v>
      </c>
    </row>
    <row r="30" spans="1:10">
      <c r="A30" s="49" t="s">
        <v>95</v>
      </c>
      <c r="B30" s="41">
        <v>0.83450000000000002</v>
      </c>
      <c r="C30" s="41">
        <v>0.51500000000000001</v>
      </c>
      <c r="D30" s="58" t="s">
        <v>179</v>
      </c>
      <c r="E30" s="10">
        <v>1.2186999999999999</v>
      </c>
      <c r="F30" s="41">
        <v>0.70120000000000005</v>
      </c>
      <c r="G30" s="41">
        <v>0.51749999999999996</v>
      </c>
      <c r="H30" s="16" t="s">
        <v>227</v>
      </c>
      <c r="I30" s="58" t="s">
        <v>227</v>
      </c>
      <c r="J30" s="58" t="s">
        <v>227</v>
      </c>
    </row>
    <row r="31" spans="1:10">
      <c r="A31" s="49" t="s">
        <v>96</v>
      </c>
      <c r="B31" s="58" t="s">
        <v>227</v>
      </c>
      <c r="C31" s="58" t="s">
        <v>227</v>
      </c>
      <c r="D31" s="58" t="s">
        <v>227</v>
      </c>
      <c r="E31" s="16" t="s">
        <v>227</v>
      </c>
      <c r="F31" s="58" t="s">
        <v>227</v>
      </c>
      <c r="G31" s="58" t="s">
        <v>227</v>
      </c>
      <c r="H31" s="10">
        <v>10.463900000000001</v>
      </c>
      <c r="I31" s="41">
        <v>6.7032999999999996</v>
      </c>
      <c r="J31" s="41">
        <v>3.7605</v>
      </c>
    </row>
    <row r="32" spans="1:10">
      <c r="A32" s="49" t="s">
        <v>97</v>
      </c>
      <c r="B32" s="58" t="s">
        <v>179</v>
      </c>
      <c r="C32" s="58" t="s">
        <v>179</v>
      </c>
      <c r="D32" s="58" t="s">
        <v>179</v>
      </c>
      <c r="E32" s="16" t="s">
        <v>179</v>
      </c>
      <c r="F32" s="58" t="s">
        <v>179</v>
      </c>
      <c r="G32" s="58" t="s">
        <v>179</v>
      </c>
      <c r="H32" s="16" t="s">
        <v>179</v>
      </c>
      <c r="I32" s="58" t="s">
        <v>179</v>
      </c>
      <c r="J32" s="58" t="s">
        <v>179</v>
      </c>
    </row>
    <row r="33" spans="1:10">
      <c r="A33" s="49" t="s">
        <v>98</v>
      </c>
      <c r="B33" s="41">
        <v>3.6187</v>
      </c>
      <c r="C33" s="41">
        <v>2.3224999999999998</v>
      </c>
      <c r="D33" s="41">
        <v>1.2962</v>
      </c>
      <c r="E33" s="10">
        <v>3.2073</v>
      </c>
      <c r="F33" s="41">
        <v>1.7552000000000001</v>
      </c>
      <c r="G33" s="41">
        <v>1.4520999999999999</v>
      </c>
      <c r="H33" s="16" t="s">
        <v>227</v>
      </c>
      <c r="I33" s="58" t="s">
        <v>227</v>
      </c>
      <c r="J33" s="58" t="s">
        <v>227</v>
      </c>
    </row>
    <row r="34" spans="1:10">
      <c r="A34" s="49" t="s">
        <v>99</v>
      </c>
      <c r="B34" s="41">
        <v>3.5354999999999999</v>
      </c>
      <c r="C34" s="41">
        <v>1.8779999999999999</v>
      </c>
      <c r="D34" s="41">
        <v>1.6575</v>
      </c>
      <c r="E34" s="10">
        <v>4.4805000000000001</v>
      </c>
      <c r="F34" s="41">
        <v>2.0310999999999999</v>
      </c>
      <c r="G34" s="41">
        <v>2.4493999999999998</v>
      </c>
      <c r="H34" s="10">
        <v>15.7171</v>
      </c>
      <c r="I34" s="41">
        <v>3.7277999999999998</v>
      </c>
      <c r="J34" s="41">
        <v>11.9893</v>
      </c>
    </row>
    <row r="35" spans="1:10">
      <c r="A35" s="49" t="s">
        <v>100</v>
      </c>
      <c r="B35" s="41">
        <v>5.2018000000000004</v>
      </c>
      <c r="C35" s="41">
        <v>1.9096</v>
      </c>
      <c r="D35" s="41">
        <v>3.2921999999999998</v>
      </c>
      <c r="E35" s="10">
        <v>6.1264000000000003</v>
      </c>
      <c r="F35" s="41">
        <v>2.8054999999999999</v>
      </c>
      <c r="G35" s="41">
        <v>3.3209</v>
      </c>
      <c r="H35" s="10">
        <v>5.1687000000000003</v>
      </c>
      <c r="I35" s="41">
        <v>2.4331</v>
      </c>
      <c r="J35" s="41">
        <v>2.7355999999999998</v>
      </c>
    </row>
    <row r="36" spans="1:10">
      <c r="A36" s="49" t="s">
        <v>101</v>
      </c>
      <c r="B36" s="41">
        <v>0.85089999999999999</v>
      </c>
      <c r="C36" s="41">
        <v>0.55089999999999995</v>
      </c>
      <c r="D36" s="58" t="s">
        <v>179</v>
      </c>
      <c r="E36" s="10">
        <v>1.012</v>
      </c>
      <c r="F36" s="41">
        <v>0.56369999999999998</v>
      </c>
      <c r="G36" s="58" t="s">
        <v>179</v>
      </c>
      <c r="H36" s="10">
        <v>2.2553999999999998</v>
      </c>
      <c r="I36" s="41">
        <v>0.93159999999999998</v>
      </c>
      <c r="J36" s="41">
        <v>1.3238000000000001</v>
      </c>
    </row>
    <row r="37" spans="1:10">
      <c r="A37" s="49" t="s">
        <v>102</v>
      </c>
      <c r="B37" s="58" t="s">
        <v>179</v>
      </c>
      <c r="C37" s="58" t="s">
        <v>179</v>
      </c>
      <c r="D37" s="58" t="s">
        <v>179</v>
      </c>
      <c r="E37" s="10">
        <v>0.65800000000000003</v>
      </c>
      <c r="F37" s="58" t="s">
        <v>179</v>
      </c>
      <c r="G37" s="58" t="s">
        <v>179</v>
      </c>
      <c r="H37" s="16" t="s">
        <v>227</v>
      </c>
      <c r="I37" s="58" t="s">
        <v>227</v>
      </c>
      <c r="J37" s="58" t="s">
        <v>227</v>
      </c>
    </row>
    <row r="38" spans="1:10">
      <c r="A38" s="49" t="s">
        <v>103</v>
      </c>
      <c r="B38" s="41">
        <v>0.78129999999999999</v>
      </c>
      <c r="C38" s="41">
        <v>0.56040000000000001</v>
      </c>
      <c r="D38" s="58" t="s">
        <v>179</v>
      </c>
      <c r="E38" s="16" t="s">
        <v>227</v>
      </c>
      <c r="F38" s="58" t="s">
        <v>227</v>
      </c>
      <c r="G38" s="58" t="s">
        <v>227</v>
      </c>
      <c r="H38" s="16" t="s">
        <v>227</v>
      </c>
      <c r="I38" s="58" t="s">
        <v>227</v>
      </c>
      <c r="J38" s="58" t="s">
        <v>227</v>
      </c>
    </row>
    <row r="39" spans="1:10">
      <c r="A39" s="49" t="s">
        <v>104</v>
      </c>
      <c r="B39" s="41">
        <v>1.9166000000000001</v>
      </c>
      <c r="C39" s="41">
        <v>0.78990000000000005</v>
      </c>
      <c r="D39" s="41">
        <v>1.1267</v>
      </c>
      <c r="E39" s="16" t="s">
        <v>227</v>
      </c>
      <c r="F39" s="58" t="s">
        <v>227</v>
      </c>
      <c r="G39" s="58" t="s">
        <v>227</v>
      </c>
      <c r="H39" s="10">
        <v>3.4857999999999998</v>
      </c>
      <c r="I39" s="41">
        <v>1.3261000000000001</v>
      </c>
      <c r="J39" s="41">
        <v>2.1596000000000002</v>
      </c>
    </row>
    <row r="40" spans="1:10">
      <c r="A40" s="49" t="s">
        <v>105</v>
      </c>
      <c r="B40" s="58" t="s">
        <v>227</v>
      </c>
      <c r="C40" s="58" t="s">
        <v>227</v>
      </c>
      <c r="D40" s="58" t="s">
        <v>227</v>
      </c>
      <c r="E40" s="16" t="s">
        <v>227</v>
      </c>
      <c r="F40" s="58" t="s">
        <v>227</v>
      </c>
      <c r="G40" s="58" t="s">
        <v>227</v>
      </c>
      <c r="H40" s="10">
        <v>6.5526</v>
      </c>
      <c r="I40" s="41">
        <v>1.9705999999999999</v>
      </c>
      <c r="J40" s="41">
        <v>4.5819999999999999</v>
      </c>
    </row>
    <row r="41" spans="1:10">
      <c r="A41" s="49" t="s">
        <v>106</v>
      </c>
      <c r="B41" s="41">
        <v>1.4881</v>
      </c>
      <c r="C41" s="41">
        <v>0.93659999999999999</v>
      </c>
      <c r="D41" s="41">
        <v>0.55149999999999999</v>
      </c>
      <c r="E41" s="10">
        <v>1.4053</v>
      </c>
      <c r="F41" s="41">
        <v>0.63729999999999998</v>
      </c>
      <c r="G41" s="41">
        <v>0.76800000000000002</v>
      </c>
      <c r="H41" s="16" t="s">
        <v>227</v>
      </c>
      <c r="I41" s="58" t="s">
        <v>227</v>
      </c>
      <c r="J41" s="58" t="s">
        <v>227</v>
      </c>
    </row>
    <row r="42" spans="1:10">
      <c r="A42" s="49" t="s">
        <v>107</v>
      </c>
      <c r="B42" s="41">
        <v>6.4695</v>
      </c>
      <c r="C42" s="41">
        <v>3.8460000000000001</v>
      </c>
      <c r="D42" s="41">
        <v>2.6236000000000002</v>
      </c>
      <c r="E42" s="10">
        <v>3.4249000000000001</v>
      </c>
      <c r="F42" s="41">
        <v>1.1889000000000001</v>
      </c>
      <c r="G42" s="41">
        <v>2.2361</v>
      </c>
      <c r="H42" s="10">
        <v>6.3158000000000003</v>
      </c>
      <c r="I42" s="41">
        <v>2.2454999999999998</v>
      </c>
      <c r="J42" s="41">
        <v>4.0704000000000002</v>
      </c>
    </row>
    <row r="43" spans="1:10">
      <c r="A43" s="49" t="s">
        <v>108</v>
      </c>
      <c r="B43" s="58" t="s">
        <v>179</v>
      </c>
      <c r="C43" s="58" t="s">
        <v>179</v>
      </c>
      <c r="D43" s="58" t="s">
        <v>179</v>
      </c>
      <c r="E43" s="16" t="s">
        <v>179</v>
      </c>
      <c r="F43" s="58" t="s">
        <v>179</v>
      </c>
      <c r="G43" s="58" t="s">
        <v>179</v>
      </c>
      <c r="H43" s="10">
        <v>0.63300000000000001</v>
      </c>
      <c r="I43" s="58" t="s">
        <v>179</v>
      </c>
      <c r="J43" s="58" t="s">
        <v>179</v>
      </c>
    </row>
    <row r="44" spans="1:10">
      <c r="A44" s="49" t="s">
        <v>110</v>
      </c>
      <c r="B44" s="58" t="s">
        <v>179</v>
      </c>
      <c r="C44" s="58" t="s">
        <v>179</v>
      </c>
      <c r="D44" s="58" t="s">
        <v>179</v>
      </c>
      <c r="E44" s="16" t="s">
        <v>179</v>
      </c>
      <c r="F44" s="58" t="s">
        <v>179</v>
      </c>
      <c r="G44" s="58" t="s">
        <v>179</v>
      </c>
      <c r="H44" s="10">
        <v>0.91390000000000005</v>
      </c>
      <c r="I44" s="58" t="s">
        <v>179</v>
      </c>
      <c r="J44" s="58" t="s">
        <v>179</v>
      </c>
    </row>
    <row r="45" spans="1:10">
      <c r="A45" s="49" t="s">
        <v>111</v>
      </c>
      <c r="B45" s="41">
        <v>8.6480999999999995</v>
      </c>
      <c r="C45" s="41">
        <v>3.2677999999999998</v>
      </c>
      <c r="D45" s="41">
        <v>5.3803000000000001</v>
      </c>
      <c r="E45" s="10">
        <v>12.978899999999999</v>
      </c>
      <c r="F45" s="41">
        <v>5.2198000000000002</v>
      </c>
      <c r="G45" s="41">
        <v>7.7590000000000003</v>
      </c>
      <c r="H45" s="10">
        <v>13.2758</v>
      </c>
      <c r="I45" s="41">
        <v>7.3451000000000004</v>
      </c>
      <c r="J45" s="41">
        <v>5.9306999999999999</v>
      </c>
    </row>
    <row r="46" spans="1:10">
      <c r="A46" s="49" t="s">
        <v>112</v>
      </c>
      <c r="B46" s="41">
        <v>0.94710000000000005</v>
      </c>
      <c r="C46" s="41">
        <v>0.59240000000000004</v>
      </c>
      <c r="D46" s="58" t="s">
        <v>179</v>
      </c>
      <c r="E46" s="10">
        <v>1.575</v>
      </c>
      <c r="F46" s="41">
        <v>0.71960000000000002</v>
      </c>
      <c r="G46" s="41">
        <v>0.85550000000000004</v>
      </c>
      <c r="H46" s="10">
        <v>4.819</v>
      </c>
      <c r="I46" s="41">
        <v>1.9762</v>
      </c>
      <c r="J46" s="41">
        <v>2.8429000000000002</v>
      </c>
    </row>
    <row r="47" spans="1:10">
      <c r="A47" s="49" t="s">
        <v>114</v>
      </c>
      <c r="B47" s="41">
        <v>1.3431</v>
      </c>
      <c r="C47" s="41">
        <v>0.64810000000000001</v>
      </c>
      <c r="D47" s="41">
        <v>0.69510000000000005</v>
      </c>
      <c r="E47" s="10">
        <v>1.5934999999999999</v>
      </c>
      <c r="F47" s="41">
        <v>0.85089999999999999</v>
      </c>
      <c r="G47" s="41">
        <v>0.74270000000000003</v>
      </c>
      <c r="H47" s="10">
        <v>3.5554000000000001</v>
      </c>
      <c r="I47" s="41">
        <v>1.4915</v>
      </c>
      <c r="J47" s="41">
        <v>2.0638000000000001</v>
      </c>
    </row>
    <row r="48" spans="1:10">
      <c r="A48" s="49" t="s">
        <v>115</v>
      </c>
      <c r="B48" s="58" t="s">
        <v>227</v>
      </c>
      <c r="C48" s="58" t="s">
        <v>227</v>
      </c>
      <c r="D48" s="58" t="s">
        <v>227</v>
      </c>
      <c r="E48" s="10">
        <v>3.6320999999999999</v>
      </c>
      <c r="F48" s="41">
        <v>1.4460999999999999</v>
      </c>
      <c r="G48" s="41">
        <v>2.1859999999999999</v>
      </c>
      <c r="H48" s="10">
        <v>4.3114999999999997</v>
      </c>
      <c r="I48" s="41">
        <v>1.2856000000000001</v>
      </c>
      <c r="J48" s="41">
        <v>3.0259</v>
      </c>
    </row>
    <row r="49" spans="1:10">
      <c r="A49" s="49" t="s">
        <v>116</v>
      </c>
      <c r="B49" s="58" t="s">
        <v>179</v>
      </c>
      <c r="C49" s="58" t="s">
        <v>179</v>
      </c>
      <c r="D49" s="58" t="s">
        <v>179</v>
      </c>
      <c r="E49" s="16" t="s">
        <v>179</v>
      </c>
      <c r="F49" s="58" t="s">
        <v>179</v>
      </c>
      <c r="G49" s="58" t="s">
        <v>179</v>
      </c>
      <c r="H49" s="16" t="s">
        <v>179</v>
      </c>
      <c r="I49" s="58" t="s">
        <v>179</v>
      </c>
      <c r="J49" s="58" t="s">
        <v>179</v>
      </c>
    </row>
    <row r="50" spans="1:10">
      <c r="A50" s="49" t="s">
        <v>117</v>
      </c>
      <c r="B50" s="41">
        <v>1.5923</v>
      </c>
      <c r="C50" s="41">
        <v>0.97729999999999995</v>
      </c>
      <c r="D50" s="41">
        <v>0.61509999999999998</v>
      </c>
      <c r="E50" s="10">
        <v>2.3340999999999998</v>
      </c>
      <c r="F50" s="41">
        <v>0.71489999999999998</v>
      </c>
      <c r="G50" s="41">
        <v>1.6192</v>
      </c>
      <c r="H50" s="10">
        <v>3.0392000000000001</v>
      </c>
      <c r="I50" s="41">
        <v>2.2263999999999999</v>
      </c>
      <c r="J50" s="41">
        <v>0.81279999999999997</v>
      </c>
    </row>
    <row r="51" spans="1:10">
      <c r="A51" s="49" t="s">
        <v>118</v>
      </c>
      <c r="B51" s="41">
        <v>0.95830000000000004</v>
      </c>
      <c r="C51" s="58" t="s">
        <v>179</v>
      </c>
      <c r="D51" s="41">
        <v>0.60360000000000003</v>
      </c>
      <c r="E51" s="10">
        <v>0.51800000000000002</v>
      </c>
      <c r="F51" s="58" t="s">
        <v>179</v>
      </c>
      <c r="G51" s="58" t="s">
        <v>179</v>
      </c>
      <c r="H51" s="10">
        <v>1.0189999999999999</v>
      </c>
      <c r="I51" s="58" t="s">
        <v>179</v>
      </c>
      <c r="J51" s="41">
        <v>0.57999999999999996</v>
      </c>
    </row>
    <row r="52" spans="1:10">
      <c r="A52" s="42" t="s">
        <v>119</v>
      </c>
      <c r="B52" s="43"/>
      <c r="C52" s="43"/>
      <c r="D52" s="43"/>
      <c r="E52" s="43"/>
      <c r="F52" s="43"/>
      <c r="G52" s="43"/>
      <c r="H52" s="43"/>
      <c r="I52" s="43"/>
      <c r="J52" s="43"/>
    </row>
    <row r="53" spans="1:10">
      <c r="A53" s="50" t="s">
        <v>121</v>
      </c>
      <c r="B53" s="41">
        <v>3.6709000000000001</v>
      </c>
      <c r="C53" s="41">
        <v>2.6871999999999998</v>
      </c>
      <c r="D53" s="41">
        <v>0.98370000000000002</v>
      </c>
      <c r="E53" s="10">
        <v>5.5327000000000002</v>
      </c>
      <c r="F53" s="41">
        <v>3.8403</v>
      </c>
      <c r="G53" s="41">
        <v>1.6923999999999999</v>
      </c>
      <c r="H53" s="10">
        <v>6.5534999999999997</v>
      </c>
      <c r="I53" s="41">
        <v>2.2675999999999998</v>
      </c>
      <c r="J53" s="41">
        <v>4.2859999999999996</v>
      </c>
    </row>
    <row r="54" spans="1:10">
      <c r="A54" s="11" t="s">
        <v>168</v>
      </c>
      <c r="B54" s="19" t="s">
        <v>227</v>
      </c>
      <c r="C54" s="19" t="s">
        <v>227</v>
      </c>
      <c r="D54" s="19" t="s">
        <v>227</v>
      </c>
      <c r="E54" s="29" t="s">
        <v>227</v>
      </c>
      <c r="F54" s="19" t="s">
        <v>227</v>
      </c>
      <c r="G54" s="19" t="s">
        <v>227</v>
      </c>
      <c r="H54" s="15">
        <v>1.2524999999999999</v>
      </c>
      <c r="I54" s="6">
        <v>0.6169</v>
      </c>
      <c r="J54" s="6">
        <v>0.63560000000000005</v>
      </c>
    </row>
    <row r="55" spans="1:10">
      <c r="A55" s="7" t="s">
        <v>228</v>
      </c>
    </row>
    <row r="56" spans="1:10">
      <c r="A56" s="7" t="s">
        <v>235</v>
      </c>
    </row>
    <row r="57" spans="1:10">
      <c r="A57" s="7" t="s">
        <v>169</v>
      </c>
    </row>
    <row r="58" spans="1:10">
      <c r="A58" s="7" t="s">
        <v>233</v>
      </c>
    </row>
    <row r="59" spans="1:10">
      <c r="A59" s="7" t="s">
        <v>224</v>
      </c>
    </row>
  </sheetData>
  <mergeCells count="5">
    <mergeCell ref="E2:G2"/>
    <mergeCell ref="H2:J2"/>
    <mergeCell ref="A2:A3"/>
    <mergeCell ref="B2:D2"/>
    <mergeCell ref="A52:J5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58"/>
  <sheetViews>
    <sheetView workbookViewId="0"/>
  </sheetViews>
  <sheetFormatPr defaultRowHeight="15"/>
  <cols>
    <col min="1" max="1" width="26" customWidth="1"/>
    <col min="2" max="11" width="16" customWidth="1"/>
  </cols>
  <sheetData>
    <row r="1" spans="1:11">
      <c r="A1" s="2" t="s">
        <v>29</v>
      </c>
    </row>
    <row r="2" spans="1:11">
      <c r="A2" s="31" t="s">
        <v>63</v>
      </c>
      <c r="B2" s="64">
        <v>1998</v>
      </c>
      <c r="C2" s="45"/>
      <c r="D2" s="45"/>
      <c r="E2" s="45"/>
      <c r="F2" s="45"/>
      <c r="G2" s="64">
        <v>2002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7.0738000000000003</v>
      </c>
      <c r="C4" s="41">
        <v>2.6699000000000002</v>
      </c>
      <c r="D4" s="41">
        <v>4.4039000000000001</v>
      </c>
      <c r="E4" s="41">
        <v>3.6219000000000001</v>
      </c>
      <c r="F4" s="41">
        <v>0.78190000000000004</v>
      </c>
      <c r="G4" s="10">
        <v>9.2914999999999992</v>
      </c>
      <c r="H4" s="41">
        <v>2.4445000000000001</v>
      </c>
      <c r="I4" s="41">
        <v>6.8468999999999998</v>
      </c>
      <c r="J4" s="41">
        <v>6.1318999999999999</v>
      </c>
      <c r="K4" s="41">
        <v>0.71509999999999996</v>
      </c>
    </row>
    <row r="5" spans="1:11">
      <c r="A5" s="49" t="s">
        <v>69</v>
      </c>
      <c r="B5" s="58" t="s">
        <v>179</v>
      </c>
      <c r="C5" s="58" t="s">
        <v>179</v>
      </c>
      <c r="D5" s="58" t="s">
        <v>179</v>
      </c>
      <c r="E5" s="58" t="s">
        <v>179</v>
      </c>
      <c r="F5" s="58" t="s">
        <v>179</v>
      </c>
      <c r="G5" s="10">
        <v>1.3593999999999999</v>
      </c>
      <c r="H5" s="58" t="s">
        <v>179</v>
      </c>
      <c r="I5" s="41">
        <v>0.95399999999999996</v>
      </c>
      <c r="J5" s="41">
        <v>0.92879999999999996</v>
      </c>
      <c r="K5" s="58" t="s">
        <v>179</v>
      </c>
    </row>
    <row r="6" spans="1:11">
      <c r="A6" s="49" t="s">
        <v>70</v>
      </c>
      <c r="B6" s="58" t="s">
        <v>227</v>
      </c>
      <c r="C6" s="58" t="s">
        <v>227</v>
      </c>
      <c r="D6" s="58" t="s">
        <v>227</v>
      </c>
      <c r="E6" s="58" t="s">
        <v>227</v>
      </c>
      <c r="F6" s="58" t="s">
        <v>227</v>
      </c>
      <c r="G6" s="16" t="s">
        <v>227</v>
      </c>
      <c r="H6" s="58" t="s">
        <v>227</v>
      </c>
      <c r="I6" s="58" t="s">
        <v>227</v>
      </c>
      <c r="J6" s="58" t="s">
        <v>227</v>
      </c>
      <c r="K6" s="58" t="s">
        <v>227</v>
      </c>
    </row>
    <row r="7" spans="1:11">
      <c r="A7" s="49" t="s">
        <v>71</v>
      </c>
      <c r="B7" s="41">
        <v>13.758900000000001</v>
      </c>
      <c r="C7" s="41">
        <v>6.3841999999999999</v>
      </c>
      <c r="D7" s="41">
        <v>7.3746999999999998</v>
      </c>
      <c r="E7" s="41">
        <v>6.4942000000000002</v>
      </c>
      <c r="F7" s="41">
        <v>0.88049999999999995</v>
      </c>
      <c r="G7" s="10">
        <v>20.587800000000001</v>
      </c>
      <c r="H7" s="41">
        <v>4.8552999999999997</v>
      </c>
      <c r="I7" s="41">
        <v>15.7325</v>
      </c>
      <c r="J7" s="41">
        <v>14.803599999999999</v>
      </c>
      <c r="K7" s="41">
        <v>0.92889999999999995</v>
      </c>
    </row>
    <row r="8" spans="1:11">
      <c r="A8" s="49" t="s">
        <v>72</v>
      </c>
      <c r="B8" s="41">
        <v>1.2203999999999999</v>
      </c>
      <c r="C8" s="41">
        <v>0.67330000000000001</v>
      </c>
      <c r="D8" s="41">
        <v>0.54700000000000004</v>
      </c>
      <c r="E8" s="41">
        <v>0.54700000000000004</v>
      </c>
      <c r="F8" s="58" t="s">
        <v>179</v>
      </c>
      <c r="G8" s="10">
        <v>3.2706</v>
      </c>
      <c r="H8" s="41">
        <v>0.68020000000000003</v>
      </c>
      <c r="I8" s="41">
        <v>2.5903999999999998</v>
      </c>
      <c r="J8" s="41">
        <v>2.5068000000000001</v>
      </c>
      <c r="K8" s="58" t="s">
        <v>179</v>
      </c>
    </row>
    <row r="9" spans="1:11">
      <c r="A9" s="49" t="s">
        <v>73</v>
      </c>
      <c r="B9" s="41">
        <v>25.807200000000002</v>
      </c>
      <c r="C9" s="41">
        <v>11.732699999999999</v>
      </c>
      <c r="D9" s="41">
        <v>14.0745</v>
      </c>
      <c r="E9" s="41">
        <v>13.1486</v>
      </c>
      <c r="F9" s="41">
        <v>0.92589999999999995</v>
      </c>
      <c r="G9" s="10">
        <v>29.41</v>
      </c>
      <c r="H9" s="41">
        <v>3.3988999999999998</v>
      </c>
      <c r="I9" s="41">
        <v>26.011199999999999</v>
      </c>
      <c r="J9" s="41">
        <v>25.5366</v>
      </c>
      <c r="K9" s="58" t="s">
        <v>179</v>
      </c>
    </row>
    <row r="10" spans="1:11">
      <c r="A10" s="49" t="s">
        <v>74</v>
      </c>
      <c r="B10" s="41">
        <v>4.8452000000000002</v>
      </c>
      <c r="C10" s="41">
        <v>3.1193</v>
      </c>
      <c r="D10" s="41">
        <v>1.7259</v>
      </c>
      <c r="E10" s="41">
        <v>1.5418000000000001</v>
      </c>
      <c r="F10" s="58" t="s">
        <v>179</v>
      </c>
      <c r="G10" s="16" t="s">
        <v>227</v>
      </c>
      <c r="H10" s="58" t="s">
        <v>227</v>
      </c>
      <c r="I10" s="58" t="s">
        <v>227</v>
      </c>
      <c r="J10" s="58" t="s">
        <v>227</v>
      </c>
      <c r="K10" s="58" t="s">
        <v>227</v>
      </c>
    </row>
    <row r="11" spans="1:11">
      <c r="A11" s="49" t="s">
        <v>75</v>
      </c>
      <c r="B11" s="41">
        <v>5.0465999999999998</v>
      </c>
      <c r="C11" s="41">
        <v>3.7746</v>
      </c>
      <c r="D11" s="41">
        <v>1.272</v>
      </c>
      <c r="E11" s="41">
        <v>1.2190000000000001</v>
      </c>
      <c r="F11" s="58" t="s">
        <v>179</v>
      </c>
      <c r="G11" s="10">
        <v>3.8727999999999998</v>
      </c>
      <c r="H11" s="41">
        <v>1.6606000000000001</v>
      </c>
      <c r="I11" s="41">
        <v>2.2122000000000002</v>
      </c>
      <c r="J11" s="41">
        <v>1.7197</v>
      </c>
      <c r="K11" s="58" t="s">
        <v>179</v>
      </c>
    </row>
    <row r="12" spans="1:11">
      <c r="A12" s="49" t="s">
        <v>76</v>
      </c>
      <c r="B12" s="41">
        <v>2.6255999999999999</v>
      </c>
      <c r="C12" s="58" t="s">
        <v>179</v>
      </c>
      <c r="D12" s="41">
        <v>2.4422999999999999</v>
      </c>
      <c r="E12" s="41">
        <v>2.3818000000000001</v>
      </c>
      <c r="F12" s="58" t="s">
        <v>179</v>
      </c>
      <c r="G12" s="10">
        <v>2.6417000000000002</v>
      </c>
      <c r="H12" s="41">
        <v>1.5546</v>
      </c>
      <c r="I12" s="41">
        <v>1.0871</v>
      </c>
      <c r="J12" s="41">
        <v>0.82279999999999998</v>
      </c>
      <c r="K12" s="58" t="s">
        <v>179</v>
      </c>
    </row>
    <row r="13" spans="1:11">
      <c r="A13" s="49" t="s">
        <v>77</v>
      </c>
      <c r="B13" s="41">
        <v>4.6151</v>
      </c>
      <c r="C13" s="41">
        <v>1.2281</v>
      </c>
      <c r="D13" s="41">
        <v>3.387</v>
      </c>
      <c r="E13" s="41">
        <v>3.0476999999999999</v>
      </c>
      <c r="F13" s="58" t="s">
        <v>179</v>
      </c>
      <c r="G13" s="10">
        <v>10.0593</v>
      </c>
      <c r="H13" s="41">
        <v>3.1684999999999999</v>
      </c>
      <c r="I13" s="41">
        <v>6.8909000000000002</v>
      </c>
      <c r="J13" s="41">
        <v>4.7121000000000004</v>
      </c>
      <c r="K13" s="41">
        <v>2.1787000000000001</v>
      </c>
    </row>
    <row r="14" spans="1:11">
      <c r="A14" s="49" t="s">
        <v>78</v>
      </c>
      <c r="B14" s="41">
        <v>1.6074999999999999</v>
      </c>
      <c r="C14" s="41">
        <v>1.1545000000000001</v>
      </c>
      <c r="D14" s="58" t="s">
        <v>179</v>
      </c>
      <c r="E14" s="58" t="s">
        <v>179</v>
      </c>
      <c r="F14" s="58" t="s">
        <v>179</v>
      </c>
      <c r="G14" s="10">
        <v>3.7025000000000001</v>
      </c>
      <c r="H14" s="41">
        <v>1.2165999999999999</v>
      </c>
      <c r="I14" s="41">
        <v>2.4859</v>
      </c>
      <c r="J14" s="41">
        <v>2.0242</v>
      </c>
      <c r="K14" s="58" t="s">
        <v>179</v>
      </c>
    </row>
    <row r="15" spans="1:11">
      <c r="A15" s="49" t="s">
        <v>79</v>
      </c>
      <c r="B15" s="41">
        <v>5.7053000000000003</v>
      </c>
      <c r="C15" s="41">
        <v>1.8236000000000001</v>
      </c>
      <c r="D15" s="41">
        <v>3.8816999999999999</v>
      </c>
      <c r="E15" s="41">
        <v>3.8816999999999999</v>
      </c>
      <c r="F15" s="58" t="s">
        <v>179</v>
      </c>
      <c r="G15" s="10">
        <v>7.5750999999999999</v>
      </c>
      <c r="H15" s="41">
        <v>2.0110000000000001</v>
      </c>
      <c r="I15" s="41">
        <v>5.5640999999999998</v>
      </c>
      <c r="J15" s="41">
        <v>4.3221999999999996</v>
      </c>
      <c r="K15" s="41">
        <v>1.2419</v>
      </c>
    </row>
    <row r="16" spans="1:11">
      <c r="A16" s="49" t="s">
        <v>80</v>
      </c>
      <c r="B16" s="58" t="s">
        <v>227</v>
      </c>
      <c r="C16" s="58" t="s">
        <v>227</v>
      </c>
      <c r="D16" s="58" t="s">
        <v>227</v>
      </c>
      <c r="E16" s="58" t="s">
        <v>227</v>
      </c>
      <c r="F16" s="58" t="s">
        <v>227</v>
      </c>
      <c r="G16" s="10">
        <v>6.5655999999999999</v>
      </c>
      <c r="H16" s="41">
        <v>1.0436000000000001</v>
      </c>
      <c r="I16" s="41">
        <v>5.5220000000000002</v>
      </c>
      <c r="J16" s="41">
        <v>5.0351999999999997</v>
      </c>
      <c r="K16" s="58" t="s">
        <v>179</v>
      </c>
    </row>
    <row r="17" spans="1:11">
      <c r="A17" s="49" t="s">
        <v>81</v>
      </c>
      <c r="B17" s="41">
        <v>4.8662000000000001</v>
      </c>
      <c r="C17" s="41">
        <v>2.7709000000000001</v>
      </c>
      <c r="D17" s="41">
        <v>2.0952999999999999</v>
      </c>
      <c r="E17" s="41">
        <v>2.0526</v>
      </c>
      <c r="F17" s="58" t="s">
        <v>179</v>
      </c>
      <c r="G17" s="10">
        <v>8.9792000000000005</v>
      </c>
      <c r="H17" s="41">
        <v>3.6070000000000002</v>
      </c>
      <c r="I17" s="41">
        <v>5.3722000000000003</v>
      </c>
      <c r="J17" s="41">
        <v>4.4246999999999996</v>
      </c>
      <c r="K17" s="41">
        <v>0.94750000000000001</v>
      </c>
    </row>
    <row r="18" spans="1:11">
      <c r="A18" s="49" t="s">
        <v>82</v>
      </c>
      <c r="B18" s="58" t="s">
        <v>227</v>
      </c>
      <c r="C18" s="58" t="s">
        <v>227</v>
      </c>
      <c r="D18" s="58" t="s">
        <v>227</v>
      </c>
      <c r="E18" s="58" t="s">
        <v>227</v>
      </c>
      <c r="F18" s="58" t="s">
        <v>227</v>
      </c>
      <c r="G18" s="10">
        <v>1.7890999999999999</v>
      </c>
      <c r="H18" s="41">
        <v>0.73480000000000001</v>
      </c>
      <c r="I18" s="41">
        <v>1.0543</v>
      </c>
      <c r="J18" s="41">
        <v>1.0543</v>
      </c>
      <c r="K18" s="58" t="s">
        <v>179</v>
      </c>
    </row>
    <row r="19" spans="1:11">
      <c r="A19" s="49" t="s">
        <v>83</v>
      </c>
      <c r="B19" s="41">
        <v>1.4288000000000001</v>
      </c>
      <c r="C19" s="41">
        <v>0.85499999999999998</v>
      </c>
      <c r="D19" s="41">
        <v>0.57389999999999997</v>
      </c>
      <c r="E19" s="41">
        <v>0.57389999999999997</v>
      </c>
      <c r="F19" s="58" t="s">
        <v>179</v>
      </c>
      <c r="G19" s="10">
        <v>1.9523999999999999</v>
      </c>
      <c r="H19" s="41">
        <v>1.0993999999999999</v>
      </c>
      <c r="I19" s="41">
        <v>0.85299999999999998</v>
      </c>
      <c r="J19" s="41">
        <v>0.53339999999999999</v>
      </c>
      <c r="K19" s="58" t="s">
        <v>179</v>
      </c>
    </row>
    <row r="20" spans="1:11">
      <c r="A20" s="49" t="s">
        <v>84</v>
      </c>
      <c r="B20" s="41">
        <v>3.1347</v>
      </c>
      <c r="C20" s="41">
        <v>0.99139999999999995</v>
      </c>
      <c r="D20" s="41">
        <v>2.1432000000000002</v>
      </c>
      <c r="E20" s="41">
        <v>2.0562</v>
      </c>
      <c r="F20" s="58" t="s">
        <v>179</v>
      </c>
      <c r="G20" s="10">
        <v>7.1539999999999999</v>
      </c>
      <c r="H20" s="41">
        <v>1.5281</v>
      </c>
      <c r="I20" s="41">
        <v>5.6258999999999997</v>
      </c>
      <c r="J20" s="41">
        <v>3.7191000000000001</v>
      </c>
      <c r="K20" s="41">
        <v>1.9067000000000001</v>
      </c>
    </row>
    <row r="21" spans="1:11">
      <c r="A21" s="49" t="s">
        <v>85</v>
      </c>
      <c r="B21" s="41">
        <v>0.59460000000000002</v>
      </c>
      <c r="C21" s="58" t="s">
        <v>179</v>
      </c>
      <c r="D21" s="58" t="s">
        <v>179</v>
      </c>
      <c r="E21" s="58" t="s">
        <v>179</v>
      </c>
      <c r="F21" s="58" t="s">
        <v>179</v>
      </c>
      <c r="G21" s="10">
        <v>0.79830000000000001</v>
      </c>
      <c r="H21" s="58" t="s">
        <v>179</v>
      </c>
      <c r="I21" s="58" t="s">
        <v>179</v>
      </c>
      <c r="J21" s="58" t="s">
        <v>179</v>
      </c>
      <c r="K21" s="58" t="s">
        <v>179</v>
      </c>
    </row>
    <row r="22" spans="1:11">
      <c r="A22" s="49" t="s">
        <v>86</v>
      </c>
      <c r="B22" s="41">
        <v>1.4693000000000001</v>
      </c>
      <c r="C22" s="41">
        <v>0.65359999999999996</v>
      </c>
      <c r="D22" s="41">
        <v>0.81569999999999998</v>
      </c>
      <c r="E22" s="41">
        <v>0.81569999999999998</v>
      </c>
      <c r="F22" s="58" t="s">
        <v>179</v>
      </c>
      <c r="G22" s="10">
        <v>1.0802</v>
      </c>
      <c r="H22" s="41">
        <v>0.56799999999999995</v>
      </c>
      <c r="I22" s="41">
        <v>0.51219999999999999</v>
      </c>
      <c r="J22" s="58" t="s">
        <v>179</v>
      </c>
      <c r="K22" s="58" t="s">
        <v>179</v>
      </c>
    </row>
    <row r="23" spans="1:11">
      <c r="A23" s="49" t="s">
        <v>87</v>
      </c>
      <c r="B23" s="58" t="s">
        <v>179</v>
      </c>
      <c r="C23" s="58" t="s">
        <v>179</v>
      </c>
      <c r="D23" s="58" t="s">
        <v>179</v>
      </c>
      <c r="E23" s="58" t="s">
        <v>179</v>
      </c>
      <c r="F23" s="58" t="s">
        <v>179</v>
      </c>
      <c r="G23" s="10">
        <v>0.63729999999999998</v>
      </c>
      <c r="H23" s="58" t="s">
        <v>179</v>
      </c>
      <c r="I23" s="58" t="s">
        <v>179</v>
      </c>
      <c r="J23" s="58" t="s">
        <v>179</v>
      </c>
      <c r="K23" s="58" t="s">
        <v>179</v>
      </c>
    </row>
    <row r="24" spans="1:11">
      <c r="A24" s="49" t="s">
        <v>88</v>
      </c>
      <c r="B24" s="41">
        <v>2.2871000000000001</v>
      </c>
      <c r="C24" s="41">
        <v>0.70630000000000004</v>
      </c>
      <c r="D24" s="41">
        <v>1.5808</v>
      </c>
      <c r="E24" s="41">
        <v>1.3303</v>
      </c>
      <c r="F24" s="58" t="s">
        <v>179</v>
      </c>
      <c r="G24" s="10">
        <v>2.9470999999999998</v>
      </c>
      <c r="H24" s="41">
        <v>1.7681</v>
      </c>
      <c r="I24" s="41">
        <v>1.179</v>
      </c>
      <c r="J24" s="41">
        <v>1.1473</v>
      </c>
      <c r="K24" s="58" t="s">
        <v>179</v>
      </c>
    </row>
    <row r="25" spans="1:11">
      <c r="A25" s="49" t="s">
        <v>89</v>
      </c>
      <c r="B25" s="41">
        <v>4.3761000000000001</v>
      </c>
      <c r="C25" s="41">
        <v>1.8916999999999999</v>
      </c>
      <c r="D25" s="41">
        <v>2.4843999999999999</v>
      </c>
      <c r="E25" s="41">
        <v>1.7168000000000001</v>
      </c>
      <c r="F25" s="41">
        <v>0.76759999999999995</v>
      </c>
      <c r="G25" s="10">
        <v>3.9582999999999999</v>
      </c>
      <c r="H25" s="41">
        <v>1.9906999999999999</v>
      </c>
      <c r="I25" s="41">
        <v>1.9676</v>
      </c>
      <c r="J25" s="41">
        <v>1.2799</v>
      </c>
      <c r="K25" s="41">
        <v>0.68769999999999998</v>
      </c>
    </row>
    <row r="26" spans="1:11">
      <c r="A26" s="49" t="s">
        <v>90</v>
      </c>
      <c r="B26" s="41">
        <v>1.8879999999999999</v>
      </c>
      <c r="C26" s="41">
        <v>1.1930000000000001</v>
      </c>
      <c r="D26" s="41">
        <v>0.69510000000000005</v>
      </c>
      <c r="E26" s="41">
        <v>0.62939999999999996</v>
      </c>
      <c r="F26" s="58" t="s">
        <v>179</v>
      </c>
      <c r="G26" s="10">
        <v>2.6509</v>
      </c>
      <c r="H26" s="41">
        <v>0.53480000000000005</v>
      </c>
      <c r="I26" s="41">
        <v>2.1160999999999999</v>
      </c>
      <c r="J26" s="41">
        <v>1.8774</v>
      </c>
      <c r="K26" s="58" t="s">
        <v>179</v>
      </c>
    </row>
    <row r="27" spans="1:11">
      <c r="A27" s="49" t="s">
        <v>91</v>
      </c>
      <c r="B27" s="41">
        <v>4.0423</v>
      </c>
      <c r="C27" s="41">
        <v>0.72709999999999997</v>
      </c>
      <c r="D27" s="41">
        <v>3.3151999999999999</v>
      </c>
      <c r="E27" s="41">
        <v>2.6573000000000002</v>
      </c>
      <c r="F27" s="41">
        <v>0.65790000000000004</v>
      </c>
      <c r="G27" s="10">
        <v>6.6403999999999996</v>
      </c>
      <c r="H27" s="41">
        <v>2.1341000000000001</v>
      </c>
      <c r="I27" s="41">
        <v>4.5061999999999998</v>
      </c>
      <c r="J27" s="41">
        <v>3.786</v>
      </c>
      <c r="K27" s="41">
        <v>0.72019999999999995</v>
      </c>
    </row>
    <row r="28" spans="1:11">
      <c r="A28" s="49" t="s">
        <v>92</v>
      </c>
      <c r="B28" s="58" t="s">
        <v>179</v>
      </c>
      <c r="C28" s="58" t="s">
        <v>179</v>
      </c>
      <c r="D28" s="58" t="s">
        <v>179</v>
      </c>
      <c r="E28" s="58" t="s">
        <v>179</v>
      </c>
      <c r="F28" s="58" t="s">
        <v>179</v>
      </c>
      <c r="G28" s="16" t="s">
        <v>179</v>
      </c>
      <c r="H28" s="58" t="s">
        <v>179</v>
      </c>
      <c r="I28" s="58" t="s">
        <v>179</v>
      </c>
      <c r="J28" s="58" t="s">
        <v>179</v>
      </c>
      <c r="K28" s="58" t="s">
        <v>179</v>
      </c>
    </row>
    <row r="29" spans="1:11">
      <c r="A29" s="49" t="s">
        <v>93</v>
      </c>
      <c r="B29" s="41">
        <v>0.68589999999999995</v>
      </c>
      <c r="C29" s="58" t="s">
        <v>179</v>
      </c>
      <c r="D29" s="58" t="s">
        <v>179</v>
      </c>
      <c r="E29" s="58" t="s">
        <v>179</v>
      </c>
      <c r="F29" s="58" t="s">
        <v>179</v>
      </c>
      <c r="G29" s="10">
        <v>1.5474000000000001</v>
      </c>
      <c r="H29" s="41">
        <v>0.73960000000000004</v>
      </c>
      <c r="I29" s="41">
        <v>0.80779999999999996</v>
      </c>
      <c r="J29" s="41">
        <v>0.73519999999999996</v>
      </c>
      <c r="K29" s="58" t="s">
        <v>179</v>
      </c>
    </row>
    <row r="30" spans="1:11">
      <c r="A30" s="49" t="s">
        <v>94</v>
      </c>
      <c r="B30" s="58" t="s">
        <v>179</v>
      </c>
      <c r="C30" s="58" t="s">
        <v>179</v>
      </c>
      <c r="D30" s="58" t="s">
        <v>179</v>
      </c>
      <c r="E30" s="58" t="s">
        <v>179</v>
      </c>
      <c r="F30" s="58" t="s">
        <v>179</v>
      </c>
      <c r="G30" s="10">
        <v>1.909</v>
      </c>
      <c r="H30" s="41">
        <v>1.1006</v>
      </c>
      <c r="I30" s="41">
        <v>0.8085</v>
      </c>
      <c r="J30" s="41">
        <v>0.74760000000000004</v>
      </c>
      <c r="K30" s="58" t="s">
        <v>179</v>
      </c>
    </row>
    <row r="31" spans="1:11">
      <c r="A31" s="49" t="s">
        <v>95</v>
      </c>
      <c r="B31" s="58" t="s">
        <v>227</v>
      </c>
      <c r="C31" s="58" t="s">
        <v>227</v>
      </c>
      <c r="D31" s="58" t="s">
        <v>227</v>
      </c>
      <c r="E31" s="58" t="s">
        <v>227</v>
      </c>
      <c r="F31" s="58" t="s">
        <v>227</v>
      </c>
      <c r="G31" s="10">
        <v>4.3875999999999999</v>
      </c>
      <c r="H31" s="41">
        <v>1.5904</v>
      </c>
      <c r="I31" s="41">
        <v>2.7972000000000001</v>
      </c>
      <c r="J31" s="41">
        <v>2.3266</v>
      </c>
      <c r="K31" s="58" t="s">
        <v>179</v>
      </c>
    </row>
    <row r="32" spans="1:11">
      <c r="A32" s="49" t="s">
        <v>96</v>
      </c>
      <c r="B32" s="41">
        <v>10.464</v>
      </c>
      <c r="C32" s="41">
        <v>6.1268000000000002</v>
      </c>
      <c r="D32" s="41">
        <v>4.3372000000000002</v>
      </c>
      <c r="E32" s="41">
        <v>3.8721999999999999</v>
      </c>
      <c r="F32" s="58" t="s">
        <v>179</v>
      </c>
      <c r="G32" s="10">
        <v>17.633400000000002</v>
      </c>
      <c r="H32" s="41">
        <v>6.8263999999999996</v>
      </c>
      <c r="I32" s="41">
        <v>10.807</v>
      </c>
      <c r="J32" s="41">
        <v>9.5959000000000003</v>
      </c>
      <c r="K32" s="41">
        <v>1.2111000000000001</v>
      </c>
    </row>
    <row r="33" spans="1:11">
      <c r="A33" s="49" t="s">
        <v>97</v>
      </c>
      <c r="B33" s="41">
        <v>1.0163</v>
      </c>
      <c r="C33" s="58" t="s">
        <v>179</v>
      </c>
      <c r="D33" s="41">
        <v>0.60929999999999995</v>
      </c>
      <c r="E33" s="41">
        <v>0.60929999999999995</v>
      </c>
      <c r="F33" s="58" t="s">
        <v>179</v>
      </c>
      <c r="G33" s="16" t="s">
        <v>227</v>
      </c>
      <c r="H33" s="58" t="s">
        <v>227</v>
      </c>
      <c r="I33" s="58" t="s">
        <v>227</v>
      </c>
      <c r="J33" s="58" t="s">
        <v>227</v>
      </c>
      <c r="K33" s="58" t="s">
        <v>227</v>
      </c>
    </row>
    <row r="34" spans="1:11">
      <c r="A34" s="49" t="s">
        <v>98</v>
      </c>
      <c r="B34" s="58" t="s">
        <v>227</v>
      </c>
      <c r="C34" s="58" t="s">
        <v>227</v>
      </c>
      <c r="D34" s="58" t="s">
        <v>227</v>
      </c>
      <c r="E34" s="58" t="s">
        <v>227</v>
      </c>
      <c r="F34" s="58" t="s">
        <v>227</v>
      </c>
      <c r="G34" s="16" t="s">
        <v>227</v>
      </c>
      <c r="H34" s="58" t="s">
        <v>227</v>
      </c>
      <c r="I34" s="58" t="s">
        <v>227</v>
      </c>
      <c r="J34" s="58" t="s">
        <v>227</v>
      </c>
      <c r="K34" s="58" t="s">
        <v>227</v>
      </c>
    </row>
    <row r="35" spans="1:11">
      <c r="A35" s="49" t="s">
        <v>99</v>
      </c>
      <c r="B35" s="41">
        <v>15.7157</v>
      </c>
      <c r="C35" s="41">
        <v>3.7239</v>
      </c>
      <c r="D35" s="41">
        <v>11.9918</v>
      </c>
      <c r="E35" s="41">
        <v>11.289099999999999</v>
      </c>
      <c r="F35" s="41">
        <v>0.70269999999999999</v>
      </c>
      <c r="G35" s="10">
        <v>27.4786</v>
      </c>
      <c r="H35" s="41">
        <v>6.4406999999999996</v>
      </c>
      <c r="I35" s="41">
        <v>21.0379</v>
      </c>
      <c r="J35" s="41">
        <v>19.282399999999999</v>
      </c>
      <c r="K35" s="41">
        <v>1.7555000000000001</v>
      </c>
    </row>
    <row r="36" spans="1:11">
      <c r="A36" s="49" t="s">
        <v>100</v>
      </c>
      <c r="B36" s="41">
        <v>5.1687000000000003</v>
      </c>
      <c r="C36" s="41">
        <v>3.7406999999999999</v>
      </c>
      <c r="D36" s="41">
        <v>1.4279999999999999</v>
      </c>
      <c r="E36" s="41">
        <v>1.4279999999999999</v>
      </c>
      <c r="F36" s="58" t="s">
        <v>179</v>
      </c>
      <c r="G36" s="10">
        <v>5.8571</v>
      </c>
      <c r="H36" s="41">
        <v>3.2856999999999998</v>
      </c>
      <c r="I36" s="41">
        <v>2.5714000000000001</v>
      </c>
      <c r="J36" s="41">
        <v>1.3943000000000001</v>
      </c>
      <c r="K36" s="41">
        <v>1.1771</v>
      </c>
    </row>
    <row r="37" spans="1:11">
      <c r="A37" s="49" t="s">
        <v>101</v>
      </c>
      <c r="B37" s="41">
        <v>1.8295999999999999</v>
      </c>
      <c r="C37" s="41">
        <v>0.6673</v>
      </c>
      <c r="D37" s="41">
        <v>1.1623000000000001</v>
      </c>
      <c r="E37" s="41">
        <v>0.94210000000000005</v>
      </c>
      <c r="F37" s="58" t="s">
        <v>179</v>
      </c>
      <c r="G37" s="10">
        <v>4.6807999999999996</v>
      </c>
      <c r="H37" s="41">
        <v>3.2029999999999998</v>
      </c>
      <c r="I37" s="41">
        <v>1.4778</v>
      </c>
      <c r="J37" s="41">
        <v>0.83179999999999998</v>
      </c>
      <c r="K37" s="41">
        <v>0.64600000000000002</v>
      </c>
    </row>
    <row r="38" spans="1:11">
      <c r="A38" s="49" t="s">
        <v>102</v>
      </c>
      <c r="B38" s="58" t="s">
        <v>227</v>
      </c>
      <c r="C38" s="58" t="s">
        <v>227</v>
      </c>
      <c r="D38" s="58" t="s">
        <v>227</v>
      </c>
      <c r="E38" s="58" t="s">
        <v>227</v>
      </c>
      <c r="F38" s="58" t="s">
        <v>227</v>
      </c>
      <c r="G38" s="10">
        <v>2.3119999999999998</v>
      </c>
      <c r="H38" s="41">
        <v>0.69289999999999996</v>
      </c>
      <c r="I38" s="41">
        <v>1.6191</v>
      </c>
      <c r="J38" s="41">
        <v>1.3479000000000001</v>
      </c>
      <c r="K38" s="58" t="s">
        <v>179</v>
      </c>
    </row>
    <row r="39" spans="1:11">
      <c r="A39" s="49" t="s">
        <v>103</v>
      </c>
      <c r="B39" s="58" t="s">
        <v>227</v>
      </c>
      <c r="C39" s="58" t="s">
        <v>227</v>
      </c>
      <c r="D39" s="58" t="s">
        <v>227</v>
      </c>
      <c r="E39" s="58" t="s">
        <v>227</v>
      </c>
      <c r="F39" s="58" t="s">
        <v>227</v>
      </c>
      <c r="G39" s="10">
        <v>1.3369</v>
      </c>
      <c r="H39" s="41">
        <v>0.61890000000000001</v>
      </c>
      <c r="I39" s="41">
        <v>0.71799999999999997</v>
      </c>
      <c r="J39" s="41">
        <v>0.71799999999999997</v>
      </c>
      <c r="K39" s="58" t="s">
        <v>179</v>
      </c>
    </row>
    <row r="40" spans="1:11">
      <c r="A40" s="49" t="s">
        <v>104</v>
      </c>
      <c r="B40" s="41">
        <v>1.7871999999999999</v>
      </c>
      <c r="C40" s="58" t="s">
        <v>179</v>
      </c>
      <c r="D40" s="41">
        <v>1.3809</v>
      </c>
      <c r="E40" s="41">
        <v>1.3809</v>
      </c>
      <c r="F40" s="58" t="s">
        <v>179</v>
      </c>
      <c r="G40" s="10">
        <v>5.1351000000000004</v>
      </c>
      <c r="H40" s="41">
        <v>1.2939000000000001</v>
      </c>
      <c r="I40" s="41">
        <v>3.8412000000000002</v>
      </c>
      <c r="J40" s="41">
        <v>3.2174</v>
      </c>
      <c r="K40" s="41">
        <v>0.62380000000000002</v>
      </c>
    </row>
    <row r="41" spans="1:11">
      <c r="A41" s="49" t="s">
        <v>105</v>
      </c>
      <c r="B41" s="41">
        <v>6.5526999999999997</v>
      </c>
      <c r="C41" s="41">
        <v>1.5609</v>
      </c>
      <c r="D41" s="41">
        <v>4.9917999999999996</v>
      </c>
      <c r="E41" s="41">
        <v>3.9363000000000001</v>
      </c>
      <c r="F41" s="41">
        <v>1.0555000000000001</v>
      </c>
      <c r="G41" s="10">
        <v>11.89</v>
      </c>
      <c r="H41" s="41">
        <v>4.1833999999999998</v>
      </c>
      <c r="I41" s="41">
        <v>7.7065000000000001</v>
      </c>
      <c r="J41" s="41">
        <v>6.1981000000000002</v>
      </c>
      <c r="K41" s="41">
        <v>1.5084</v>
      </c>
    </row>
    <row r="42" spans="1:11">
      <c r="A42" s="49" t="s">
        <v>106</v>
      </c>
      <c r="B42" s="58" t="s">
        <v>227</v>
      </c>
      <c r="C42" s="58" t="s">
        <v>227</v>
      </c>
      <c r="D42" s="58" t="s">
        <v>227</v>
      </c>
      <c r="E42" s="58" t="s">
        <v>227</v>
      </c>
      <c r="F42" s="58" t="s">
        <v>227</v>
      </c>
      <c r="G42" s="10">
        <v>2.2494000000000001</v>
      </c>
      <c r="H42" s="41">
        <v>1.0299</v>
      </c>
      <c r="I42" s="41">
        <v>1.2195</v>
      </c>
      <c r="J42" s="41">
        <v>0.90939999999999999</v>
      </c>
      <c r="K42" s="58" t="s">
        <v>179</v>
      </c>
    </row>
    <row r="43" spans="1:11">
      <c r="A43" s="49" t="s">
        <v>107</v>
      </c>
      <c r="B43" s="41">
        <v>6.3156999999999996</v>
      </c>
      <c r="C43" s="41">
        <v>2.5232999999999999</v>
      </c>
      <c r="D43" s="41">
        <v>3.7924000000000002</v>
      </c>
      <c r="E43" s="41">
        <v>3.0886999999999998</v>
      </c>
      <c r="F43" s="41">
        <v>0.70369999999999999</v>
      </c>
      <c r="G43" s="10">
        <v>8.5355000000000008</v>
      </c>
      <c r="H43" s="41">
        <v>3.1756000000000002</v>
      </c>
      <c r="I43" s="41">
        <v>5.3598999999999997</v>
      </c>
      <c r="J43" s="41">
        <v>3.7637999999999998</v>
      </c>
      <c r="K43" s="41">
        <v>1.5961000000000001</v>
      </c>
    </row>
    <row r="44" spans="1:11">
      <c r="A44" s="49" t="s">
        <v>108</v>
      </c>
      <c r="B44" s="41">
        <v>0.73409999999999997</v>
      </c>
      <c r="C44" s="58" t="s">
        <v>179</v>
      </c>
      <c r="D44" s="41">
        <v>0.53939999999999999</v>
      </c>
      <c r="E44" s="41">
        <v>0.53939999999999999</v>
      </c>
      <c r="F44" s="58" t="s">
        <v>179</v>
      </c>
      <c r="G44" s="10">
        <v>1.5980000000000001</v>
      </c>
      <c r="H44" s="41">
        <v>0.69579999999999997</v>
      </c>
      <c r="I44" s="41">
        <v>0.9022</v>
      </c>
      <c r="J44" s="41">
        <v>0.753</v>
      </c>
      <c r="K44" s="58" t="s">
        <v>179</v>
      </c>
    </row>
    <row r="45" spans="1:11">
      <c r="A45" s="49" t="s">
        <v>109</v>
      </c>
      <c r="B45" s="58" t="s">
        <v>227</v>
      </c>
      <c r="C45" s="58" t="s">
        <v>227</v>
      </c>
      <c r="D45" s="58" t="s">
        <v>227</v>
      </c>
      <c r="E45" s="58" t="s">
        <v>227</v>
      </c>
      <c r="F45" s="58" t="s">
        <v>227</v>
      </c>
      <c r="G45" s="16" t="s">
        <v>227</v>
      </c>
      <c r="H45" s="58" t="s">
        <v>227</v>
      </c>
      <c r="I45" s="58" t="s">
        <v>227</v>
      </c>
      <c r="J45" s="58" t="s">
        <v>227</v>
      </c>
      <c r="K45" s="58" t="s">
        <v>227</v>
      </c>
    </row>
    <row r="46" spans="1:11">
      <c r="A46" s="49" t="s">
        <v>110</v>
      </c>
      <c r="B46" s="41">
        <v>1.2814000000000001</v>
      </c>
      <c r="C46" s="41">
        <v>0.81659999999999999</v>
      </c>
      <c r="D46" s="58" t="s">
        <v>179</v>
      </c>
      <c r="E46" s="58" t="s">
        <v>179</v>
      </c>
      <c r="F46" s="58" t="s">
        <v>179</v>
      </c>
      <c r="G46" s="10">
        <v>3.4963000000000002</v>
      </c>
      <c r="H46" s="41">
        <v>0.5675</v>
      </c>
      <c r="I46" s="41">
        <v>2.9287999999999998</v>
      </c>
      <c r="J46" s="41">
        <v>2.9114</v>
      </c>
      <c r="K46" s="58" t="s">
        <v>179</v>
      </c>
    </row>
    <row r="47" spans="1:11">
      <c r="A47" s="49" t="s">
        <v>111</v>
      </c>
      <c r="B47" s="41">
        <v>13.2758</v>
      </c>
      <c r="C47" s="41">
        <v>6.9298000000000002</v>
      </c>
      <c r="D47" s="41">
        <v>6.3460000000000001</v>
      </c>
      <c r="E47" s="41">
        <v>5.9088000000000003</v>
      </c>
      <c r="F47" s="58" t="s">
        <v>179</v>
      </c>
      <c r="G47" s="10">
        <v>16.284300000000002</v>
      </c>
      <c r="H47" s="41">
        <v>5.4587000000000003</v>
      </c>
      <c r="I47" s="41">
        <v>10.8256</v>
      </c>
      <c r="J47" s="41">
        <v>9.9473000000000003</v>
      </c>
      <c r="K47" s="41">
        <v>0.87829999999999997</v>
      </c>
    </row>
    <row r="48" spans="1:11">
      <c r="A48" s="49" t="s">
        <v>112</v>
      </c>
      <c r="B48" s="41">
        <v>4.8132000000000001</v>
      </c>
      <c r="C48" s="41">
        <v>2.1657999999999999</v>
      </c>
      <c r="D48" s="41">
        <v>2.6474000000000002</v>
      </c>
      <c r="E48" s="41">
        <v>2.1637</v>
      </c>
      <c r="F48" s="58" t="s">
        <v>179</v>
      </c>
      <c r="G48" s="10">
        <v>9.2439999999999998</v>
      </c>
      <c r="H48" s="41">
        <v>2.5994999999999999</v>
      </c>
      <c r="I48" s="41">
        <v>6.6444999999999999</v>
      </c>
      <c r="J48" s="41">
        <v>5.3486000000000002</v>
      </c>
      <c r="K48" s="41">
        <v>1.2959000000000001</v>
      </c>
    </row>
    <row r="49" spans="1:11">
      <c r="A49" s="49" t="s">
        <v>113</v>
      </c>
      <c r="B49" s="58" t="s">
        <v>227</v>
      </c>
      <c r="C49" s="58" t="s">
        <v>227</v>
      </c>
      <c r="D49" s="58" t="s">
        <v>227</v>
      </c>
      <c r="E49" s="58" t="s">
        <v>227</v>
      </c>
      <c r="F49" s="58" t="s">
        <v>227</v>
      </c>
      <c r="G49" s="10">
        <v>1.7845</v>
      </c>
      <c r="H49" s="58" t="s">
        <v>179</v>
      </c>
      <c r="I49" s="41">
        <v>1.3333999999999999</v>
      </c>
      <c r="J49" s="41">
        <v>1.117</v>
      </c>
      <c r="K49" s="58" t="s">
        <v>179</v>
      </c>
    </row>
    <row r="50" spans="1:11">
      <c r="A50" s="49" t="s">
        <v>114</v>
      </c>
      <c r="B50" s="41">
        <v>2.2492999999999999</v>
      </c>
      <c r="C50" s="41">
        <v>1.0085999999999999</v>
      </c>
      <c r="D50" s="41">
        <v>1.2406999999999999</v>
      </c>
      <c r="E50" s="41">
        <v>0.64349999999999996</v>
      </c>
      <c r="F50" s="41">
        <v>0.59719999999999995</v>
      </c>
      <c r="G50" s="10">
        <v>5.6204000000000001</v>
      </c>
      <c r="H50" s="41">
        <v>2.6734</v>
      </c>
      <c r="I50" s="41">
        <v>2.9470999999999998</v>
      </c>
      <c r="J50" s="41">
        <v>2.1787999999999998</v>
      </c>
      <c r="K50" s="41">
        <v>0.76829999999999998</v>
      </c>
    </row>
    <row r="51" spans="1:11">
      <c r="A51" s="49" t="s">
        <v>115</v>
      </c>
      <c r="B51" s="41">
        <v>4.3113999999999999</v>
      </c>
      <c r="C51" s="41">
        <v>1.6192</v>
      </c>
      <c r="D51" s="41">
        <v>2.6922999999999999</v>
      </c>
      <c r="E51" s="41">
        <v>2.3957000000000002</v>
      </c>
      <c r="F51" s="58" t="s">
        <v>179</v>
      </c>
      <c r="G51" s="10">
        <v>3.1558000000000002</v>
      </c>
      <c r="H51" s="41">
        <v>1.2749999999999999</v>
      </c>
      <c r="I51" s="41">
        <v>1.8808</v>
      </c>
      <c r="J51" s="41">
        <v>1.6753</v>
      </c>
      <c r="K51" s="58" t="s">
        <v>179</v>
      </c>
    </row>
    <row r="52" spans="1:11">
      <c r="A52" s="49" t="s">
        <v>116</v>
      </c>
      <c r="B52" s="58" t="s">
        <v>179</v>
      </c>
      <c r="C52" s="58" t="s">
        <v>179</v>
      </c>
      <c r="D52" s="58" t="s">
        <v>179</v>
      </c>
      <c r="E52" s="58" t="s">
        <v>179</v>
      </c>
      <c r="F52" s="58" t="s">
        <v>179</v>
      </c>
      <c r="G52" s="16" t="s">
        <v>179</v>
      </c>
      <c r="H52" s="58" t="s">
        <v>179</v>
      </c>
      <c r="I52" s="58" t="s">
        <v>179</v>
      </c>
      <c r="J52" s="58" t="s">
        <v>179</v>
      </c>
      <c r="K52" s="58" t="s">
        <v>179</v>
      </c>
    </row>
    <row r="53" spans="1:11">
      <c r="A53" s="49" t="s">
        <v>117</v>
      </c>
      <c r="B53" s="41">
        <v>3.0405000000000002</v>
      </c>
      <c r="C53" s="41">
        <v>1.4801</v>
      </c>
      <c r="D53" s="41">
        <v>1.5604</v>
      </c>
      <c r="E53" s="41">
        <v>1.4359</v>
      </c>
      <c r="F53" s="58" t="s">
        <v>179</v>
      </c>
      <c r="G53" s="10">
        <v>5.9744000000000002</v>
      </c>
      <c r="H53" s="41">
        <v>3.0470000000000002</v>
      </c>
      <c r="I53" s="41">
        <v>2.9274</v>
      </c>
      <c r="J53" s="41">
        <v>1.8549</v>
      </c>
      <c r="K53" s="41">
        <v>1.0725</v>
      </c>
    </row>
    <row r="54" spans="1:11">
      <c r="A54" s="49" t="s">
        <v>118</v>
      </c>
      <c r="B54" s="41">
        <v>0.98870000000000002</v>
      </c>
      <c r="C54" s="41">
        <v>0.63300000000000001</v>
      </c>
      <c r="D54" s="58" t="s">
        <v>179</v>
      </c>
      <c r="E54" s="58" t="s">
        <v>179</v>
      </c>
      <c r="F54" s="58" t="s">
        <v>179</v>
      </c>
      <c r="G54" s="10">
        <v>4.5812999999999997</v>
      </c>
      <c r="H54" s="41">
        <v>0.56140000000000001</v>
      </c>
      <c r="I54" s="41">
        <v>4.0198999999999998</v>
      </c>
      <c r="J54" s="41">
        <v>3.3249</v>
      </c>
      <c r="K54" s="41">
        <v>0.69510000000000005</v>
      </c>
    </row>
    <row r="55" spans="1:11">
      <c r="A55" s="42" t="s">
        <v>119</v>
      </c>
      <c r="B55" s="43"/>
      <c r="C55" s="43"/>
      <c r="D55" s="43"/>
      <c r="E55" s="43"/>
      <c r="F55" s="43"/>
      <c r="G55" s="43"/>
      <c r="H55" s="43"/>
      <c r="I55" s="43"/>
      <c r="J55" s="43"/>
      <c r="K55" s="43"/>
    </row>
    <row r="56" spans="1:11">
      <c r="A56" s="50" t="s">
        <v>121</v>
      </c>
      <c r="B56" s="41">
        <v>6.6458000000000004</v>
      </c>
      <c r="C56" s="41">
        <v>3.0718000000000001</v>
      </c>
      <c r="D56" s="41">
        <v>3.5739999999999998</v>
      </c>
      <c r="E56" s="41">
        <v>2.4900000000000002</v>
      </c>
      <c r="F56" s="41">
        <v>1.0840000000000001</v>
      </c>
      <c r="G56" s="10">
        <v>7.4027000000000003</v>
      </c>
      <c r="H56" s="41">
        <v>3.0169000000000001</v>
      </c>
      <c r="I56" s="41">
        <v>4.3857999999999997</v>
      </c>
      <c r="J56" s="41">
        <v>2.5537000000000001</v>
      </c>
      <c r="K56" s="41">
        <v>1.8320000000000001</v>
      </c>
    </row>
    <row r="57" spans="1:11">
      <c r="A57" s="11" t="s">
        <v>168</v>
      </c>
      <c r="B57" s="6">
        <v>1.5690999999999999</v>
      </c>
      <c r="C57" s="6">
        <v>0.65810000000000002</v>
      </c>
      <c r="D57" s="6">
        <v>0.91100000000000003</v>
      </c>
      <c r="E57" s="6">
        <v>0.69189999999999996</v>
      </c>
      <c r="F57" s="19" t="s">
        <v>179</v>
      </c>
      <c r="G57" s="15">
        <v>7.3810000000000002</v>
      </c>
      <c r="H57" s="6">
        <v>1.4613</v>
      </c>
      <c r="I57" s="6">
        <v>5.9198000000000004</v>
      </c>
      <c r="J57" s="6">
        <v>5.2016999999999998</v>
      </c>
      <c r="K57" s="6">
        <v>0.71809999999999996</v>
      </c>
    </row>
    <row r="58" spans="1:11">
      <c r="A58" s="7" t="s">
        <v>234</v>
      </c>
    </row>
  </sheetData>
  <mergeCells count="4">
    <mergeCell ref="A55:K55"/>
    <mergeCell ref="B2:F2"/>
    <mergeCell ref="A2:A3"/>
    <mergeCell ref="G2:K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K58"/>
  <sheetViews>
    <sheetView workbookViewId="0"/>
  </sheetViews>
  <sheetFormatPr defaultRowHeight="15"/>
  <cols>
    <col min="1" max="1" width="26" customWidth="1"/>
    <col min="2" max="11" width="16" customWidth="1"/>
  </cols>
  <sheetData>
    <row r="1" spans="1:11">
      <c r="A1" s="2" t="s">
        <v>30</v>
      </c>
    </row>
    <row r="2" spans="1:11">
      <c r="A2" s="31" t="s">
        <v>63</v>
      </c>
      <c r="B2" s="64">
        <v>2003</v>
      </c>
      <c r="C2" s="45"/>
      <c r="D2" s="45"/>
      <c r="E2" s="45"/>
      <c r="F2" s="45"/>
      <c r="G2" s="64">
        <v>2005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10.4421</v>
      </c>
      <c r="C4" s="41">
        <v>2.4952000000000001</v>
      </c>
      <c r="D4" s="41">
        <v>7.9470000000000001</v>
      </c>
      <c r="E4" s="41">
        <v>6.8277999999999999</v>
      </c>
      <c r="F4" s="41">
        <v>1.1191</v>
      </c>
      <c r="G4" s="10">
        <v>10.5312</v>
      </c>
      <c r="H4" s="41">
        <v>2.2856999999999998</v>
      </c>
      <c r="I4" s="41">
        <v>8.2454999999999998</v>
      </c>
      <c r="J4" s="41">
        <v>6.6119000000000003</v>
      </c>
      <c r="K4" s="41">
        <v>1.6372</v>
      </c>
    </row>
    <row r="5" spans="1:11">
      <c r="A5" s="49" t="s">
        <v>69</v>
      </c>
      <c r="B5" s="41">
        <v>0.99199999999999999</v>
      </c>
      <c r="C5" s="58" t="s">
        <v>179</v>
      </c>
      <c r="D5" s="41">
        <v>0.63500000000000001</v>
      </c>
      <c r="E5" s="41">
        <v>0.54269999999999996</v>
      </c>
      <c r="F5" s="58" t="s">
        <v>179</v>
      </c>
      <c r="G5" s="10">
        <v>1.6337999999999999</v>
      </c>
      <c r="H5" s="58" t="s">
        <v>179</v>
      </c>
      <c r="I5" s="41">
        <v>1.4631000000000001</v>
      </c>
      <c r="J5" s="41">
        <v>1.4204000000000001</v>
      </c>
      <c r="K5" s="58" t="s">
        <v>179</v>
      </c>
    </row>
    <row r="6" spans="1:11">
      <c r="A6" s="49" t="s">
        <v>70</v>
      </c>
      <c r="B6" s="41">
        <v>17.3841</v>
      </c>
      <c r="C6" s="41">
        <v>1.0053000000000001</v>
      </c>
      <c r="D6" s="41">
        <v>16.378799999999998</v>
      </c>
      <c r="E6" s="41">
        <v>14.831200000000001</v>
      </c>
      <c r="F6" s="41">
        <v>1.5476000000000001</v>
      </c>
      <c r="G6" s="10">
        <v>19.034700000000001</v>
      </c>
      <c r="H6" s="41">
        <v>1.3049999999999999</v>
      </c>
      <c r="I6" s="41">
        <v>17.729700000000001</v>
      </c>
      <c r="J6" s="41">
        <v>12.915699999999999</v>
      </c>
      <c r="K6" s="41">
        <v>4.8186</v>
      </c>
    </row>
    <row r="7" spans="1:11">
      <c r="A7" s="49" t="s">
        <v>71</v>
      </c>
      <c r="B7" s="41">
        <v>20.555299999999999</v>
      </c>
      <c r="C7" s="41">
        <v>4.2210000000000001</v>
      </c>
      <c r="D7" s="41">
        <v>16.334299999999999</v>
      </c>
      <c r="E7" s="41">
        <v>15.4528</v>
      </c>
      <c r="F7" s="41">
        <v>0.88149999999999995</v>
      </c>
      <c r="G7" s="10">
        <v>19.8322</v>
      </c>
      <c r="H7" s="41">
        <v>3.3123</v>
      </c>
      <c r="I7" s="41">
        <v>16.5199</v>
      </c>
      <c r="J7" s="41">
        <v>13.3386</v>
      </c>
      <c r="K7" s="41">
        <v>3.1922000000000001</v>
      </c>
    </row>
    <row r="8" spans="1:11">
      <c r="A8" s="49" t="s">
        <v>72</v>
      </c>
      <c r="B8" s="41">
        <v>3.8460999999999999</v>
      </c>
      <c r="C8" s="41">
        <v>1.2396</v>
      </c>
      <c r="D8" s="41">
        <v>2.6065</v>
      </c>
      <c r="E8" s="41">
        <v>2.6065</v>
      </c>
      <c r="F8" s="58" t="s">
        <v>179</v>
      </c>
      <c r="G8" s="10">
        <v>4.7553000000000001</v>
      </c>
      <c r="H8" s="41">
        <v>2.3311000000000002</v>
      </c>
      <c r="I8" s="41">
        <v>2.4241000000000001</v>
      </c>
      <c r="J8" s="41">
        <v>1.9572000000000001</v>
      </c>
      <c r="K8" s="58" t="s">
        <v>179</v>
      </c>
    </row>
    <row r="9" spans="1:11">
      <c r="A9" s="49" t="s">
        <v>73</v>
      </c>
      <c r="B9" s="41">
        <v>32.361199999999997</v>
      </c>
      <c r="C9" s="41">
        <v>4.0205000000000002</v>
      </c>
      <c r="D9" s="41">
        <v>28.340599999999998</v>
      </c>
      <c r="E9" s="41">
        <v>27.134899999999998</v>
      </c>
      <c r="F9" s="41">
        <v>1.2058</v>
      </c>
      <c r="G9" s="10">
        <v>33.354999999999997</v>
      </c>
      <c r="H9" s="41">
        <v>3.5385</v>
      </c>
      <c r="I9" s="41">
        <v>29.816500000000001</v>
      </c>
      <c r="J9" s="41">
        <v>28.183199999999999</v>
      </c>
      <c r="K9" s="41">
        <v>1.6498999999999999</v>
      </c>
    </row>
    <row r="10" spans="1:11">
      <c r="A10" s="49" t="s">
        <v>74</v>
      </c>
      <c r="B10" s="41">
        <v>9.3010999999999999</v>
      </c>
      <c r="C10" s="41">
        <v>1.8696999999999999</v>
      </c>
      <c r="D10" s="41">
        <v>7.4314999999999998</v>
      </c>
      <c r="E10" s="41">
        <v>4.4528999999999996</v>
      </c>
      <c r="F10" s="41">
        <v>2.9786000000000001</v>
      </c>
      <c r="G10" s="10">
        <v>11.375999999999999</v>
      </c>
      <c r="H10" s="41">
        <v>2.0537999999999998</v>
      </c>
      <c r="I10" s="41">
        <v>9.3222000000000005</v>
      </c>
      <c r="J10" s="41">
        <v>3.3944000000000001</v>
      </c>
      <c r="K10" s="41">
        <v>5.931</v>
      </c>
    </row>
    <row r="11" spans="1:11">
      <c r="A11" s="49" t="s">
        <v>75</v>
      </c>
      <c r="B11" s="41">
        <v>3.2187000000000001</v>
      </c>
      <c r="C11" s="41">
        <v>1.4766999999999999</v>
      </c>
      <c r="D11" s="41">
        <v>1.742</v>
      </c>
      <c r="E11" s="41">
        <v>1.0378000000000001</v>
      </c>
      <c r="F11" s="41">
        <v>0.70420000000000005</v>
      </c>
      <c r="G11" s="10">
        <v>5.1744000000000003</v>
      </c>
      <c r="H11" s="41">
        <v>0.86660000000000004</v>
      </c>
      <c r="I11" s="41">
        <v>4.3078000000000003</v>
      </c>
      <c r="J11" s="41">
        <v>2.1057000000000001</v>
      </c>
      <c r="K11" s="41">
        <v>2.202</v>
      </c>
    </row>
    <row r="12" spans="1:11">
      <c r="A12" s="49" t="s">
        <v>76</v>
      </c>
      <c r="B12" s="41">
        <v>2.8028</v>
      </c>
      <c r="C12" s="41">
        <v>1.0647</v>
      </c>
      <c r="D12" s="41">
        <v>1.7381</v>
      </c>
      <c r="E12" s="41">
        <v>1.3452</v>
      </c>
      <c r="F12" s="58" t="s">
        <v>179</v>
      </c>
      <c r="G12" s="10">
        <v>4.1829999999999998</v>
      </c>
      <c r="H12" s="41">
        <v>1.75</v>
      </c>
      <c r="I12" s="41">
        <v>2.4329999999999998</v>
      </c>
      <c r="J12" s="41">
        <v>2.1303999999999998</v>
      </c>
      <c r="K12" s="58" t="s">
        <v>179</v>
      </c>
    </row>
    <row r="13" spans="1:11">
      <c r="A13" s="49" t="s">
        <v>77</v>
      </c>
      <c r="B13" s="41">
        <v>11.598599999999999</v>
      </c>
      <c r="C13" s="41">
        <v>2.6230000000000002</v>
      </c>
      <c r="D13" s="41">
        <v>8.9756</v>
      </c>
      <c r="E13" s="41">
        <v>5.5670000000000002</v>
      </c>
      <c r="F13" s="41">
        <v>3.4085999999999999</v>
      </c>
      <c r="G13" s="10">
        <v>7.6509999999999998</v>
      </c>
      <c r="H13" s="41">
        <v>2.31</v>
      </c>
      <c r="I13" s="41">
        <v>5.3410000000000002</v>
      </c>
      <c r="J13" s="41">
        <v>1.1623000000000001</v>
      </c>
      <c r="K13" s="41">
        <v>4.1787000000000001</v>
      </c>
    </row>
    <row r="14" spans="1:11">
      <c r="A14" s="49" t="s">
        <v>78</v>
      </c>
      <c r="B14" s="41">
        <v>4.2942999999999998</v>
      </c>
      <c r="C14" s="41">
        <v>1.3435999999999999</v>
      </c>
      <c r="D14" s="41">
        <v>2.9506999999999999</v>
      </c>
      <c r="E14" s="41">
        <v>2.0118999999999998</v>
      </c>
      <c r="F14" s="41">
        <v>0.93879999999999997</v>
      </c>
      <c r="G14" s="10">
        <v>3.1404999999999998</v>
      </c>
      <c r="H14" s="41">
        <v>0.98280000000000001</v>
      </c>
      <c r="I14" s="41">
        <v>2.1577000000000002</v>
      </c>
      <c r="J14" s="41">
        <v>1.4705999999999999</v>
      </c>
      <c r="K14" s="41">
        <v>0.68710000000000004</v>
      </c>
    </row>
    <row r="15" spans="1:11">
      <c r="A15" s="49" t="s">
        <v>79</v>
      </c>
      <c r="B15" s="41">
        <v>7.2366000000000001</v>
      </c>
      <c r="C15" s="41">
        <v>2.0651000000000002</v>
      </c>
      <c r="D15" s="41">
        <v>5.1715</v>
      </c>
      <c r="E15" s="41">
        <v>3.0472000000000001</v>
      </c>
      <c r="F15" s="41">
        <v>2.1242999999999999</v>
      </c>
      <c r="G15" s="10">
        <v>8.9403000000000006</v>
      </c>
      <c r="H15" s="41">
        <v>1.2851999999999999</v>
      </c>
      <c r="I15" s="41">
        <v>7.6551</v>
      </c>
      <c r="J15" s="41">
        <v>4.9515000000000002</v>
      </c>
      <c r="K15" s="41">
        <v>2.7035999999999998</v>
      </c>
    </row>
    <row r="16" spans="1:11">
      <c r="A16" s="49" t="s">
        <v>80</v>
      </c>
      <c r="B16" s="41">
        <v>7.1551</v>
      </c>
      <c r="C16" s="41">
        <v>1.3236000000000001</v>
      </c>
      <c r="D16" s="41">
        <v>5.8315000000000001</v>
      </c>
      <c r="E16" s="41">
        <v>5.4767999999999999</v>
      </c>
      <c r="F16" s="58" t="s">
        <v>179</v>
      </c>
      <c r="G16" s="10">
        <v>7.8795000000000002</v>
      </c>
      <c r="H16" s="41">
        <v>0.505</v>
      </c>
      <c r="I16" s="41">
        <v>7.3745000000000003</v>
      </c>
      <c r="J16" s="41">
        <v>6.6151</v>
      </c>
      <c r="K16" s="41">
        <v>0.76200000000000001</v>
      </c>
    </row>
    <row r="17" spans="1:11">
      <c r="A17" s="49" t="s">
        <v>81</v>
      </c>
      <c r="B17" s="41">
        <v>8.8803000000000001</v>
      </c>
      <c r="C17" s="41">
        <v>4.1269999999999998</v>
      </c>
      <c r="D17" s="41">
        <v>4.7533000000000003</v>
      </c>
      <c r="E17" s="41">
        <v>3.8521000000000001</v>
      </c>
      <c r="F17" s="41">
        <v>0.9012</v>
      </c>
      <c r="G17" s="10">
        <v>9.8843999999999994</v>
      </c>
      <c r="H17" s="41">
        <v>3.1785000000000001</v>
      </c>
      <c r="I17" s="41">
        <v>6.7058999999999997</v>
      </c>
      <c r="J17" s="41">
        <v>5.4867999999999997</v>
      </c>
      <c r="K17" s="41">
        <v>1.2192000000000001</v>
      </c>
    </row>
    <row r="18" spans="1:11">
      <c r="A18" s="49" t="s">
        <v>82</v>
      </c>
      <c r="B18" s="41">
        <v>2.1354000000000002</v>
      </c>
      <c r="C18" s="58" t="s">
        <v>179</v>
      </c>
      <c r="D18" s="41">
        <v>1.7506999999999999</v>
      </c>
      <c r="E18" s="41">
        <v>1.1651</v>
      </c>
      <c r="F18" s="41">
        <v>0.5857</v>
      </c>
      <c r="G18" s="10">
        <v>3.0327999999999999</v>
      </c>
      <c r="H18" s="41">
        <v>0.9355</v>
      </c>
      <c r="I18" s="41">
        <v>2.0973999999999999</v>
      </c>
      <c r="J18" s="41">
        <v>1.3854</v>
      </c>
      <c r="K18" s="41">
        <v>0.71199999999999997</v>
      </c>
    </row>
    <row r="19" spans="1:11">
      <c r="A19" s="49" t="s">
        <v>83</v>
      </c>
      <c r="B19" s="41">
        <v>3.8323999999999998</v>
      </c>
      <c r="C19" s="41">
        <v>0.93479999999999996</v>
      </c>
      <c r="D19" s="41">
        <v>2.8976000000000002</v>
      </c>
      <c r="E19" s="41">
        <v>1.8107</v>
      </c>
      <c r="F19" s="41">
        <v>1.0869</v>
      </c>
      <c r="G19" s="10">
        <v>4.0555000000000003</v>
      </c>
      <c r="H19" s="41">
        <v>0.82150000000000001</v>
      </c>
      <c r="I19" s="41">
        <v>3.234</v>
      </c>
      <c r="J19" s="41">
        <v>1.8424</v>
      </c>
      <c r="K19" s="41">
        <v>1.3927</v>
      </c>
    </row>
    <row r="20" spans="1:11">
      <c r="A20" s="49" t="s">
        <v>84</v>
      </c>
      <c r="B20" s="41">
        <v>3.4836</v>
      </c>
      <c r="C20" s="41">
        <v>1.1141000000000001</v>
      </c>
      <c r="D20" s="41">
        <v>2.3694999999999999</v>
      </c>
      <c r="E20" s="41">
        <v>1.2087000000000001</v>
      </c>
      <c r="F20" s="41">
        <v>1.1608000000000001</v>
      </c>
      <c r="G20" s="10">
        <v>6.9588000000000001</v>
      </c>
      <c r="H20" s="41">
        <v>1.5278</v>
      </c>
      <c r="I20" s="41">
        <v>5.431</v>
      </c>
      <c r="J20" s="41">
        <v>3.3195000000000001</v>
      </c>
      <c r="K20" s="41">
        <v>2.1114999999999999</v>
      </c>
    </row>
    <row r="21" spans="1:11">
      <c r="A21" s="49" t="s">
        <v>85</v>
      </c>
      <c r="B21" s="41">
        <v>0.89670000000000005</v>
      </c>
      <c r="C21" s="41">
        <v>0.50639999999999996</v>
      </c>
      <c r="D21" s="58" t="s">
        <v>179</v>
      </c>
      <c r="E21" s="58" t="s">
        <v>179</v>
      </c>
      <c r="F21" s="58" t="s">
        <v>179</v>
      </c>
      <c r="G21" s="10">
        <v>1.88</v>
      </c>
      <c r="H21" s="41">
        <v>1.3893</v>
      </c>
      <c r="I21" s="58" t="s">
        <v>179</v>
      </c>
      <c r="J21" s="58" t="s">
        <v>179</v>
      </c>
      <c r="K21" s="58" t="s">
        <v>179</v>
      </c>
    </row>
    <row r="22" spans="1:11">
      <c r="A22" s="49" t="s">
        <v>86</v>
      </c>
      <c r="B22" s="41">
        <v>2.1471</v>
      </c>
      <c r="C22" s="41">
        <v>0.73950000000000005</v>
      </c>
      <c r="D22" s="41">
        <v>1.4076</v>
      </c>
      <c r="E22" s="58" t="s">
        <v>179</v>
      </c>
      <c r="F22" s="41">
        <v>0.91049999999999998</v>
      </c>
      <c r="G22" s="10">
        <v>1.2025999999999999</v>
      </c>
      <c r="H22" s="58" t="s">
        <v>179</v>
      </c>
      <c r="I22" s="41">
        <v>0.77749999999999997</v>
      </c>
      <c r="J22" s="41">
        <v>0.70309999999999995</v>
      </c>
      <c r="K22" s="58" t="s">
        <v>179</v>
      </c>
    </row>
    <row r="23" spans="1:11">
      <c r="A23" s="49" t="s">
        <v>87</v>
      </c>
      <c r="B23" s="41">
        <v>1.4742</v>
      </c>
      <c r="C23" s="41">
        <v>0.53580000000000005</v>
      </c>
      <c r="D23" s="41">
        <v>0.93840000000000001</v>
      </c>
      <c r="E23" s="41">
        <v>0.88949999999999996</v>
      </c>
      <c r="F23" s="58" t="s">
        <v>179</v>
      </c>
      <c r="G23" s="10">
        <v>1.0825</v>
      </c>
      <c r="H23" s="58" t="s">
        <v>179</v>
      </c>
      <c r="I23" s="41">
        <v>0.71499999999999997</v>
      </c>
      <c r="J23" s="41">
        <v>0.53069999999999995</v>
      </c>
      <c r="K23" s="58" t="s">
        <v>179</v>
      </c>
    </row>
    <row r="24" spans="1:11">
      <c r="A24" s="49" t="s">
        <v>88</v>
      </c>
      <c r="B24" s="41">
        <v>3.9921000000000002</v>
      </c>
      <c r="C24" s="41">
        <v>1.9946999999999999</v>
      </c>
      <c r="D24" s="41">
        <v>1.9973000000000001</v>
      </c>
      <c r="E24" s="41">
        <v>1.8241000000000001</v>
      </c>
      <c r="F24" s="58" t="s">
        <v>179</v>
      </c>
      <c r="G24" s="10">
        <v>3.6764999999999999</v>
      </c>
      <c r="H24" s="41">
        <v>1.9928999999999999</v>
      </c>
      <c r="I24" s="41">
        <v>1.6836</v>
      </c>
      <c r="J24" s="41">
        <v>0.8306</v>
      </c>
      <c r="K24" s="41">
        <v>0.85299999999999998</v>
      </c>
    </row>
    <row r="25" spans="1:11">
      <c r="A25" s="49" t="s">
        <v>89</v>
      </c>
      <c r="B25" s="41">
        <v>5.5366</v>
      </c>
      <c r="C25" s="41">
        <v>1.9904999999999999</v>
      </c>
      <c r="D25" s="41">
        <v>3.5461</v>
      </c>
      <c r="E25" s="41">
        <v>2.2134</v>
      </c>
      <c r="F25" s="41">
        <v>1.3327</v>
      </c>
      <c r="G25" s="10">
        <v>6.3368000000000002</v>
      </c>
      <c r="H25" s="41">
        <v>1.9601999999999999</v>
      </c>
      <c r="I25" s="41">
        <v>4.3765999999999998</v>
      </c>
      <c r="J25" s="41">
        <v>2.8986000000000001</v>
      </c>
      <c r="K25" s="41">
        <v>1.478</v>
      </c>
    </row>
    <row r="26" spans="1:11">
      <c r="A26" s="49" t="s">
        <v>90</v>
      </c>
      <c r="B26" s="41">
        <v>4.9086999999999996</v>
      </c>
      <c r="C26" s="41">
        <v>1.5115000000000001</v>
      </c>
      <c r="D26" s="41">
        <v>3.3972000000000002</v>
      </c>
      <c r="E26" s="41">
        <v>2.9441999999999999</v>
      </c>
      <c r="F26" s="58" t="s">
        <v>179</v>
      </c>
      <c r="G26" s="10">
        <v>3.0506000000000002</v>
      </c>
      <c r="H26" s="41">
        <v>0.87629999999999997</v>
      </c>
      <c r="I26" s="41">
        <v>2.1741999999999999</v>
      </c>
      <c r="J26" s="41">
        <v>1.5239</v>
      </c>
      <c r="K26" s="41">
        <v>0.65029999999999999</v>
      </c>
    </row>
    <row r="27" spans="1:11">
      <c r="A27" s="49" t="s">
        <v>91</v>
      </c>
      <c r="B27" s="41">
        <v>6.9477000000000002</v>
      </c>
      <c r="C27" s="41">
        <v>0.95269999999999999</v>
      </c>
      <c r="D27" s="41">
        <v>5.9950000000000001</v>
      </c>
      <c r="E27" s="41">
        <v>4.7198000000000002</v>
      </c>
      <c r="F27" s="41">
        <v>1.2751999999999999</v>
      </c>
      <c r="G27" s="10">
        <v>6.6730999999999998</v>
      </c>
      <c r="H27" s="41">
        <v>0.90239999999999998</v>
      </c>
      <c r="I27" s="41">
        <v>5.7706999999999997</v>
      </c>
      <c r="J27" s="41">
        <v>3.754</v>
      </c>
      <c r="K27" s="41">
        <v>2.0167000000000002</v>
      </c>
    </row>
    <row r="28" spans="1:11">
      <c r="A28" s="49" t="s">
        <v>92</v>
      </c>
      <c r="B28" s="41">
        <v>0.80920000000000003</v>
      </c>
      <c r="C28" s="41">
        <v>0.50509999999999999</v>
      </c>
      <c r="D28" s="58" t="s">
        <v>179</v>
      </c>
      <c r="E28" s="58" t="s">
        <v>179</v>
      </c>
      <c r="F28" s="58" t="s">
        <v>179</v>
      </c>
      <c r="G28" s="10">
        <v>0.79179999999999995</v>
      </c>
      <c r="H28" s="58" t="s">
        <v>179</v>
      </c>
      <c r="I28" s="41">
        <v>0.50239999999999996</v>
      </c>
      <c r="J28" s="58" t="s">
        <v>179</v>
      </c>
      <c r="K28" s="58" t="s">
        <v>179</v>
      </c>
    </row>
    <row r="29" spans="1:11">
      <c r="A29" s="49" t="s">
        <v>93</v>
      </c>
      <c r="B29" s="41">
        <v>2.2524000000000002</v>
      </c>
      <c r="C29" s="41">
        <v>1.2403</v>
      </c>
      <c r="D29" s="41">
        <v>1.0121</v>
      </c>
      <c r="E29" s="41">
        <v>0.68169999999999997</v>
      </c>
      <c r="F29" s="58" t="s">
        <v>179</v>
      </c>
      <c r="G29" s="10">
        <v>2.3849</v>
      </c>
      <c r="H29" s="41">
        <v>1.1476999999999999</v>
      </c>
      <c r="I29" s="41">
        <v>1.2372000000000001</v>
      </c>
      <c r="J29" s="41">
        <v>0.92530000000000001</v>
      </c>
      <c r="K29" s="58" t="s">
        <v>179</v>
      </c>
    </row>
    <row r="30" spans="1:11">
      <c r="A30" s="49" t="s">
        <v>94</v>
      </c>
      <c r="B30" s="41">
        <v>4.2226999999999997</v>
      </c>
      <c r="C30" s="41">
        <v>0.51759999999999995</v>
      </c>
      <c r="D30" s="41">
        <v>3.7052</v>
      </c>
      <c r="E30" s="41">
        <v>2.4559000000000002</v>
      </c>
      <c r="F30" s="41">
        <v>1.2493000000000001</v>
      </c>
      <c r="G30" s="10">
        <v>3.3157999999999999</v>
      </c>
      <c r="H30" s="58" t="s">
        <v>179</v>
      </c>
      <c r="I30" s="41">
        <v>3.0510000000000002</v>
      </c>
      <c r="J30" s="41">
        <v>2.0428000000000002</v>
      </c>
      <c r="K30" s="41">
        <v>1.0092000000000001</v>
      </c>
    </row>
    <row r="31" spans="1:11">
      <c r="A31" s="49" t="s">
        <v>95</v>
      </c>
      <c r="B31" s="41">
        <v>4.4901</v>
      </c>
      <c r="C31" s="41">
        <v>1.5383</v>
      </c>
      <c r="D31" s="41">
        <v>2.9518</v>
      </c>
      <c r="E31" s="41">
        <v>2.3376000000000001</v>
      </c>
      <c r="F31" s="41">
        <v>0.61419999999999997</v>
      </c>
      <c r="G31" s="10">
        <v>7.0364000000000004</v>
      </c>
      <c r="H31" s="41">
        <v>1.4045000000000001</v>
      </c>
      <c r="I31" s="41">
        <v>5.6318999999999999</v>
      </c>
      <c r="J31" s="41">
        <v>3.5754000000000001</v>
      </c>
      <c r="K31" s="41">
        <v>2.0565000000000002</v>
      </c>
    </row>
    <row r="32" spans="1:11">
      <c r="A32" s="49" t="s">
        <v>96</v>
      </c>
      <c r="B32" s="41">
        <v>15.8797</v>
      </c>
      <c r="C32" s="41">
        <v>5.0307000000000004</v>
      </c>
      <c r="D32" s="41">
        <v>10.849</v>
      </c>
      <c r="E32" s="41">
        <v>9.2980999999999998</v>
      </c>
      <c r="F32" s="41">
        <v>1.5508999999999999</v>
      </c>
      <c r="G32" s="10">
        <v>16.024100000000001</v>
      </c>
      <c r="H32" s="41">
        <v>3.1556000000000002</v>
      </c>
      <c r="I32" s="41">
        <v>12.868499999999999</v>
      </c>
      <c r="J32" s="41">
        <v>10.2768</v>
      </c>
      <c r="K32" s="41">
        <v>2.5916999999999999</v>
      </c>
    </row>
    <row r="33" spans="1:11">
      <c r="A33" s="49" t="s">
        <v>97</v>
      </c>
      <c r="B33" s="41">
        <v>2.8473000000000002</v>
      </c>
      <c r="C33" s="41">
        <v>0.84540000000000004</v>
      </c>
      <c r="D33" s="41">
        <v>2.0019</v>
      </c>
      <c r="E33" s="41">
        <v>1.1712</v>
      </c>
      <c r="F33" s="41">
        <v>0.83069999999999999</v>
      </c>
      <c r="G33" s="10">
        <v>2.8875000000000002</v>
      </c>
      <c r="H33" s="41">
        <v>0.80249999999999999</v>
      </c>
      <c r="I33" s="41">
        <v>2.0851000000000002</v>
      </c>
      <c r="J33" s="41">
        <v>1.1702999999999999</v>
      </c>
      <c r="K33" s="41">
        <v>0.92530000000000001</v>
      </c>
    </row>
    <row r="34" spans="1:11">
      <c r="A34" s="49" t="s">
        <v>98</v>
      </c>
      <c r="B34" s="41">
        <v>4.1120999999999999</v>
      </c>
      <c r="C34" s="41">
        <v>1.9553</v>
      </c>
      <c r="D34" s="41">
        <v>2.1568000000000001</v>
      </c>
      <c r="E34" s="41">
        <v>0.71699999999999997</v>
      </c>
      <c r="F34" s="41">
        <v>1.4398</v>
      </c>
      <c r="G34" s="10">
        <v>3.0484</v>
      </c>
      <c r="H34" s="41">
        <v>1.6343000000000001</v>
      </c>
      <c r="I34" s="41">
        <v>1.4140999999999999</v>
      </c>
      <c r="J34" s="41">
        <v>0.69789999999999996</v>
      </c>
      <c r="K34" s="41">
        <v>0.7298</v>
      </c>
    </row>
    <row r="35" spans="1:11">
      <c r="A35" s="49" t="s">
        <v>99</v>
      </c>
      <c r="B35" s="41">
        <v>29.5806</v>
      </c>
      <c r="C35" s="41">
        <v>5.1418999999999997</v>
      </c>
      <c r="D35" s="41">
        <v>24.438700000000001</v>
      </c>
      <c r="E35" s="41">
        <v>18.786300000000001</v>
      </c>
      <c r="F35" s="41">
        <v>5.6524000000000001</v>
      </c>
      <c r="G35" s="10">
        <v>24.235499999999998</v>
      </c>
      <c r="H35" s="41">
        <v>6.7983000000000002</v>
      </c>
      <c r="I35" s="41">
        <v>17.437200000000001</v>
      </c>
      <c r="J35" s="41">
        <v>12.6027</v>
      </c>
      <c r="K35" s="41">
        <v>4.8345000000000002</v>
      </c>
    </row>
    <row r="36" spans="1:11">
      <c r="A36" s="49" t="s">
        <v>100</v>
      </c>
      <c r="B36" s="41">
        <v>6.8874000000000004</v>
      </c>
      <c r="C36" s="41">
        <v>3.4784000000000002</v>
      </c>
      <c r="D36" s="41">
        <v>3.4089999999999998</v>
      </c>
      <c r="E36" s="41">
        <v>1.4763999999999999</v>
      </c>
      <c r="F36" s="41">
        <v>1.9327000000000001</v>
      </c>
      <c r="G36" s="10">
        <v>6.5773999999999999</v>
      </c>
      <c r="H36" s="41">
        <v>2.2961999999999998</v>
      </c>
      <c r="I36" s="41">
        <v>4.2812000000000001</v>
      </c>
      <c r="J36" s="41">
        <v>0.85729999999999995</v>
      </c>
      <c r="K36" s="41">
        <v>3.4239000000000002</v>
      </c>
    </row>
    <row r="37" spans="1:11">
      <c r="A37" s="49" t="s">
        <v>101</v>
      </c>
      <c r="B37" s="41">
        <v>5.7245999999999997</v>
      </c>
      <c r="C37" s="41">
        <v>2.1326000000000001</v>
      </c>
      <c r="D37" s="41">
        <v>3.5920999999999998</v>
      </c>
      <c r="E37" s="41">
        <v>2.0028000000000001</v>
      </c>
      <c r="F37" s="41">
        <v>1.5892999999999999</v>
      </c>
      <c r="G37" s="10">
        <v>7.0118</v>
      </c>
      <c r="H37" s="41">
        <v>1.3283</v>
      </c>
      <c r="I37" s="41">
        <v>5.6835000000000004</v>
      </c>
      <c r="J37" s="41">
        <v>1.8969</v>
      </c>
      <c r="K37" s="41">
        <v>3.7894999999999999</v>
      </c>
    </row>
    <row r="38" spans="1:11">
      <c r="A38" s="49" t="s">
        <v>102</v>
      </c>
      <c r="B38" s="41">
        <v>3.9620000000000002</v>
      </c>
      <c r="C38" s="41">
        <v>0.7349</v>
      </c>
      <c r="D38" s="41">
        <v>3.2271000000000001</v>
      </c>
      <c r="E38" s="41">
        <v>3.0076000000000001</v>
      </c>
      <c r="F38" s="58" t="s">
        <v>179</v>
      </c>
      <c r="G38" s="10">
        <v>1.5983000000000001</v>
      </c>
      <c r="H38" s="58" t="s">
        <v>179</v>
      </c>
      <c r="I38" s="41">
        <v>1.1688000000000001</v>
      </c>
      <c r="J38" s="41">
        <v>0.84179999999999999</v>
      </c>
      <c r="K38" s="58" t="s">
        <v>179</v>
      </c>
    </row>
    <row r="39" spans="1:11">
      <c r="A39" s="49" t="s">
        <v>103</v>
      </c>
      <c r="B39" s="41">
        <v>1.5922000000000001</v>
      </c>
      <c r="C39" s="41">
        <v>0.79390000000000005</v>
      </c>
      <c r="D39" s="41">
        <v>0.79830000000000001</v>
      </c>
      <c r="E39" s="41">
        <v>0.53590000000000004</v>
      </c>
      <c r="F39" s="58" t="s">
        <v>179</v>
      </c>
      <c r="G39" s="10">
        <v>1.1769000000000001</v>
      </c>
      <c r="H39" s="41">
        <v>0.66</v>
      </c>
      <c r="I39" s="41">
        <v>0.51690000000000003</v>
      </c>
      <c r="J39" s="58" t="s">
        <v>179</v>
      </c>
      <c r="K39" s="58" t="s">
        <v>179</v>
      </c>
    </row>
    <row r="40" spans="1:11">
      <c r="A40" s="49" t="s">
        <v>104</v>
      </c>
      <c r="B40" s="41">
        <v>6.3715000000000002</v>
      </c>
      <c r="C40" s="41">
        <v>1.1456</v>
      </c>
      <c r="D40" s="41">
        <v>5.2259000000000002</v>
      </c>
      <c r="E40" s="41">
        <v>4.7484000000000002</v>
      </c>
      <c r="F40" s="58" t="s">
        <v>179</v>
      </c>
      <c r="G40" s="10">
        <v>5.2701000000000002</v>
      </c>
      <c r="H40" s="41">
        <v>1.2323</v>
      </c>
      <c r="I40" s="41">
        <v>4.0377999999999998</v>
      </c>
      <c r="J40" s="41">
        <v>2.6238000000000001</v>
      </c>
      <c r="K40" s="41">
        <v>1.4139999999999999</v>
      </c>
    </row>
    <row r="41" spans="1:11">
      <c r="A41" s="49" t="s">
        <v>105</v>
      </c>
      <c r="B41" s="41">
        <v>12.872400000000001</v>
      </c>
      <c r="C41" s="41">
        <v>3.9213</v>
      </c>
      <c r="D41" s="41">
        <v>8.9511000000000003</v>
      </c>
      <c r="E41" s="41">
        <v>6.8376000000000001</v>
      </c>
      <c r="F41" s="41">
        <v>2.1135000000000002</v>
      </c>
      <c r="G41" s="10">
        <v>14.049799999999999</v>
      </c>
      <c r="H41" s="41">
        <v>2.4382000000000001</v>
      </c>
      <c r="I41" s="41">
        <v>11.611599999999999</v>
      </c>
      <c r="J41" s="41">
        <v>8.8063000000000002</v>
      </c>
      <c r="K41" s="41">
        <v>2.8052999999999999</v>
      </c>
    </row>
    <row r="42" spans="1:11">
      <c r="A42" s="49" t="s">
        <v>106</v>
      </c>
      <c r="B42" s="41">
        <v>2.5042</v>
      </c>
      <c r="C42" s="41">
        <v>0.93530000000000002</v>
      </c>
      <c r="D42" s="41">
        <v>1.5689</v>
      </c>
      <c r="E42" s="41">
        <v>0.7157</v>
      </c>
      <c r="F42" s="41">
        <v>0.85319999999999996</v>
      </c>
      <c r="G42" s="10">
        <v>2.6793999999999998</v>
      </c>
      <c r="H42" s="41">
        <v>0.86280000000000001</v>
      </c>
      <c r="I42" s="41">
        <v>1.8166</v>
      </c>
      <c r="J42" s="41">
        <v>1.0719000000000001</v>
      </c>
      <c r="K42" s="41">
        <v>0.74470000000000003</v>
      </c>
    </row>
    <row r="43" spans="1:11">
      <c r="A43" s="49" t="s">
        <v>107</v>
      </c>
      <c r="B43" s="41">
        <v>9.1614000000000004</v>
      </c>
      <c r="C43" s="41">
        <v>2.3643999999999998</v>
      </c>
      <c r="D43" s="41">
        <v>6.7969999999999997</v>
      </c>
      <c r="E43" s="41">
        <v>3.9074</v>
      </c>
      <c r="F43" s="41">
        <v>2.8896000000000002</v>
      </c>
      <c r="G43" s="10">
        <v>6.7687999999999997</v>
      </c>
      <c r="H43" s="41">
        <v>1.3292999999999999</v>
      </c>
      <c r="I43" s="41">
        <v>5.4394999999999998</v>
      </c>
      <c r="J43" s="41">
        <v>2.9156</v>
      </c>
      <c r="K43" s="41">
        <v>2.5238999999999998</v>
      </c>
    </row>
    <row r="44" spans="1:11">
      <c r="A44" s="49" t="s">
        <v>108</v>
      </c>
      <c r="B44" s="41">
        <v>2.2065999999999999</v>
      </c>
      <c r="C44" s="41">
        <v>1.0486</v>
      </c>
      <c r="D44" s="41">
        <v>1.1579999999999999</v>
      </c>
      <c r="E44" s="41">
        <v>1.0788</v>
      </c>
      <c r="F44" s="58" t="s">
        <v>179</v>
      </c>
      <c r="G44" s="10">
        <v>2.0811999999999999</v>
      </c>
      <c r="H44" s="41">
        <v>0.7147</v>
      </c>
      <c r="I44" s="41">
        <v>1.3665</v>
      </c>
      <c r="J44" s="41">
        <v>1.1931</v>
      </c>
      <c r="K44" s="58" t="s">
        <v>179</v>
      </c>
    </row>
    <row r="45" spans="1:11">
      <c r="A45" s="49" t="s">
        <v>109</v>
      </c>
      <c r="B45" s="41">
        <v>4.5106999999999999</v>
      </c>
      <c r="C45" s="41">
        <v>0.54549999999999998</v>
      </c>
      <c r="D45" s="41">
        <v>3.9651999999999998</v>
      </c>
      <c r="E45" s="41">
        <v>2.1543000000000001</v>
      </c>
      <c r="F45" s="41">
        <v>1.8109</v>
      </c>
      <c r="G45" s="10">
        <v>3.5806</v>
      </c>
      <c r="H45" s="41">
        <v>0.87870000000000004</v>
      </c>
      <c r="I45" s="41">
        <v>2.7019000000000002</v>
      </c>
      <c r="J45" s="41">
        <v>1.8133999999999999</v>
      </c>
      <c r="K45" s="41">
        <v>0.88849999999999996</v>
      </c>
    </row>
    <row r="46" spans="1:11">
      <c r="A46" s="49" t="s">
        <v>110</v>
      </c>
      <c r="B46" s="41">
        <v>2.0341</v>
      </c>
      <c r="C46" s="41">
        <v>0.73219999999999996</v>
      </c>
      <c r="D46" s="41">
        <v>1.302</v>
      </c>
      <c r="E46" s="41">
        <v>1.2656000000000001</v>
      </c>
      <c r="F46" s="58" t="s">
        <v>179</v>
      </c>
      <c r="G46" s="10">
        <v>2.4491999999999998</v>
      </c>
      <c r="H46" s="41">
        <v>0.6694</v>
      </c>
      <c r="I46" s="41">
        <v>1.7798</v>
      </c>
      <c r="J46" s="41">
        <v>1.3218000000000001</v>
      </c>
      <c r="K46" s="58" t="s">
        <v>179</v>
      </c>
    </row>
    <row r="47" spans="1:11">
      <c r="A47" s="49" t="s">
        <v>111</v>
      </c>
      <c r="B47" s="41">
        <v>15.422599999999999</v>
      </c>
      <c r="C47" s="41">
        <v>5.1017999999999999</v>
      </c>
      <c r="D47" s="41">
        <v>10.3208</v>
      </c>
      <c r="E47" s="41">
        <v>10.0222</v>
      </c>
      <c r="F47" s="58" t="s">
        <v>179</v>
      </c>
      <c r="G47" s="10">
        <v>15.541399999999999</v>
      </c>
      <c r="H47" s="41">
        <v>6.1914999999999996</v>
      </c>
      <c r="I47" s="41">
        <v>9.3498999999999999</v>
      </c>
      <c r="J47" s="41">
        <v>8.7139000000000006</v>
      </c>
      <c r="K47" s="41">
        <v>0.63759999999999994</v>
      </c>
    </row>
    <row r="48" spans="1:11">
      <c r="A48" s="49" t="s">
        <v>112</v>
      </c>
      <c r="B48" s="41">
        <v>11.8781</v>
      </c>
      <c r="C48" s="41">
        <v>2.8502999999999998</v>
      </c>
      <c r="D48" s="41">
        <v>9.0277999999999992</v>
      </c>
      <c r="E48" s="41">
        <v>6.6581999999999999</v>
      </c>
      <c r="F48" s="41">
        <v>2.3696000000000002</v>
      </c>
      <c r="G48" s="10">
        <v>10.0862</v>
      </c>
      <c r="H48" s="41">
        <v>1.2546999999999999</v>
      </c>
      <c r="I48" s="41">
        <v>8.8315000000000001</v>
      </c>
      <c r="J48" s="41">
        <v>6.6638999999999999</v>
      </c>
      <c r="K48" s="41">
        <v>2.1676000000000002</v>
      </c>
    </row>
    <row r="49" spans="1:11">
      <c r="A49" s="49" t="s">
        <v>113</v>
      </c>
      <c r="B49" s="41">
        <v>1.9742999999999999</v>
      </c>
      <c r="C49" s="41">
        <v>0.54459999999999997</v>
      </c>
      <c r="D49" s="41">
        <v>1.4297</v>
      </c>
      <c r="E49" s="41">
        <v>1.1577</v>
      </c>
      <c r="F49" s="58" t="s">
        <v>179</v>
      </c>
      <c r="G49" s="10">
        <v>1.2850999999999999</v>
      </c>
      <c r="H49" s="58" t="s">
        <v>179</v>
      </c>
      <c r="I49" s="41">
        <v>1.1960999999999999</v>
      </c>
      <c r="J49" s="41">
        <v>0.79920000000000002</v>
      </c>
      <c r="K49" s="58" t="s">
        <v>179</v>
      </c>
    </row>
    <row r="50" spans="1:11">
      <c r="A50" s="49" t="s">
        <v>114</v>
      </c>
      <c r="B50" s="41">
        <v>7.1266999999999996</v>
      </c>
      <c r="C50" s="41">
        <v>3.4988000000000001</v>
      </c>
      <c r="D50" s="41">
        <v>3.6278999999999999</v>
      </c>
      <c r="E50" s="41">
        <v>2.6227</v>
      </c>
      <c r="F50" s="41">
        <v>1.0053000000000001</v>
      </c>
      <c r="G50" s="10">
        <v>8.5139999999999993</v>
      </c>
      <c r="H50" s="41">
        <v>3.2122000000000002</v>
      </c>
      <c r="I50" s="41">
        <v>5.3018000000000001</v>
      </c>
      <c r="J50" s="41">
        <v>3.5594999999999999</v>
      </c>
      <c r="K50" s="41">
        <v>1.7423</v>
      </c>
    </row>
    <row r="51" spans="1:11">
      <c r="A51" s="49" t="s">
        <v>115</v>
      </c>
      <c r="B51" s="41">
        <v>7.8616000000000001</v>
      </c>
      <c r="C51" s="41">
        <v>1.6880999999999999</v>
      </c>
      <c r="D51" s="41">
        <v>6.1734999999999998</v>
      </c>
      <c r="E51" s="41">
        <v>5.0151000000000003</v>
      </c>
      <c r="F51" s="41">
        <v>1.1585000000000001</v>
      </c>
      <c r="G51" s="10">
        <v>9.0014000000000003</v>
      </c>
      <c r="H51" s="41">
        <v>1.5684</v>
      </c>
      <c r="I51" s="41">
        <v>7.4329999999999998</v>
      </c>
      <c r="J51" s="41">
        <v>4.8743999999999996</v>
      </c>
      <c r="K51" s="41">
        <v>2.5586000000000002</v>
      </c>
    </row>
    <row r="52" spans="1:11">
      <c r="A52" s="49" t="s">
        <v>116</v>
      </c>
      <c r="B52" s="41">
        <v>0.71079999999999999</v>
      </c>
      <c r="C52" s="58" t="s">
        <v>179</v>
      </c>
      <c r="D52" s="41">
        <v>0.51149999999999995</v>
      </c>
      <c r="E52" s="58" t="s">
        <v>179</v>
      </c>
      <c r="F52" s="58" t="s">
        <v>179</v>
      </c>
      <c r="G52" s="10">
        <v>0.68799999999999994</v>
      </c>
      <c r="H52" s="58" t="s">
        <v>179</v>
      </c>
      <c r="I52" s="41">
        <v>0.60709999999999997</v>
      </c>
      <c r="J52" s="41">
        <v>0.57120000000000004</v>
      </c>
      <c r="K52" s="58" t="s">
        <v>179</v>
      </c>
    </row>
    <row r="53" spans="1:11">
      <c r="A53" s="49" t="s">
        <v>117</v>
      </c>
      <c r="B53" s="41">
        <v>5.9371999999999998</v>
      </c>
      <c r="C53" s="41">
        <v>1.8874</v>
      </c>
      <c r="D53" s="41">
        <v>4.0498000000000003</v>
      </c>
      <c r="E53" s="41">
        <v>1.9438</v>
      </c>
      <c r="F53" s="41">
        <v>2.1059999999999999</v>
      </c>
      <c r="G53" s="10">
        <v>6.9779</v>
      </c>
      <c r="H53" s="41">
        <v>2.1985999999999999</v>
      </c>
      <c r="I53" s="41">
        <v>4.7793000000000001</v>
      </c>
      <c r="J53" s="41">
        <v>2.5428000000000002</v>
      </c>
      <c r="K53" s="41">
        <v>2.2364999999999999</v>
      </c>
    </row>
    <row r="54" spans="1:11">
      <c r="A54" s="49" t="s">
        <v>118</v>
      </c>
      <c r="B54" s="41">
        <v>4.6463000000000001</v>
      </c>
      <c r="C54" s="58" t="s">
        <v>179</v>
      </c>
      <c r="D54" s="41">
        <v>4.2117000000000004</v>
      </c>
      <c r="E54" s="41">
        <v>3.4340999999999999</v>
      </c>
      <c r="F54" s="41">
        <v>0.77759999999999996</v>
      </c>
      <c r="G54" s="10">
        <v>4.8464999999999998</v>
      </c>
      <c r="H54" s="41">
        <v>0.52270000000000005</v>
      </c>
      <c r="I54" s="41">
        <v>4.3238000000000003</v>
      </c>
      <c r="J54" s="41">
        <v>3.0387</v>
      </c>
      <c r="K54" s="41">
        <v>1.2850999999999999</v>
      </c>
    </row>
    <row r="55" spans="1:11">
      <c r="A55" s="42" t="s">
        <v>119</v>
      </c>
      <c r="B55" s="43"/>
      <c r="C55" s="43"/>
      <c r="D55" s="43"/>
      <c r="E55" s="43"/>
      <c r="F55" s="43"/>
      <c r="G55" s="43"/>
      <c r="H55" s="43"/>
      <c r="I55" s="43"/>
      <c r="J55" s="43"/>
      <c r="K55" s="43"/>
    </row>
    <row r="56" spans="1:11">
      <c r="A56" s="50" t="s">
        <v>121</v>
      </c>
      <c r="B56" s="41">
        <v>7.0298999999999996</v>
      </c>
      <c r="C56" s="41">
        <v>1.2455000000000001</v>
      </c>
      <c r="D56" s="41">
        <v>5.7843999999999998</v>
      </c>
      <c r="E56" s="41">
        <v>2.0066999999999999</v>
      </c>
      <c r="F56" s="41">
        <v>3.7776999999999998</v>
      </c>
      <c r="G56" s="10">
        <v>5.6393000000000004</v>
      </c>
      <c r="H56" s="41">
        <v>1.4498</v>
      </c>
      <c r="I56" s="41">
        <v>4.1894999999999998</v>
      </c>
      <c r="J56" s="41">
        <v>1.5157</v>
      </c>
      <c r="K56" s="41">
        <v>2.6738</v>
      </c>
    </row>
    <row r="57" spans="1:11">
      <c r="A57" s="11" t="s">
        <v>168</v>
      </c>
      <c r="B57" s="6">
        <v>6.8384999999999998</v>
      </c>
      <c r="C57" s="6">
        <v>1.1545000000000001</v>
      </c>
      <c r="D57" s="6">
        <v>5.6840000000000002</v>
      </c>
      <c r="E57" s="6">
        <v>4.2748999999999997</v>
      </c>
      <c r="F57" s="6">
        <v>1.409</v>
      </c>
      <c r="G57" s="15">
        <v>6.5378999999999996</v>
      </c>
      <c r="H57" s="6">
        <v>1.0615000000000001</v>
      </c>
      <c r="I57" s="6">
        <v>5.4763999999999999</v>
      </c>
      <c r="J57" s="6">
        <v>3.9155000000000002</v>
      </c>
      <c r="K57" s="6">
        <v>1.5631999999999999</v>
      </c>
    </row>
    <row r="58" spans="1:11">
      <c r="A58" s="7" t="s">
        <v>234</v>
      </c>
    </row>
  </sheetData>
  <mergeCells count="4">
    <mergeCell ref="A55:K55"/>
    <mergeCell ref="B2:F2"/>
    <mergeCell ref="A2:A3"/>
    <mergeCell ref="G2:K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K58"/>
  <sheetViews>
    <sheetView workbookViewId="0"/>
  </sheetViews>
  <sheetFormatPr defaultRowHeight="15"/>
  <cols>
    <col min="1" max="1" width="26" customWidth="1"/>
    <col min="2" max="11" width="16" customWidth="1"/>
  </cols>
  <sheetData>
    <row r="1" spans="1:11">
      <c r="A1" s="2" t="s">
        <v>30</v>
      </c>
    </row>
    <row r="2" spans="1:11">
      <c r="A2" s="31" t="s">
        <v>63</v>
      </c>
      <c r="B2" s="64">
        <v>2007</v>
      </c>
      <c r="C2" s="45"/>
      <c r="D2" s="45"/>
      <c r="E2" s="45"/>
      <c r="F2" s="45"/>
      <c r="G2" s="64">
        <v>2009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10.830299999999999</v>
      </c>
      <c r="C4" s="41">
        <v>2.1631999999999998</v>
      </c>
      <c r="D4" s="41">
        <v>8.6670999999999996</v>
      </c>
      <c r="E4" s="41">
        <v>6.6146000000000003</v>
      </c>
      <c r="F4" s="41">
        <v>2.0525000000000002</v>
      </c>
      <c r="G4" s="10">
        <v>10.504300000000001</v>
      </c>
      <c r="H4" s="41">
        <v>1.6968000000000001</v>
      </c>
      <c r="I4" s="41">
        <v>8.8074999999999992</v>
      </c>
      <c r="J4" s="41">
        <v>6.1856</v>
      </c>
      <c r="K4" s="41">
        <v>2.6219000000000001</v>
      </c>
    </row>
    <row r="5" spans="1:11">
      <c r="A5" s="49" t="s">
        <v>69</v>
      </c>
      <c r="B5" s="41">
        <v>2.9449000000000001</v>
      </c>
      <c r="C5" s="41">
        <v>0.51019999999999999</v>
      </c>
      <c r="D5" s="41">
        <v>2.4346999999999999</v>
      </c>
      <c r="E5" s="41">
        <v>2.3500999999999999</v>
      </c>
      <c r="F5" s="58" t="s">
        <v>179</v>
      </c>
      <c r="G5" s="10">
        <v>2.3637000000000001</v>
      </c>
      <c r="H5" s="58" t="s">
        <v>179</v>
      </c>
      <c r="I5" s="41">
        <v>2.1608000000000001</v>
      </c>
      <c r="J5" s="41">
        <v>1.9822</v>
      </c>
      <c r="K5" s="58" t="s">
        <v>179</v>
      </c>
    </row>
    <row r="6" spans="1:11">
      <c r="A6" s="49" t="s">
        <v>70</v>
      </c>
      <c r="B6" s="41">
        <v>15.1775</v>
      </c>
      <c r="C6" s="41">
        <v>1.9979</v>
      </c>
      <c r="D6" s="41">
        <v>13.179600000000001</v>
      </c>
      <c r="E6" s="41">
        <v>8.6084999999999994</v>
      </c>
      <c r="F6" s="41">
        <v>4.5711000000000004</v>
      </c>
      <c r="G6" s="10">
        <v>9.9634999999999998</v>
      </c>
      <c r="H6" s="41">
        <v>0.98250000000000004</v>
      </c>
      <c r="I6" s="41">
        <v>8.9809999999999999</v>
      </c>
      <c r="J6" s="41">
        <v>2.9481000000000002</v>
      </c>
      <c r="K6" s="41">
        <v>6.0328999999999997</v>
      </c>
    </row>
    <row r="7" spans="1:11">
      <c r="A7" s="49" t="s">
        <v>71</v>
      </c>
      <c r="B7" s="41">
        <v>16.627099999999999</v>
      </c>
      <c r="C7" s="41">
        <v>3.9041999999999999</v>
      </c>
      <c r="D7" s="41">
        <v>12.723000000000001</v>
      </c>
      <c r="E7" s="41">
        <v>10.2958</v>
      </c>
      <c r="F7" s="41">
        <v>2.4272</v>
      </c>
      <c r="G7" s="10">
        <v>14.745200000000001</v>
      </c>
      <c r="H7" s="41">
        <v>1.5154000000000001</v>
      </c>
      <c r="I7" s="41">
        <v>13.229799999999999</v>
      </c>
      <c r="J7" s="41">
        <v>9.1583000000000006</v>
      </c>
      <c r="K7" s="41">
        <v>4.0715000000000003</v>
      </c>
    </row>
    <row r="8" spans="1:11">
      <c r="A8" s="49" t="s">
        <v>72</v>
      </c>
      <c r="B8" s="41">
        <v>6.9650999999999996</v>
      </c>
      <c r="C8" s="41">
        <v>1.7335</v>
      </c>
      <c r="D8" s="41">
        <v>5.2316000000000003</v>
      </c>
      <c r="E8" s="41">
        <v>2.1518000000000002</v>
      </c>
      <c r="F8" s="41">
        <v>3.0796999999999999</v>
      </c>
      <c r="G8" s="10">
        <v>5.9005999999999998</v>
      </c>
      <c r="H8" s="58" t="s">
        <v>179</v>
      </c>
      <c r="I8" s="41">
        <v>5.6989000000000001</v>
      </c>
      <c r="J8" s="41">
        <v>1.4296</v>
      </c>
      <c r="K8" s="41">
        <v>4.2693000000000003</v>
      </c>
    </row>
    <row r="9" spans="1:11">
      <c r="A9" s="49" t="s">
        <v>73</v>
      </c>
      <c r="B9" s="41">
        <v>33.421300000000002</v>
      </c>
      <c r="C9" s="41">
        <v>2.2429999999999999</v>
      </c>
      <c r="D9" s="41">
        <v>31.1783</v>
      </c>
      <c r="E9" s="41">
        <v>28.945499999999999</v>
      </c>
      <c r="F9" s="41">
        <v>2.2328999999999999</v>
      </c>
      <c r="G9" s="10">
        <v>29.6754</v>
      </c>
      <c r="H9" s="41">
        <v>1.4518</v>
      </c>
      <c r="I9" s="41">
        <v>28.223600000000001</v>
      </c>
      <c r="J9" s="41">
        <v>25.995699999999999</v>
      </c>
      <c r="K9" s="41">
        <v>2.2279</v>
      </c>
    </row>
    <row r="10" spans="1:11">
      <c r="A10" s="49" t="s">
        <v>74</v>
      </c>
      <c r="B10" s="41">
        <v>15.160600000000001</v>
      </c>
      <c r="C10" s="41">
        <v>2.3235000000000001</v>
      </c>
      <c r="D10" s="41">
        <v>12.8371</v>
      </c>
      <c r="E10" s="41">
        <v>8.2029999999999994</v>
      </c>
      <c r="F10" s="41">
        <v>4.6340000000000003</v>
      </c>
      <c r="G10" s="10">
        <v>10.8667</v>
      </c>
      <c r="H10" s="41">
        <v>0.76390000000000002</v>
      </c>
      <c r="I10" s="41">
        <v>10.1028</v>
      </c>
      <c r="J10" s="41">
        <v>4.7732000000000001</v>
      </c>
      <c r="K10" s="41">
        <v>5.3296000000000001</v>
      </c>
    </row>
    <row r="11" spans="1:11">
      <c r="A11" s="49" t="s">
        <v>75</v>
      </c>
      <c r="B11" s="41">
        <v>6.2035999999999998</v>
      </c>
      <c r="C11" s="41">
        <v>1.9590000000000001</v>
      </c>
      <c r="D11" s="41">
        <v>4.2446000000000002</v>
      </c>
      <c r="E11" s="41">
        <v>1.2329000000000001</v>
      </c>
      <c r="F11" s="41">
        <v>3.0116999999999998</v>
      </c>
      <c r="G11" s="10">
        <v>6.0297000000000001</v>
      </c>
      <c r="H11" s="41">
        <v>1.8867</v>
      </c>
      <c r="I11" s="41">
        <v>4.1429999999999998</v>
      </c>
      <c r="J11" s="41">
        <v>1.0677000000000001</v>
      </c>
      <c r="K11" s="41">
        <v>3.0752999999999999</v>
      </c>
    </row>
    <row r="12" spans="1:11">
      <c r="A12" s="49" t="s">
        <v>76</v>
      </c>
      <c r="B12" s="41">
        <v>5.0731000000000002</v>
      </c>
      <c r="C12" s="41">
        <v>2.1775000000000002</v>
      </c>
      <c r="D12" s="41">
        <v>2.8956</v>
      </c>
      <c r="E12" s="41">
        <v>1.464</v>
      </c>
      <c r="F12" s="41">
        <v>1.4315</v>
      </c>
      <c r="G12" s="10">
        <v>3.7334000000000001</v>
      </c>
      <c r="H12" s="41">
        <v>0.64880000000000004</v>
      </c>
      <c r="I12" s="41">
        <v>3.0847000000000002</v>
      </c>
      <c r="J12" s="41">
        <v>1.0632999999999999</v>
      </c>
      <c r="K12" s="41">
        <v>2.0213999999999999</v>
      </c>
    </row>
    <row r="13" spans="1:11">
      <c r="A13" s="49" t="s">
        <v>77</v>
      </c>
      <c r="B13" s="41">
        <v>8.6601999999999997</v>
      </c>
      <c r="C13" s="41">
        <v>3.5520999999999998</v>
      </c>
      <c r="D13" s="41">
        <v>5.1081000000000003</v>
      </c>
      <c r="E13" s="41">
        <v>1.2075</v>
      </c>
      <c r="F13" s="41">
        <v>3.9005999999999998</v>
      </c>
      <c r="G13" s="10">
        <v>7.8882000000000003</v>
      </c>
      <c r="H13" s="41">
        <v>2.2974000000000001</v>
      </c>
      <c r="I13" s="41">
        <v>5.5907</v>
      </c>
      <c r="J13" s="58" t="s">
        <v>179</v>
      </c>
      <c r="K13" s="41">
        <v>5.2243000000000004</v>
      </c>
    </row>
    <row r="14" spans="1:11">
      <c r="A14" s="49" t="s">
        <v>78</v>
      </c>
      <c r="B14" s="41">
        <v>3.0567000000000002</v>
      </c>
      <c r="C14" s="41">
        <v>1.2069000000000001</v>
      </c>
      <c r="D14" s="41">
        <v>1.8498000000000001</v>
      </c>
      <c r="E14" s="41">
        <v>0.98429999999999995</v>
      </c>
      <c r="F14" s="41">
        <v>0.86560000000000004</v>
      </c>
      <c r="G14" s="10">
        <v>4.1628999999999996</v>
      </c>
      <c r="H14" s="41">
        <v>1.3106</v>
      </c>
      <c r="I14" s="41">
        <v>2.8523999999999998</v>
      </c>
      <c r="J14" s="41">
        <v>1.5216000000000001</v>
      </c>
      <c r="K14" s="41">
        <v>1.3308</v>
      </c>
    </row>
    <row r="15" spans="1:11">
      <c r="A15" s="49" t="s">
        <v>79</v>
      </c>
      <c r="B15" s="41">
        <v>9.8752999999999993</v>
      </c>
      <c r="C15" s="41">
        <v>1.657</v>
      </c>
      <c r="D15" s="41">
        <v>8.2184000000000008</v>
      </c>
      <c r="E15" s="41">
        <v>5.7992999999999997</v>
      </c>
      <c r="F15" s="41">
        <v>2.4190999999999998</v>
      </c>
      <c r="G15" s="10">
        <v>10.2811</v>
      </c>
      <c r="H15" s="41">
        <v>0.75509999999999999</v>
      </c>
      <c r="I15" s="41">
        <v>9.5259999999999998</v>
      </c>
      <c r="J15" s="41">
        <v>3.9885999999999999</v>
      </c>
      <c r="K15" s="41">
        <v>5.5373999999999999</v>
      </c>
    </row>
    <row r="16" spans="1:11">
      <c r="A16" s="49" t="s">
        <v>80</v>
      </c>
      <c r="B16" s="41">
        <v>8.1606000000000005</v>
      </c>
      <c r="C16" s="41">
        <v>1.0492999999999999</v>
      </c>
      <c r="D16" s="41">
        <v>7.1113</v>
      </c>
      <c r="E16" s="41">
        <v>5.5164999999999997</v>
      </c>
      <c r="F16" s="41">
        <v>1.5948</v>
      </c>
      <c r="G16" s="10">
        <v>5.1643999999999997</v>
      </c>
      <c r="H16" s="41">
        <v>0.69020000000000004</v>
      </c>
      <c r="I16" s="41">
        <v>4.4741999999999997</v>
      </c>
      <c r="J16" s="41">
        <v>2.9035000000000002</v>
      </c>
      <c r="K16" s="41">
        <v>1.5708</v>
      </c>
    </row>
    <row r="17" spans="1:11">
      <c r="A17" s="49" t="s">
        <v>81</v>
      </c>
      <c r="B17" s="41">
        <v>9.4215</v>
      </c>
      <c r="C17" s="41">
        <v>2.5998000000000001</v>
      </c>
      <c r="D17" s="41">
        <v>6.8217999999999996</v>
      </c>
      <c r="E17" s="41">
        <v>4.7207999999999997</v>
      </c>
      <c r="F17" s="41">
        <v>2.101</v>
      </c>
      <c r="G17" s="10">
        <v>8.1382999999999992</v>
      </c>
      <c r="H17" s="41">
        <v>1.6675</v>
      </c>
      <c r="I17" s="41">
        <v>6.4707999999999997</v>
      </c>
      <c r="J17" s="41">
        <v>1.7036</v>
      </c>
      <c r="K17" s="41">
        <v>4.7671999999999999</v>
      </c>
    </row>
    <row r="18" spans="1:11">
      <c r="A18" s="49" t="s">
        <v>82</v>
      </c>
      <c r="B18" s="41">
        <v>4.1994999999999996</v>
      </c>
      <c r="C18" s="41">
        <v>1.3878999999999999</v>
      </c>
      <c r="D18" s="41">
        <v>2.8115999999999999</v>
      </c>
      <c r="E18" s="41">
        <v>1.5746</v>
      </c>
      <c r="F18" s="41">
        <v>1.2370000000000001</v>
      </c>
      <c r="G18" s="10">
        <v>4.6555999999999997</v>
      </c>
      <c r="H18" s="41">
        <v>0.94579999999999997</v>
      </c>
      <c r="I18" s="41">
        <v>3.7098</v>
      </c>
      <c r="J18" s="41">
        <v>0.62</v>
      </c>
      <c r="K18" s="41">
        <v>3.0899000000000001</v>
      </c>
    </row>
    <row r="19" spans="1:11">
      <c r="A19" s="49" t="s">
        <v>83</v>
      </c>
      <c r="B19" s="41">
        <v>4.5262000000000002</v>
      </c>
      <c r="C19" s="41">
        <v>1.2261</v>
      </c>
      <c r="D19" s="41">
        <v>3.3001</v>
      </c>
      <c r="E19" s="41">
        <v>2.0284</v>
      </c>
      <c r="F19" s="41">
        <v>1.2716000000000001</v>
      </c>
      <c r="G19" s="10">
        <v>4.7828999999999997</v>
      </c>
      <c r="H19" s="41">
        <v>0.95050000000000001</v>
      </c>
      <c r="I19" s="41">
        <v>3.8323</v>
      </c>
      <c r="J19" s="41">
        <v>1.2193000000000001</v>
      </c>
      <c r="K19" s="41">
        <v>2.613</v>
      </c>
    </row>
    <row r="20" spans="1:11">
      <c r="A20" s="49" t="s">
        <v>84</v>
      </c>
      <c r="B20" s="41">
        <v>8.7346000000000004</v>
      </c>
      <c r="C20" s="41">
        <v>1.6693</v>
      </c>
      <c r="D20" s="41">
        <v>7.0652999999999997</v>
      </c>
      <c r="E20" s="41">
        <v>5.2154999999999996</v>
      </c>
      <c r="F20" s="41">
        <v>1.8498000000000001</v>
      </c>
      <c r="G20" s="10">
        <v>9.4420000000000002</v>
      </c>
      <c r="H20" s="41">
        <v>1.8914</v>
      </c>
      <c r="I20" s="41">
        <v>7.5507</v>
      </c>
      <c r="J20" s="41">
        <v>5.1407999999999996</v>
      </c>
      <c r="K20" s="41">
        <v>2.4098000000000002</v>
      </c>
    </row>
    <row r="21" spans="1:11">
      <c r="A21" s="49" t="s">
        <v>85</v>
      </c>
      <c r="B21" s="41">
        <v>2.4291</v>
      </c>
      <c r="C21" s="41">
        <v>1.1057999999999999</v>
      </c>
      <c r="D21" s="41">
        <v>1.3233999999999999</v>
      </c>
      <c r="E21" s="41">
        <v>1.1693</v>
      </c>
      <c r="F21" s="58" t="s">
        <v>179</v>
      </c>
      <c r="G21" s="10">
        <v>2.1229</v>
      </c>
      <c r="H21" s="41">
        <v>0.91800000000000004</v>
      </c>
      <c r="I21" s="41">
        <v>1.2049000000000001</v>
      </c>
      <c r="J21" s="41">
        <v>0.69359999999999999</v>
      </c>
      <c r="K21" s="41">
        <v>0.51129999999999998</v>
      </c>
    </row>
    <row r="22" spans="1:11">
      <c r="A22" s="49" t="s">
        <v>86</v>
      </c>
      <c r="B22" s="41">
        <v>0.91800000000000004</v>
      </c>
      <c r="C22" s="58" t="s">
        <v>179</v>
      </c>
      <c r="D22" s="41">
        <v>0.74099999999999999</v>
      </c>
      <c r="E22" s="58" t="s">
        <v>179</v>
      </c>
      <c r="F22" s="58" t="s">
        <v>179</v>
      </c>
      <c r="G22" s="10">
        <v>2.4676</v>
      </c>
      <c r="H22" s="58" t="s">
        <v>179</v>
      </c>
      <c r="I22" s="41">
        <v>2.2833999999999999</v>
      </c>
      <c r="J22" s="41">
        <v>0.75170000000000003</v>
      </c>
      <c r="K22" s="41">
        <v>1.5317000000000001</v>
      </c>
    </row>
    <row r="23" spans="1:11">
      <c r="A23" s="49" t="s">
        <v>87</v>
      </c>
      <c r="B23" s="41">
        <v>1.5281</v>
      </c>
      <c r="C23" s="58" t="s">
        <v>179</v>
      </c>
      <c r="D23" s="41">
        <v>1.0669999999999999</v>
      </c>
      <c r="E23" s="41">
        <v>0.748</v>
      </c>
      <c r="F23" s="58" t="s">
        <v>179</v>
      </c>
      <c r="G23" s="10">
        <v>1.6111</v>
      </c>
      <c r="H23" s="58" t="s">
        <v>179</v>
      </c>
      <c r="I23" s="41">
        <v>1.4510000000000001</v>
      </c>
      <c r="J23" s="41">
        <v>0.6411</v>
      </c>
      <c r="K23" s="41">
        <v>0.80989999999999995</v>
      </c>
    </row>
    <row r="24" spans="1:11">
      <c r="A24" s="49" t="s">
        <v>88</v>
      </c>
      <c r="B24" s="41">
        <v>5.1494</v>
      </c>
      <c r="C24" s="41">
        <v>2.6166</v>
      </c>
      <c r="D24" s="41">
        <v>2.5327999999999999</v>
      </c>
      <c r="E24" s="41">
        <v>1.1052999999999999</v>
      </c>
      <c r="F24" s="41">
        <v>1.4275</v>
      </c>
      <c r="G24" s="10">
        <v>6.1150000000000002</v>
      </c>
      <c r="H24" s="41">
        <v>3.1594000000000002</v>
      </c>
      <c r="I24" s="41">
        <v>2.9556</v>
      </c>
      <c r="J24" s="41">
        <v>0.60519999999999996</v>
      </c>
      <c r="K24" s="41">
        <v>2.3504</v>
      </c>
    </row>
    <row r="25" spans="1:11">
      <c r="A25" s="49" t="s">
        <v>89</v>
      </c>
      <c r="B25" s="41">
        <v>5.8056999999999999</v>
      </c>
      <c r="C25" s="41">
        <v>1.7457</v>
      </c>
      <c r="D25" s="41">
        <v>4.0599999999999996</v>
      </c>
      <c r="E25" s="41">
        <v>3.3359999999999999</v>
      </c>
      <c r="F25" s="41">
        <v>0.72409999999999997</v>
      </c>
      <c r="G25" s="10">
        <v>7.1753999999999998</v>
      </c>
      <c r="H25" s="41">
        <v>1.3257000000000001</v>
      </c>
      <c r="I25" s="41">
        <v>5.8497000000000003</v>
      </c>
      <c r="J25" s="41">
        <v>4.9401999999999999</v>
      </c>
      <c r="K25" s="41">
        <v>0.90949999999999998</v>
      </c>
    </row>
    <row r="26" spans="1:11">
      <c r="A26" s="49" t="s">
        <v>90</v>
      </c>
      <c r="B26" s="41">
        <v>2.5106000000000002</v>
      </c>
      <c r="C26" s="58" t="s">
        <v>179</v>
      </c>
      <c r="D26" s="41">
        <v>2.1154999999999999</v>
      </c>
      <c r="E26" s="41">
        <v>1.4171</v>
      </c>
      <c r="F26" s="41">
        <v>0.69850000000000001</v>
      </c>
      <c r="G26" s="10">
        <v>3.6358999999999999</v>
      </c>
      <c r="H26" s="41">
        <v>0.68489999999999995</v>
      </c>
      <c r="I26" s="41">
        <v>2.9508999999999999</v>
      </c>
      <c r="J26" s="41">
        <v>2.4133</v>
      </c>
      <c r="K26" s="41">
        <v>0.53759999999999997</v>
      </c>
    </row>
    <row r="27" spans="1:11">
      <c r="A27" s="49" t="s">
        <v>91</v>
      </c>
      <c r="B27" s="41">
        <v>8.2002000000000006</v>
      </c>
      <c r="C27" s="41">
        <v>1.1616</v>
      </c>
      <c r="D27" s="41">
        <v>7.0385999999999997</v>
      </c>
      <c r="E27" s="41">
        <v>4.2125000000000004</v>
      </c>
      <c r="F27" s="41">
        <v>2.8260999999999998</v>
      </c>
      <c r="G27" s="10">
        <v>8.0541</v>
      </c>
      <c r="H27" s="41">
        <v>0.70689999999999997</v>
      </c>
      <c r="I27" s="41">
        <v>7.3471000000000002</v>
      </c>
      <c r="J27" s="41">
        <v>4.5370999999999997</v>
      </c>
      <c r="K27" s="41">
        <v>2.81</v>
      </c>
    </row>
    <row r="28" spans="1:11">
      <c r="A28" s="49" t="s">
        <v>92</v>
      </c>
      <c r="B28" s="41">
        <v>1.2909999999999999</v>
      </c>
      <c r="C28" s="58" t="s">
        <v>179</v>
      </c>
      <c r="D28" s="41">
        <v>1.1540999999999999</v>
      </c>
      <c r="E28" s="41">
        <v>1.0832999999999999</v>
      </c>
      <c r="F28" s="58" t="s">
        <v>179</v>
      </c>
      <c r="G28" s="10">
        <v>0.74109999999999998</v>
      </c>
      <c r="H28" s="58" t="s">
        <v>179</v>
      </c>
      <c r="I28" s="41">
        <v>0.65539999999999998</v>
      </c>
      <c r="J28" s="58" t="s">
        <v>179</v>
      </c>
      <c r="K28" s="58" t="s">
        <v>179</v>
      </c>
    </row>
    <row r="29" spans="1:11">
      <c r="A29" s="49" t="s">
        <v>93</v>
      </c>
      <c r="B29" s="41">
        <v>1.6593</v>
      </c>
      <c r="C29" s="58" t="s">
        <v>179</v>
      </c>
      <c r="D29" s="41">
        <v>1.3263</v>
      </c>
      <c r="E29" s="41">
        <v>0.67720000000000002</v>
      </c>
      <c r="F29" s="41">
        <v>0.64910000000000001</v>
      </c>
      <c r="G29" s="10">
        <v>2.2801</v>
      </c>
      <c r="H29" s="41">
        <v>0.64939999999999998</v>
      </c>
      <c r="I29" s="41">
        <v>1.6307</v>
      </c>
      <c r="J29" s="41">
        <v>0.55259999999999998</v>
      </c>
      <c r="K29" s="41">
        <v>1.0782</v>
      </c>
    </row>
    <row r="30" spans="1:11">
      <c r="A30" s="49" t="s">
        <v>94</v>
      </c>
      <c r="B30" s="41">
        <v>5.1090999999999998</v>
      </c>
      <c r="C30" s="58" t="s">
        <v>179</v>
      </c>
      <c r="D30" s="41">
        <v>4.7119999999999997</v>
      </c>
      <c r="E30" s="41">
        <v>2.7887</v>
      </c>
      <c r="F30" s="41">
        <v>1.9233</v>
      </c>
      <c r="G30" s="10">
        <v>2.8527999999999998</v>
      </c>
      <c r="H30" s="58" t="s">
        <v>179</v>
      </c>
      <c r="I30" s="41">
        <v>2.4906999999999999</v>
      </c>
      <c r="J30" s="41">
        <v>1.4594</v>
      </c>
      <c r="K30" s="41">
        <v>1.0311999999999999</v>
      </c>
    </row>
    <row r="31" spans="1:11">
      <c r="A31" s="49" t="s">
        <v>95</v>
      </c>
      <c r="B31" s="41">
        <v>7.4751000000000003</v>
      </c>
      <c r="C31" s="41">
        <v>1.2634000000000001</v>
      </c>
      <c r="D31" s="41">
        <v>6.2117000000000004</v>
      </c>
      <c r="E31" s="41">
        <v>4.5831</v>
      </c>
      <c r="F31" s="41">
        <v>1.6286</v>
      </c>
      <c r="G31" s="10">
        <v>6.7888000000000002</v>
      </c>
      <c r="H31" s="41">
        <v>1.3225</v>
      </c>
      <c r="I31" s="41">
        <v>5.4663000000000004</v>
      </c>
      <c r="J31" s="41">
        <v>3.4173</v>
      </c>
      <c r="K31" s="41">
        <v>2.0489000000000002</v>
      </c>
    </row>
    <row r="32" spans="1:11">
      <c r="A32" s="49" t="s">
        <v>96</v>
      </c>
      <c r="B32" s="41">
        <v>22.537700000000001</v>
      </c>
      <c r="C32" s="41">
        <v>5.4951999999999996</v>
      </c>
      <c r="D32" s="41">
        <v>17.0425</v>
      </c>
      <c r="E32" s="41">
        <v>11.4594</v>
      </c>
      <c r="F32" s="41">
        <v>5.5831999999999997</v>
      </c>
      <c r="G32" s="10">
        <v>20.455300000000001</v>
      </c>
      <c r="H32" s="41">
        <v>1.5857000000000001</v>
      </c>
      <c r="I32" s="41">
        <v>18.869599999999998</v>
      </c>
      <c r="J32" s="41">
        <v>9.9278999999999993</v>
      </c>
      <c r="K32" s="41">
        <v>8.9417000000000009</v>
      </c>
    </row>
    <row r="33" spans="1:11">
      <c r="A33" s="49" t="s">
        <v>97</v>
      </c>
      <c r="B33" s="41">
        <v>3.1981000000000002</v>
      </c>
      <c r="C33" s="41">
        <v>0.58069999999999999</v>
      </c>
      <c r="D33" s="41">
        <v>2.6173999999999999</v>
      </c>
      <c r="E33" s="41">
        <v>1.357</v>
      </c>
      <c r="F33" s="41">
        <v>1.2604</v>
      </c>
      <c r="G33" s="10">
        <v>2.8424999999999998</v>
      </c>
      <c r="H33" s="41">
        <v>0.51949999999999996</v>
      </c>
      <c r="I33" s="41">
        <v>2.323</v>
      </c>
      <c r="J33" s="41">
        <v>1.1155999999999999</v>
      </c>
      <c r="K33" s="41">
        <v>1.2074</v>
      </c>
    </row>
    <row r="34" spans="1:11">
      <c r="A34" s="49" t="s">
        <v>98</v>
      </c>
      <c r="B34" s="41">
        <v>4.2095000000000002</v>
      </c>
      <c r="C34" s="41">
        <v>2.2484999999999999</v>
      </c>
      <c r="D34" s="41">
        <v>1.9610000000000001</v>
      </c>
      <c r="E34" s="41">
        <v>0.55820000000000003</v>
      </c>
      <c r="F34" s="41">
        <v>1.4027000000000001</v>
      </c>
      <c r="G34" s="10">
        <v>3.9361999999999999</v>
      </c>
      <c r="H34" s="41">
        <v>2.5021</v>
      </c>
      <c r="I34" s="41">
        <v>1.4340999999999999</v>
      </c>
      <c r="J34" s="58" t="s">
        <v>179</v>
      </c>
      <c r="K34" s="41">
        <v>1.1527000000000001</v>
      </c>
    </row>
    <row r="35" spans="1:11">
      <c r="A35" s="49" t="s">
        <v>99</v>
      </c>
      <c r="B35" s="41">
        <v>23.392099999999999</v>
      </c>
      <c r="C35" s="41">
        <v>7.8662999999999998</v>
      </c>
      <c r="D35" s="41">
        <v>15.5258</v>
      </c>
      <c r="E35" s="41">
        <v>12.2532</v>
      </c>
      <c r="F35" s="41">
        <v>3.2726000000000002</v>
      </c>
      <c r="G35" s="10">
        <v>16.502400000000002</v>
      </c>
      <c r="H35" s="41">
        <v>4.4489000000000001</v>
      </c>
      <c r="I35" s="41">
        <v>12.0535</v>
      </c>
      <c r="J35" s="41">
        <v>7.4794</v>
      </c>
      <c r="K35" s="41">
        <v>4.5740999999999996</v>
      </c>
    </row>
    <row r="36" spans="1:11">
      <c r="A36" s="49" t="s">
        <v>100</v>
      </c>
      <c r="B36" s="41">
        <v>9.2363</v>
      </c>
      <c r="C36" s="41">
        <v>2.4565000000000001</v>
      </c>
      <c r="D36" s="41">
        <v>6.7797999999999998</v>
      </c>
      <c r="E36" s="41">
        <v>1.1539999999999999</v>
      </c>
      <c r="F36" s="41">
        <v>5.6257999999999999</v>
      </c>
      <c r="G36" s="10">
        <v>7.8417000000000003</v>
      </c>
      <c r="H36" s="41">
        <v>1.5072000000000001</v>
      </c>
      <c r="I36" s="41">
        <v>6.3345000000000002</v>
      </c>
      <c r="J36" s="58" t="s">
        <v>179</v>
      </c>
      <c r="K36" s="41">
        <v>6.1123000000000003</v>
      </c>
    </row>
    <row r="37" spans="1:11">
      <c r="A37" s="49" t="s">
        <v>101</v>
      </c>
      <c r="B37" s="41">
        <v>7.6447000000000003</v>
      </c>
      <c r="C37" s="41">
        <v>1.1872</v>
      </c>
      <c r="D37" s="41">
        <v>6.4574999999999996</v>
      </c>
      <c r="E37" s="41">
        <v>2.8315000000000001</v>
      </c>
      <c r="F37" s="41">
        <v>3.6259999999999999</v>
      </c>
      <c r="G37" s="10">
        <v>5.8334999999999999</v>
      </c>
      <c r="H37" s="41">
        <v>0.85750000000000004</v>
      </c>
      <c r="I37" s="41">
        <v>4.9760999999999997</v>
      </c>
      <c r="J37" s="41">
        <v>1.7514000000000001</v>
      </c>
      <c r="K37" s="41">
        <v>3.2246999999999999</v>
      </c>
    </row>
    <row r="38" spans="1:11">
      <c r="A38" s="49" t="s">
        <v>102</v>
      </c>
      <c r="B38" s="41">
        <v>2.7202000000000002</v>
      </c>
      <c r="C38" s="41">
        <v>1.3827</v>
      </c>
      <c r="D38" s="41">
        <v>1.3374999999999999</v>
      </c>
      <c r="E38" s="41">
        <v>1.1504000000000001</v>
      </c>
      <c r="F38" s="58" t="s">
        <v>179</v>
      </c>
      <c r="G38" s="10">
        <v>1.6146</v>
      </c>
      <c r="H38" s="41">
        <v>0.90459999999999996</v>
      </c>
      <c r="I38" s="41">
        <v>0.71</v>
      </c>
      <c r="J38" s="58" t="s">
        <v>179</v>
      </c>
      <c r="K38" s="58" t="s">
        <v>179</v>
      </c>
    </row>
    <row r="39" spans="1:11">
      <c r="A39" s="49" t="s">
        <v>103</v>
      </c>
      <c r="B39" s="41">
        <v>2.4619</v>
      </c>
      <c r="C39" s="41">
        <v>0.79059999999999997</v>
      </c>
      <c r="D39" s="41">
        <v>1.6713</v>
      </c>
      <c r="E39" s="41">
        <v>0.84009999999999996</v>
      </c>
      <c r="F39" s="41">
        <v>0.83120000000000005</v>
      </c>
      <c r="G39" s="10">
        <v>2.8353999999999999</v>
      </c>
      <c r="H39" s="41">
        <v>0.99019999999999997</v>
      </c>
      <c r="I39" s="41">
        <v>1.8451</v>
      </c>
      <c r="J39" s="58" t="s">
        <v>179</v>
      </c>
      <c r="K39" s="41">
        <v>1.6007</v>
      </c>
    </row>
    <row r="40" spans="1:11">
      <c r="A40" s="49" t="s">
        <v>104</v>
      </c>
      <c r="B40" s="41">
        <v>5.0616000000000003</v>
      </c>
      <c r="C40" s="41">
        <v>1.2606999999999999</v>
      </c>
      <c r="D40" s="41">
        <v>3.8008999999999999</v>
      </c>
      <c r="E40" s="41">
        <v>3.0926999999999998</v>
      </c>
      <c r="F40" s="41">
        <v>0.70820000000000005</v>
      </c>
      <c r="G40" s="10">
        <v>4.3502999999999998</v>
      </c>
      <c r="H40" s="41">
        <v>1.1616</v>
      </c>
      <c r="I40" s="41">
        <v>3.1886999999999999</v>
      </c>
      <c r="J40" s="41">
        <v>1.9533</v>
      </c>
      <c r="K40" s="41">
        <v>1.2354000000000001</v>
      </c>
    </row>
    <row r="41" spans="1:11">
      <c r="A41" s="49" t="s">
        <v>105</v>
      </c>
      <c r="B41" s="41">
        <v>14.7714</v>
      </c>
      <c r="C41" s="41">
        <v>2.1533000000000002</v>
      </c>
      <c r="D41" s="41">
        <v>12.6182</v>
      </c>
      <c r="E41" s="41">
        <v>8.6732999999999993</v>
      </c>
      <c r="F41" s="41">
        <v>3.9447999999999999</v>
      </c>
      <c r="G41" s="10">
        <v>11.8703</v>
      </c>
      <c r="H41" s="41">
        <v>1.1837</v>
      </c>
      <c r="I41" s="41">
        <v>10.686500000000001</v>
      </c>
      <c r="J41" s="41">
        <v>5.6436000000000002</v>
      </c>
      <c r="K41" s="41">
        <v>5.0430000000000001</v>
      </c>
    </row>
    <row r="42" spans="1:11">
      <c r="A42" s="49" t="s">
        <v>106</v>
      </c>
      <c r="B42" s="41">
        <v>2.6368999999999998</v>
      </c>
      <c r="C42" s="41">
        <v>0.75019999999999998</v>
      </c>
      <c r="D42" s="41">
        <v>1.8867</v>
      </c>
      <c r="E42" s="41">
        <v>1.0925</v>
      </c>
      <c r="F42" s="41">
        <v>0.79420000000000002</v>
      </c>
      <c r="G42" s="10">
        <v>3.0888</v>
      </c>
      <c r="H42" s="41">
        <v>0.73750000000000004</v>
      </c>
      <c r="I42" s="41">
        <v>2.3513000000000002</v>
      </c>
      <c r="J42" s="58" t="s">
        <v>179</v>
      </c>
      <c r="K42" s="41">
        <v>2.0127999999999999</v>
      </c>
    </row>
    <row r="43" spans="1:11">
      <c r="A43" s="49" t="s">
        <v>107</v>
      </c>
      <c r="B43" s="41">
        <v>7.5053000000000001</v>
      </c>
      <c r="C43" s="41">
        <v>1.5858000000000001</v>
      </c>
      <c r="D43" s="41">
        <v>5.9195000000000002</v>
      </c>
      <c r="E43" s="41">
        <v>2.7035999999999998</v>
      </c>
      <c r="F43" s="41">
        <v>3.2160000000000002</v>
      </c>
      <c r="G43" s="10">
        <v>6.2958999999999996</v>
      </c>
      <c r="H43" s="41">
        <v>1.2408999999999999</v>
      </c>
      <c r="I43" s="41">
        <v>5.0549999999999997</v>
      </c>
      <c r="J43" s="41">
        <v>2.6158000000000001</v>
      </c>
      <c r="K43" s="41">
        <v>2.4390999999999998</v>
      </c>
    </row>
    <row r="44" spans="1:11">
      <c r="A44" s="49" t="s">
        <v>108</v>
      </c>
      <c r="B44" s="41">
        <v>4.0993000000000004</v>
      </c>
      <c r="C44" s="41">
        <v>0.7137</v>
      </c>
      <c r="D44" s="41">
        <v>3.3856000000000002</v>
      </c>
      <c r="E44" s="41">
        <v>2.5928</v>
      </c>
      <c r="F44" s="41">
        <v>0.79290000000000005</v>
      </c>
      <c r="G44" s="10">
        <v>5.2777000000000003</v>
      </c>
      <c r="H44" s="41">
        <v>1.0971</v>
      </c>
      <c r="I44" s="41">
        <v>4.1806000000000001</v>
      </c>
      <c r="J44" s="41">
        <v>3.2263999999999999</v>
      </c>
      <c r="K44" s="41">
        <v>0.95420000000000005</v>
      </c>
    </row>
    <row r="45" spans="1:11">
      <c r="A45" s="49" t="s">
        <v>109</v>
      </c>
      <c r="B45" s="41">
        <v>3.9184999999999999</v>
      </c>
      <c r="C45" s="41">
        <v>0.78669999999999995</v>
      </c>
      <c r="D45" s="41">
        <v>3.1318999999999999</v>
      </c>
      <c r="E45" s="41">
        <v>2.6690999999999998</v>
      </c>
      <c r="F45" s="58" t="s">
        <v>179</v>
      </c>
      <c r="G45" s="10">
        <v>1.7978000000000001</v>
      </c>
      <c r="H45" s="41">
        <v>0.59189999999999998</v>
      </c>
      <c r="I45" s="41">
        <v>1.206</v>
      </c>
      <c r="J45" s="41">
        <v>0.85729999999999995</v>
      </c>
      <c r="K45" s="58" t="s">
        <v>179</v>
      </c>
    </row>
    <row r="46" spans="1:11">
      <c r="A46" s="49" t="s">
        <v>110</v>
      </c>
      <c r="B46" s="41">
        <v>1.7353000000000001</v>
      </c>
      <c r="C46" s="41">
        <v>0.78520000000000001</v>
      </c>
      <c r="D46" s="41">
        <v>0.95009999999999994</v>
      </c>
      <c r="E46" s="41">
        <v>0.66110000000000002</v>
      </c>
      <c r="F46" s="58" t="s">
        <v>179</v>
      </c>
      <c r="G46" s="10">
        <v>2.6812999999999998</v>
      </c>
      <c r="H46" s="41">
        <v>0.59399999999999997</v>
      </c>
      <c r="I46" s="41">
        <v>2.0872999999999999</v>
      </c>
      <c r="J46" s="58" t="s">
        <v>179</v>
      </c>
      <c r="K46" s="41">
        <v>1.6473</v>
      </c>
    </row>
    <row r="47" spans="1:11">
      <c r="A47" s="49" t="s">
        <v>111</v>
      </c>
      <c r="B47" s="41">
        <v>15.818300000000001</v>
      </c>
      <c r="C47" s="41">
        <v>5.3654000000000002</v>
      </c>
      <c r="D47" s="41">
        <v>10.4529</v>
      </c>
      <c r="E47" s="41">
        <v>8.6811000000000007</v>
      </c>
      <c r="F47" s="41">
        <v>1.7718</v>
      </c>
      <c r="G47" s="10">
        <v>20.887899999999998</v>
      </c>
      <c r="H47" s="41">
        <v>5.8597000000000001</v>
      </c>
      <c r="I47" s="41">
        <v>15.0282</v>
      </c>
      <c r="J47" s="41">
        <v>14.122199999999999</v>
      </c>
      <c r="K47" s="41">
        <v>0.90600000000000003</v>
      </c>
    </row>
    <row r="48" spans="1:11">
      <c r="A48" s="49" t="s">
        <v>112</v>
      </c>
      <c r="B48" s="41">
        <v>11.535399999999999</v>
      </c>
      <c r="C48" s="41">
        <v>2.1053999999999999</v>
      </c>
      <c r="D48" s="41">
        <v>9.43</v>
      </c>
      <c r="E48" s="41">
        <v>7.2434000000000003</v>
      </c>
      <c r="F48" s="41">
        <v>2.1865999999999999</v>
      </c>
      <c r="G48" s="10">
        <v>8.548</v>
      </c>
      <c r="H48" s="41">
        <v>2.0806</v>
      </c>
      <c r="I48" s="41">
        <v>6.4673999999999996</v>
      </c>
      <c r="J48" s="41">
        <v>3.1446999999999998</v>
      </c>
      <c r="K48" s="41">
        <v>3.3228</v>
      </c>
    </row>
    <row r="49" spans="1:11">
      <c r="A49" s="49" t="s">
        <v>113</v>
      </c>
      <c r="B49" s="41">
        <v>2.6284999999999998</v>
      </c>
      <c r="C49" s="41">
        <v>0.76300000000000001</v>
      </c>
      <c r="D49" s="41">
        <v>1.8654999999999999</v>
      </c>
      <c r="E49" s="41">
        <v>1.4086000000000001</v>
      </c>
      <c r="F49" s="58" t="s">
        <v>179</v>
      </c>
      <c r="G49" s="10">
        <v>2.2223000000000002</v>
      </c>
      <c r="H49" s="58" t="s">
        <v>179</v>
      </c>
      <c r="I49" s="41">
        <v>1.7943</v>
      </c>
      <c r="J49" s="41">
        <v>1.1234999999999999</v>
      </c>
      <c r="K49" s="41">
        <v>0.67079999999999995</v>
      </c>
    </row>
    <row r="50" spans="1:11">
      <c r="A50" s="49" t="s">
        <v>114</v>
      </c>
      <c r="B50" s="41">
        <v>7.4524999999999997</v>
      </c>
      <c r="C50" s="41">
        <v>2.2785000000000002</v>
      </c>
      <c r="D50" s="41">
        <v>5.1740000000000004</v>
      </c>
      <c r="E50" s="41">
        <v>3.2877999999999998</v>
      </c>
      <c r="F50" s="41">
        <v>1.8862000000000001</v>
      </c>
      <c r="G50" s="10">
        <v>6.5378999999999996</v>
      </c>
      <c r="H50" s="41">
        <v>0.8851</v>
      </c>
      <c r="I50" s="41">
        <v>5.6528999999999998</v>
      </c>
      <c r="J50" s="41">
        <v>2.54</v>
      </c>
      <c r="K50" s="41">
        <v>3.1128999999999998</v>
      </c>
    </row>
    <row r="51" spans="1:11">
      <c r="A51" s="49" t="s">
        <v>115</v>
      </c>
      <c r="B51" s="41">
        <v>7.9379999999999997</v>
      </c>
      <c r="C51" s="41">
        <v>1.4646999999999999</v>
      </c>
      <c r="D51" s="41">
        <v>6.4733000000000001</v>
      </c>
      <c r="E51" s="41">
        <v>5.0960000000000001</v>
      </c>
      <c r="F51" s="41">
        <v>1.3773</v>
      </c>
      <c r="G51" s="10">
        <v>10.075900000000001</v>
      </c>
      <c r="H51" s="41">
        <v>1.3552</v>
      </c>
      <c r="I51" s="41">
        <v>8.7208000000000006</v>
      </c>
      <c r="J51" s="41">
        <v>5.6238999999999999</v>
      </c>
      <c r="K51" s="41">
        <v>3.0969000000000002</v>
      </c>
    </row>
    <row r="52" spans="1:11">
      <c r="A52" s="49" t="s">
        <v>116</v>
      </c>
      <c r="B52" s="41">
        <v>1.1599999999999999</v>
      </c>
      <c r="C52" s="58" t="s">
        <v>179</v>
      </c>
      <c r="D52" s="41">
        <v>0.94550000000000001</v>
      </c>
      <c r="E52" s="41">
        <v>0.80589999999999995</v>
      </c>
      <c r="F52" s="58" t="s">
        <v>179</v>
      </c>
      <c r="G52" s="10">
        <v>0.52990000000000004</v>
      </c>
      <c r="H52" s="58" t="s">
        <v>179</v>
      </c>
      <c r="I52" s="58" t="s">
        <v>179</v>
      </c>
      <c r="J52" s="58" t="s">
        <v>179</v>
      </c>
      <c r="K52" s="58" t="s">
        <v>179</v>
      </c>
    </row>
    <row r="53" spans="1:11">
      <c r="A53" s="49" t="s">
        <v>117</v>
      </c>
      <c r="B53" s="41">
        <v>7.2333999999999996</v>
      </c>
      <c r="C53" s="41">
        <v>1.9003000000000001</v>
      </c>
      <c r="D53" s="41">
        <v>5.3331</v>
      </c>
      <c r="E53" s="41">
        <v>2.9546999999999999</v>
      </c>
      <c r="F53" s="41">
        <v>2.3784000000000001</v>
      </c>
      <c r="G53" s="10">
        <v>6.2653999999999996</v>
      </c>
      <c r="H53" s="41">
        <v>1.0497000000000001</v>
      </c>
      <c r="I53" s="41">
        <v>5.2157</v>
      </c>
      <c r="J53" s="41">
        <v>1.2861</v>
      </c>
      <c r="K53" s="41">
        <v>3.9296000000000002</v>
      </c>
    </row>
    <row r="54" spans="1:11">
      <c r="A54" s="49" t="s">
        <v>118</v>
      </c>
      <c r="B54" s="41">
        <v>3.9397000000000002</v>
      </c>
      <c r="C54" s="41">
        <v>0.80830000000000002</v>
      </c>
      <c r="D54" s="41">
        <v>3.1314000000000002</v>
      </c>
      <c r="E54" s="41">
        <v>2.6396999999999999</v>
      </c>
      <c r="F54" s="58" t="s">
        <v>179</v>
      </c>
      <c r="G54" s="10">
        <v>2.8591000000000002</v>
      </c>
      <c r="H54" s="58" t="s">
        <v>179</v>
      </c>
      <c r="I54" s="41">
        <v>2.4005999999999998</v>
      </c>
      <c r="J54" s="41">
        <v>1.0126999999999999</v>
      </c>
      <c r="K54" s="41">
        <v>1.3878999999999999</v>
      </c>
    </row>
    <row r="55" spans="1:11">
      <c r="A55" s="42" t="s">
        <v>119</v>
      </c>
      <c r="B55" s="43"/>
      <c r="C55" s="43"/>
      <c r="D55" s="43"/>
      <c r="E55" s="43"/>
      <c r="F55" s="43"/>
      <c r="G55" s="43"/>
      <c r="H55" s="43"/>
      <c r="I55" s="43"/>
      <c r="J55" s="43"/>
      <c r="K55" s="43"/>
    </row>
    <row r="56" spans="1:11">
      <c r="A56" s="50" t="s">
        <v>121</v>
      </c>
      <c r="B56" s="41">
        <v>9.1087000000000007</v>
      </c>
      <c r="C56" s="41">
        <v>4.3396999999999997</v>
      </c>
      <c r="D56" s="41">
        <v>4.7690000000000001</v>
      </c>
      <c r="E56" s="41">
        <v>0.71189999999999998</v>
      </c>
      <c r="F56" s="41">
        <v>4.0571999999999999</v>
      </c>
      <c r="G56" s="10">
        <v>7.6016000000000004</v>
      </c>
      <c r="H56" s="41">
        <v>2.0731999999999999</v>
      </c>
      <c r="I56" s="41">
        <v>5.5284000000000004</v>
      </c>
      <c r="J56" s="41">
        <v>1.2629999999999999</v>
      </c>
      <c r="K56" s="41">
        <v>4.2653999999999996</v>
      </c>
    </row>
    <row r="57" spans="1:11">
      <c r="A57" s="11" t="s">
        <v>168</v>
      </c>
      <c r="B57" s="6">
        <v>6.2305000000000001</v>
      </c>
      <c r="C57" s="6">
        <v>1.7363</v>
      </c>
      <c r="D57" s="6">
        <v>4.4942000000000002</v>
      </c>
      <c r="E57" s="6">
        <v>2.9550999999999998</v>
      </c>
      <c r="F57" s="6">
        <v>1.5389999999999999</v>
      </c>
      <c r="G57" s="15">
        <v>6.9828999999999999</v>
      </c>
      <c r="H57" s="6">
        <v>2.3780000000000001</v>
      </c>
      <c r="I57" s="6">
        <v>4.6048999999999998</v>
      </c>
      <c r="J57" s="6">
        <v>2.5988000000000002</v>
      </c>
      <c r="K57" s="6">
        <v>2.0061</v>
      </c>
    </row>
    <row r="58" spans="1:11">
      <c r="A58" s="7" t="s">
        <v>234</v>
      </c>
    </row>
  </sheetData>
  <mergeCells count="4">
    <mergeCell ref="A55:K55"/>
    <mergeCell ref="B2:F2"/>
    <mergeCell ref="A2:A3"/>
    <mergeCell ref="G2:K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K58"/>
  <sheetViews>
    <sheetView workbookViewId="0"/>
  </sheetViews>
  <sheetFormatPr defaultRowHeight="15"/>
  <cols>
    <col min="1" max="1" width="26" customWidth="1"/>
    <col min="2" max="11" width="16" customWidth="1"/>
  </cols>
  <sheetData>
    <row r="1" spans="1:11">
      <c r="A1" s="2" t="s">
        <v>30</v>
      </c>
    </row>
    <row r="2" spans="1:11">
      <c r="A2" s="31" t="s">
        <v>63</v>
      </c>
      <c r="B2" s="64">
        <v>2011</v>
      </c>
      <c r="C2" s="45"/>
      <c r="D2" s="45"/>
      <c r="E2" s="45"/>
      <c r="F2" s="45"/>
      <c r="G2" s="64">
        <v>2013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11.460599999999999</v>
      </c>
      <c r="C4" s="41">
        <v>1.2577</v>
      </c>
      <c r="D4" s="41">
        <v>10.2029</v>
      </c>
      <c r="E4" s="41">
        <v>6.6734999999999998</v>
      </c>
      <c r="F4" s="41">
        <v>3.5293999999999999</v>
      </c>
      <c r="G4" s="10">
        <v>10.9148</v>
      </c>
      <c r="H4" s="41">
        <v>0.89800000000000002</v>
      </c>
      <c r="I4" s="41">
        <v>10.0168</v>
      </c>
      <c r="J4" s="41">
        <v>5.2835999999999999</v>
      </c>
      <c r="K4" s="41">
        <v>4.7332000000000001</v>
      </c>
    </row>
    <row r="5" spans="1:11">
      <c r="A5" s="49" t="s">
        <v>69</v>
      </c>
      <c r="B5" s="41">
        <v>2.3628999999999998</v>
      </c>
      <c r="C5" s="58" t="s">
        <v>179</v>
      </c>
      <c r="D5" s="41">
        <v>2.2389000000000001</v>
      </c>
      <c r="E5" s="41">
        <v>1.5721000000000001</v>
      </c>
      <c r="F5" s="41">
        <v>0.66679999999999995</v>
      </c>
      <c r="G5" s="10">
        <v>2.2029999999999998</v>
      </c>
      <c r="H5" s="58" t="s">
        <v>179</v>
      </c>
      <c r="I5" s="41">
        <v>2.0901000000000001</v>
      </c>
      <c r="J5" s="41">
        <v>1.7962</v>
      </c>
      <c r="K5" s="58" t="s">
        <v>179</v>
      </c>
    </row>
    <row r="6" spans="1:11">
      <c r="A6" s="49" t="s">
        <v>70</v>
      </c>
      <c r="B6" s="41">
        <v>13.9229</v>
      </c>
      <c r="C6" s="41">
        <v>1.0968</v>
      </c>
      <c r="D6" s="41">
        <v>12.8261</v>
      </c>
      <c r="E6" s="41">
        <v>3.2113</v>
      </c>
      <c r="F6" s="41">
        <v>9.6148000000000007</v>
      </c>
      <c r="G6" s="10">
        <v>13.999000000000001</v>
      </c>
      <c r="H6" s="58" t="s">
        <v>179</v>
      </c>
      <c r="I6" s="41">
        <v>13.5481</v>
      </c>
      <c r="J6" s="41">
        <v>2.4474</v>
      </c>
      <c r="K6" s="41">
        <v>11.1007</v>
      </c>
    </row>
    <row r="7" spans="1:11">
      <c r="A7" s="49" t="s">
        <v>71</v>
      </c>
      <c r="B7" s="41">
        <v>11.7044</v>
      </c>
      <c r="C7" s="58" t="s">
        <v>179</v>
      </c>
      <c r="D7" s="41">
        <v>11.542</v>
      </c>
      <c r="E7" s="41">
        <v>5.0610999999999997</v>
      </c>
      <c r="F7" s="41">
        <v>6.4809000000000001</v>
      </c>
      <c r="G7" s="10">
        <v>6.8745000000000003</v>
      </c>
      <c r="H7" s="58" t="s">
        <v>179</v>
      </c>
      <c r="I7" s="41">
        <v>6.5659999999999998</v>
      </c>
      <c r="J7" s="41">
        <v>0.65649999999999997</v>
      </c>
      <c r="K7" s="41">
        <v>5.9095000000000004</v>
      </c>
    </row>
    <row r="8" spans="1:11">
      <c r="A8" s="49" t="s">
        <v>72</v>
      </c>
      <c r="B8" s="41">
        <v>7.5759999999999996</v>
      </c>
      <c r="C8" s="58" t="s">
        <v>179</v>
      </c>
      <c r="D8" s="41">
        <v>7.4382000000000001</v>
      </c>
      <c r="E8" s="41">
        <v>2.7925</v>
      </c>
      <c r="F8" s="41">
        <v>4.6456999999999997</v>
      </c>
      <c r="G8" s="10">
        <v>7.7374999999999998</v>
      </c>
      <c r="H8" s="58" t="s">
        <v>179</v>
      </c>
      <c r="I8" s="41">
        <v>7.5858999999999996</v>
      </c>
      <c r="J8" s="41">
        <v>2.3452999999999999</v>
      </c>
      <c r="K8" s="41">
        <v>5.2405999999999997</v>
      </c>
    </row>
    <row r="9" spans="1:11">
      <c r="A9" s="49" t="s">
        <v>73</v>
      </c>
      <c r="B9" s="41">
        <v>31.6922</v>
      </c>
      <c r="C9" s="41">
        <v>1.2021999999999999</v>
      </c>
      <c r="D9" s="41">
        <v>30.49</v>
      </c>
      <c r="E9" s="41">
        <v>27.140599999999999</v>
      </c>
      <c r="F9" s="41">
        <v>3.3494000000000002</v>
      </c>
      <c r="G9" s="10">
        <v>25.936</v>
      </c>
      <c r="H9" s="41">
        <v>1.2927</v>
      </c>
      <c r="I9" s="41">
        <v>24.6433</v>
      </c>
      <c r="J9" s="41">
        <v>20.598600000000001</v>
      </c>
      <c r="K9" s="41">
        <v>4.0446999999999997</v>
      </c>
    </row>
    <row r="10" spans="1:11">
      <c r="A10" s="49" t="s">
        <v>74</v>
      </c>
      <c r="B10" s="41">
        <v>15.779299999999999</v>
      </c>
      <c r="C10" s="58" t="s">
        <v>179</v>
      </c>
      <c r="D10" s="41">
        <v>15.386799999999999</v>
      </c>
      <c r="E10" s="41">
        <v>8.5153999999999996</v>
      </c>
      <c r="F10" s="41">
        <v>6.8714000000000004</v>
      </c>
      <c r="G10" s="10">
        <v>14.2219</v>
      </c>
      <c r="H10" s="58" t="s">
        <v>179</v>
      </c>
      <c r="I10" s="41">
        <v>13.7766</v>
      </c>
      <c r="J10" s="41">
        <v>7.3666</v>
      </c>
      <c r="K10" s="41">
        <v>6.41</v>
      </c>
    </row>
    <row r="11" spans="1:11">
      <c r="A11" s="49" t="s">
        <v>75</v>
      </c>
      <c r="B11" s="41">
        <v>6.0990000000000002</v>
      </c>
      <c r="C11" s="41">
        <v>0.97940000000000005</v>
      </c>
      <c r="D11" s="41">
        <v>5.1196000000000002</v>
      </c>
      <c r="E11" s="41">
        <v>0.52629999999999999</v>
      </c>
      <c r="F11" s="41">
        <v>4.5933000000000002</v>
      </c>
      <c r="G11" s="10">
        <v>5.7556000000000003</v>
      </c>
      <c r="H11" s="41">
        <v>0.62780000000000002</v>
      </c>
      <c r="I11" s="41">
        <v>5.1277999999999997</v>
      </c>
      <c r="J11" s="58" t="s">
        <v>179</v>
      </c>
      <c r="K11" s="41">
        <v>4.8257000000000003</v>
      </c>
    </row>
    <row r="12" spans="1:11">
      <c r="A12" s="49" t="s">
        <v>76</v>
      </c>
      <c r="B12" s="41">
        <v>3.7101999999999999</v>
      </c>
      <c r="C12" s="41">
        <v>1.3764000000000001</v>
      </c>
      <c r="D12" s="41">
        <v>2.3338000000000001</v>
      </c>
      <c r="E12" s="41">
        <v>1.4822</v>
      </c>
      <c r="F12" s="41">
        <v>0.85160000000000002</v>
      </c>
      <c r="G12" s="10">
        <v>2.9758</v>
      </c>
      <c r="H12" s="41">
        <v>0.98780000000000001</v>
      </c>
      <c r="I12" s="41">
        <v>1.988</v>
      </c>
      <c r="J12" s="41">
        <v>0.97829999999999995</v>
      </c>
      <c r="K12" s="41">
        <v>1.0097</v>
      </c>
    </row>
    <row r="13" spans="1:11">
      <c r="A13" s="49" t="s">
        <v>77</v>
      </c>
      <c r="B13" s="41">
        <v>9.0374999999999996</v>
      </c>
      <c r="C13" s="41">
        <v>0.75829999999999997</v>
      </c>
      <c r="D13" s="41">
        <v>8.2791999999999994</v>
      </c>
      <c r="E13" s="58" t="s">
        <v>179</v>
      </c>
      <c r="F13" s="41">
        <v>8.0477000000000007</v>
      </c>
      <c r="G13" s="10">
        <v>10.3916</v>
      </c>
      <c r="H13" s="41">
        <v>1.0978000000000001</v>
      </c>
      <c r="I13" s="41">
        <v>9.2937999999999992</v>
      </c>
      <c r="J13" s="58" t="s">
        <v>179</v>
      </c>
      <c r="K13" s="41">
        <v>9.1478000000000002</v>
      </c>
    </row>
    <row r="14" spans="1:11">
      <c r="A14" s="49" t="s">
        <v>78</v>
      </c>
      <c r="B14" s="41">
        <v>5.2095000000000002</v>
      </c>
      <c r="C14" s="41">
        <v>1.5915999999999999</v>
      </c>
      <c r="D14" s="41">
        <v>3.6177999999999999</v>
      </c>
      <c r="E14" s="41">
        <v>1.7199</v>
      </c>
      <c r="F14" s="41">
        <v>1.8978999999999999</v>
      </c>
      <c r="G14" s="10">
        <v>4.2652999999999999</v>
      </c>
      <c r="H14" s="41">
        <v>0.97889999999999999</v>
      </c>
      <c r="I14" s="41">
        <v>3.2864</v>
      </c>
      <c r="J14" s="41">
        <v>0.87470000000000003</v>
      </c>
      <c r="K14" s="41">
        <v>2.4117000000000002</v>
      </c>
    </row>
    <row r="15" spans="1:11">
      <c r="A15" s="49" t="s">
        <v>79</v>
      </c>
      <c r="B15" s="41">
        <v>11.151999999999999</v>
      </c>
      <c r="C15" s="41">
        <v>1.2725</v>
      </c>
      <c r="D15" s="41">
        <v>9.8795000000000002</v>
      </c>
      <c r="E15" s="41">
        <v>5.2439999999999998</v>
      </c>
      <c r="F15" s="41">
        <v>4.6355000000000004</v>
      </c>
      <c r="G15" s="10">
        <v>8.0210000000000008</v>
      </c>
      <c r="H15" s="41">
        <v>0.79100000000000004</v>
      </c>
      <c r="I15" s="41">
        <v>7.23</v>
      </c>
      <c r="J15" s="41">
        <v>3.3736000000000002</v>
      </c>
      <c r="K15" s="41">
        <v>3.8563999999999998</v>
      </c>
    </row>
    <row r="16" spans="1:11">
      <c r="A16" s="49" t="s">
        <v>80</v>
      </c>
      <c r="B16" s="41">
        <v>4.5148999999999999</v>
      </c>
      <c r="C16" s="58" t="s">
        <v>179</v>
      </c>
      <c r="D16" s="41">
        <v>4.2492000000000001</v>
      </c>
      <c r="E16" s="41">
        <v>2.4657</v>
      </c>
      <c r="F16" s="41">
        <v>1.7836000000000001</v>
      </c>
      <c r="G16" s="10">
        <v>4.569</v>
      </c>
      <c r="H16" s="58" t="s">
        <v>179</v>
      </c>
      <c r="I16" s="41">
        <v>4.3575999999999997</v>
      </c>
      <c r="J16" s="41">
        <v>1.7723</v>
      </c>
      <c r="K16" s="41">
        <v>2.5853000000000002</v>
      </c>
    </row>
    <row r="17" spans="1:11">
      <c r="A17" s="49" t="s">
        <v>81</v>
      </c>
      <c r="B17" s="41">
        <v>7.9725000000000001</v>
      </c>
      <c r="C17" s="41">
        <v>0.60980000000000001</v>
      </c>
      <c r="D17" s="41">
        <v>7.3627000000000002</v>
      </c>
      <c r="E17" s="41">
        <v>1.8326</v>
      </c>
      <c r="F17" s="41">
        <v>5.5301</v>
      </c>
      <c r="G17" s="10">
        <v>8.1407000000000007</v>
      </c>
      <c r="H17" s="58" t="s">
        <v>179</v>
      </c>
      <c r="I17" s="41">
        <v>7.7282999999999999</v>
      </c>
      <c r="J17" s="41">
        <v>1.5394000000000001</v>
      </c>
      <c r="K17" s="41">
        <v>6.1889000000000003</v>
      </c>
    </row>
    <row r="18" spans="1:11">
      <c r="A18" s="49" t="s">
        <v>82</v>
      </c>
      <c r="B18" s="41">
        <v>7.2560000000000002</v>
      </c>
      <c r="C18" s="58" t="s">
        <v>179</v>
      </c>
      <c r="D18" s="41">
        <v>7.1462000000000003</v>
      </c>
      <c r="E18" s="41">
        <v>2.1244999999999998</v>
      </c>
      <c r="F18" s="41">
        <v>5.0217000000000001</v>
      </c>
      <c r="G18" s="10">
        <v>6.1863000000000001</v>
      </c>
      <c r="H18" s="41">
        <v>0.70860000000000001</v>
      </c>
      <c r="I18" s="41">
        <v>5.4776999999999996</v>
      </c>
      <c r="J18" s="41">
        <v>0.93269999999999997</v>
      </c>
      <c r="K18" s="41">
        <v>4.5449000000000002</v>
      </c>
    </row>
    <row r="19" spans="1:11">
      <c r="A19" s="49" t="s">
        <v>83</v>
      </c>
      <c r="B19" s="41">
        <v>5.5183999999999997</v>
      </c>
      <c r="C19" s="58" t="s">
        <v>179</v>
      </c>
      <c r="D19" s="41">
        <v>5.3990999999999998</v>
      </c>
      <c r="E19" s="41">
        <v>1.2216</v>
      </c>
      <c r="F19" s="41">
        <v>4.1775000000000002</v>
      </c>
      <c r="G19" s="10">
        <v>5.2839</v>
      </c>
      <c r="H19" s="58" t="s">
        <v>179</v>
      </c>
      <c r="I19" s="41">
        <v>5.0534999999999997</v>
      </c>
      <c r="J19" s="41">
        <v>0.91200000000000003</v>
      </c>
      <c r="K19" s="41">
        <v>4.1414999999999997</v>
      </c>
    </row>
    <row r="20" spans="1:11">
      <c r="A20" s="49" t="s">
        <v>84</v>
      </c>
      <c r="B20" s="41">
        <v>11.281599999999999</v>
      </c>
      <c r="C20" s="41">
        <v>0.62319999999999998</v>
      </c>
      <c r="D20" s="41">
        <v>10.6584</v>
      </c>
      <c r="E20" s="41">
        <v>6.6783000000000001</v>
      </c>
      <c r="F20" s="41">
        <v>3.9801000000000002</v>
      </c>
      <c r="G20" s="10">
        <v>12.858700000000001</v>
      </c>
      <c r="H20" s="58" t="s">
        <v>179</v>
      </c>
      <c r="I20" s="41">
        <v>12.5487</v>
      </c>
      <c r="J20" s="41">
        <v>7.8094999999999999</v>
      </c>
      <c r="K20" s="41">
        <v>4.7392000000000003</v>
      </c>
    </row>
    <row r="21" spans="1:11">
      <c r="A21" s="49" t="s">
        <v>85</v>
      </c>
      <c r="B21" s="41">
        <v>2.0065</v>
      </c>
      <c r="C21" s="41">
        <v>1.2556</v>
      </c>
      <c r="D21" s="41">
        <v>0.75090000000000001</v>
      </c>
      <c r="E21" s="58" t="s">
        <v>179</v>
      </c>
      <c r="F21" s="41">
        <v>0.50939999999999996</v>
      </c>
      <c r="G21" s="10">
        <v>2.7315999999999998</v>
      </c>
      <c r="H21" s="41">
        <v>0.66320000000000001</v>
      </c>
      <c r="I21" s="41">
        <v>2.0684999999999998</v>
      </c>
      <c r="J21" s="58" t="s">
        <v>179</v>
      </c>
      <c r="K21" s="41">
        <v>1.6632</v>
      </c>
    </row>
    <row r="22" spans="1:11">
      <c r="A22" s="49" t="s">
        <v>86</v>
      </c>
      <c r="B22" s="41">
        <v>2.2000000000000002</v>
      </c>
      <c r="C22" s="58" t="s">
        <v>179</v>
      </c>
      <c r="D22" s="41">
        <v>2.2000000000000002</v>
      </c>
      <c r="E22" s="41">
        <v>0.9173</v>
      </c>
      <c r="F22" s="41">
        <v>1.2827</v>
      </c>
      <c r="G22" s="10">
        <v>2.1655000000000002</v>
      </c>
      <c r="H22" s="58" t="s">
        <v>179</v>
      </c>
      <c r="I22" s="41">
        <v>2.0447000000000002</v>
      </c>
      <c r="J22" s="58" t="s">
        <v>179</v>
      </c>
      <c r="K22" s="41">
        <v>1.5953999999999999</v>
      </c>
    </row>
    <row r="23" spans="1:11">
      <c r="A23" s="49" t="s">
        <v>87</v>
      </c>
      <c r="B23" s="41">
        <v>3.3637000000000001</v>
      </c>
      <c r="C23" s="58" t="s">
        <v>179</v>
      </c>
      <c r="D23" s="41">
        <v>3.2829000000000002</v>
      </c>
      <c r="E23" s="41">
        <v>1.748</v>
      </c>
      <c r="F23" s="41">
        <v>1.5348999999999999</v>
      </c>
      <c r="G23" s="10">
        <v>2.3866999999999998</v>
      </c>
      <c r="H23" s="58" t="s">
        <v>179</v>
      </c>
      <c r="I23" s="41">
        <v>2.2610000000000001</v>
      </c>
      <c r="J23" s="41">
        <v>0.51559999999999995</v>
      </c>
      <c r="K23" s="41">
        <v>1.7454000000000001</v>
      </c>
    </row>
    <row r="24" spans="1:11">
      <c r="A24" s="49" t="s">
        <v>88</v>
      </c>
      <c r="B24" s="41">
        <v>6.0613999999999999</v>
      </c>
      <c r="C24" s="41">
        <v>2.9369000000000001</v>
      </c>
      <c r="D24" s="41">
        <v>3.1244999999999998</v>
      </c>
      <c r="E24" s="58" t="s">
        <v>179</v>
      </c>
      <c r="F24" s="41">
        <v>2.6911999999999998</v>
      </c>
      <c r="G24" s="10">
        <v>8.2977000000000007</v>
      </c>
      <c r="H24" s="41">
        <v>5.0393999999999997</v>
      </c>
      <c r="I24" s="41">
        <v>3.2583000000000002</v>
      </c>
      <c r="J24" s="41">
        <v>1.0561</v>
      </c>
      <c r="K24" s="41">
        <v>2.2023000000000001</v>
      </c>
    </row>
    <row r="25" spans="1:11">
      <c r="A25" s="49" t="s">
        <v>89</v>
      </c>
      <c r="B25" s="41">
        <v>8.0128000000000004</v>
      </c>
      <c r="C25" s="41">
        <v>1.4347000000000001</v>
      </c>
      <c r="D25" s="41">
        <v>6.5780000000000003</v>
      </c>
      <c r="E25" s="41">
        <v>5.1829999999999998</v>
      </c>
      <c r="F25" s="41">
        <v>1.395</v>
      </c>
      <c r="G25" s="10">
        <v>10.6654</v>
      </c>
      <c r="H25" s="41">
        <v>0.8508</v>
      </c>
      <c r="I25" s="41">
        <v>9.8146000000000004</v>
      </c>
      <c r="J25" s="41">
        <v>7.6007999999999996</v>
      </c>
      <c r="K25" s="41">
        <v>2.2138</v>
      </c>
    </row>
    <row r="26" spans="1:11">
      <c r="A26" s="49" t="s">
        <v>90</v>
      </c>
      <c r="B26" s="41">
        <v>3.4396</v>
      </c>
      <c r="C26" s="58" t="s">
        <v>179</v>
      </c>
      <c r="D26" s="41">
        <v>3.1894999999999998</v>
      </c>
      <c r="E26" s="41">
        <v>2.4127999999999998</v>
      </c>
      <c r="F26" s="41">
        <v>0.77669999999999995</v>
      </c>
      <c r="G26" s="10">
        <v>7.9935</v>
      </c>
      <c r="H26" s="41">
        <v>0.77059999999999995</v>
      </c>
      <c r="I26" s="41">
        <v>7.2229000000000001</v>
      </c>
      <c r="J26" s="41">
        <v>4.68</v>
      </c>
      <c r="K26" s="41">
        <v>2.5428999999999999</v>
      </c>
    </row>
    <row r="27" spans="1:11">
      <c r="A27" s="49" t="s">
        <v>91</v>
      </c>
      <c r="B27" s="41">
        <v>9.6696000000000009</v>
      </c>
      <c r="C27" s="58" t="s">
        <v>179</v>
      </c>
      <c r="D27" s="41">
        <v>9.4814000000000007</v>
      </c>
      <c r="E27" s="41">
        <v>6.5260999999999996</v>
      </c>
      <c r="F27" s="41">
        <v>2.9552999999999998</v>
      </c>
      <c r="G27" s="10">
        <v>8.4548000000000005</v>
      </c>
      <c r="H27" s="41">
        <v>0.58779999999999999</v>
      </c>
      <c r="I27" s="41">
        <v>7.867</v>
      </c>
      <c r="J27" s="41">
        <v>4.8937999999999997</v>
      </c>
      <c r="K27" s="41">
        <v>2.9733000000000001</v>
      </c>
    </row>
    <row r="28" spans="1:11">
      <c r="A28" s="49" t="s">
        <v>92</v>
      </c>
      <c r="B28" s="41">
        <v>2.0289999999999999</v>
      </c>
      <c r="C28" s="58" t="s">
        <v>179</v>
      </c>
      <c r="D28" s="41">
        <v>1.9140999999999999</v>
      </c>
      <c r="E28" s="41">
        <v>1.1265000000000001</v>
      </c>
      <c r="F28" s="41">
        <v>0.78769999999999996</v>
      </c>
      <c r="G28" s="10">
        <v>1.4287000000000001</v>
      </c>
      <c r="H28" s="58" t="s">
        <v>179</v>
      </c>
      <c r="I28" s="41">
        <v>1.4039999999999999</v>
      </c>
      <c r="J28" s="41">
        <v>0.61150000000000004</v>
      </c>
      <c r="K28" s="41">
        <v>0.79249999999999998</v>
      </c>
    </row>
    <row r="29" spans="1:11">
      <c r="A29" s="49" t="s">
        <v>93</v>
      </c>
      <c r="B29" s="41">
        <v>3.4430999999999998</v>
      </c>
      <c r="C29" s="58" t="s">
        <v>179</v>
      </c>
      <c r="D29" s="41">
        <v>3.3433999999999999</v>
      </c>
      <c r="E29" s="41">
        <v>1.6697</v>
      </c>
      <c r="F29" s="41">
        <v>1.6738</v>
      </c>
      <c r="G29" s="10">
        <v>2.1871</v>
      </c>
      <c r="H29" s="58" t="s">
        <v>179</v>
      </c>
      <c r="I29" s="41">
        <v>2.1374</v>
      </c>
      <c r="J29" s="58" t="s">
        <v>179</v>
      </c>
      <c r="K29" s="41">
        <v>1.8423</v>
      </c>
    </row>
    <row r="30" spans="1:11">
      <c r="A30" s="49" t="s">
        <v>94</v>
      </c>
      <c r="B30" s="41">
        <v>2.3929999999999998</v>
      </c>
      <c r="C30" s="58" t="s">
        <v>179</v>
      </c>
      <c r="D30" s="41">
        <v>2.0779999999999998</v>
      </c>
      <c r="E30" s="41">
        <v>1.5854999999999999</v>
      </c>
      <c r="F30" s="58" t="s">
        <v>179</v>
      </c>
      <c r="G30" s="10">
        <v>3.6444000000000001</v>
      </c>
      <c r="H30" s="58" t="s">
        <v>179</v>
      </c>
      <c r="I30" s="41">
        <v>3.2616000000000001</v>
      </c>
      <c r="J30" s="41">
        <v>2.2728000000000002</v>
      </c>
      <c r="K30" s="41">
        <v>0.98880000000000001</v>
      </c>
    </row>
    <row r="31" spans="1:11">
      <c r="A31" s="49" t="s">
        <v>95</v>
      </c>
      <c r="B31" s="41">
        <v>7.7850999999999999</v>
      </c>
      <c r="C31" s="41">
        <v>1.2252000000000001</v>
      </c>
      <c r="D31" s="41">
        <v>6.5598999999999998</v>
      </c>
      <c r="E31" s="41">
        <v>3.3105000000000002</v>
      </c>
      <c r="F31" s="41">
        <v>3.2494000000000001</v>
      </c>
      <c r="G31" s="10">
        <v>7.0039999999999996</v>
      </c>
      <c r="H31" s="58" t="s">
        <v>179</v>
      </c>
      <c r="I31" s="41">
        <v>6.5274000000000001</v>
      </c>
      <c r="J31" s="41">
        <v>1.4837</v>
      </c>
      <c r="K31" s="41">
        <v>5.0438000000000001</v>
      </c>
    </row>
    <row r="32" spans="1:11">
      <c r="A32" s="49" t="s">
        <v>96</v>
      </c>
      <c r="B32" s="41">
        <v>26.817299999999999</v>
      </c>
      <c r="C32" s="58" t="s">
        <v>179</v>
      </c>
      <c r="D32" s="41">
        <v>26.597899999999999</v>
      </c>
      <c r="E32" s="41">
        <v>13.508900000000001</v>
      </c>
      <c r="F32" s="41">
        <v>13.089</v>
      </c>
      <c r="G32" s="10">
        <v>22.501000000000001</v>
      </c>
      <c r="H32" s="58" t="s">
        <v>179</v>
      </c>
      <c r="I32" s="41">
        <v>22.020600000000002</v>
      </c>
      <c r="J32" s="41">
        <v>5.3120000000000003</v>
      </c>
      <c r="K32" s="41">
        <v>16.708600000000001</v>
      </c>
    </row>
    <row r="33" spans="1:11">
      <c r="A33" s="49" t="s">
        <v>97</v>
      </c>
      <c r="B33" s="41">
        <v>2.5716000000000001</v>
      </c>
      <c r="C33" s="58" t="s">
        <v>179</v>
      </c>
      <c r="D33" s="41">
        <v>2.3146</v>
      </c>
      <c r="E33" s="41">
        <v>0.74439999999999995</v>
      </c>
      <c r="F33" s="41">
        <v>1.5702</v>
      </c>
      <c r="G33" s="10">
        <v>2.4026999999999998</v>
      </c>
      <c r="H33" s="58" t="s">
        <v>179</v>
      </c>
      <c r="I33" s="41">
        <v>2.2158000000000002</v>
      </c>
      <c r="J33" s="41">
        <v>0.69199999999999995</v>
      </c>
      <c r="K33" s="41">
        <v>1.5238</v>
      </c>
    </row>
    <row r="34" spans="1:11">
      <c r="A34" s="49" t="s">
        <v>98</v>
      </c>
      <c r="B34" s="41">
        <v>3.0087000000000002</v>
      </c>
      <c r="C34" s="41">
        <v>1.3588</v>
      </c>
      <c r="D34" s="41">
        <v>1.6498999999999999</v>
      </c>
      <c r="E34" s="58" t="s">
        <v>179</v>
      </c>
      <c r="F34" s="41">
        <v>1.5104</v>
      </c>
      <c r="G34" s="10">
        <v>3.3454999999999999</v>
      </c>
      <c r="H34" s="58" t="s">
        <v>179</v>
      </c>
      <c r="I34" s="41">
        <v>3.0251999999999999</v>
      </c>
      <c r="J34" s="58" t="s">
        <v>179</v>
      </c>
      <c r="K34" s="41">
        <v>2.85</v>
      </c>
    </row>
    <row r="35" spans="1:11">
      <c r="A35" s="49" t="s">
        <v>99</v>
      </c>
      <c r="B35" s="41">
        <v>16.787199999999999</v>
      </c>
      <c r="C35" s="41">
        <v>3.0472999999999999</v>
      </c>
      <c r="D35" s="41">
        <v>13.7399</v>
      </c>
      <c r="E35" s="41">
        <v>8.5787999999999993</v>
      </c>
      <c r="F35" s="41">
        <v>5.1611000000000002</v>
      </c>
      <c r="G35" s="10">
        <v>18.121099999999998</v>
      </c>
      <c r="H35" s="58" t="s">
        <v>179</v>
      </c>
      <c r="I35" s="41">
        <v>17.8035</v>
      </c>
      <c r="J35" s="41">
        <v>9.5062999999999995</v>
      </c>
      <c r="K35" s="41">
        <v>8.2972000000000001</v>
      </c>
    </row>
    <row r="36" spans="1:11">
      <c r="A36" s="49" t="s">
        <v>100</v>
      </c>
      <c r="B36" s="41">
        <v>9.4916999999999998</v>
      </c>
      <c r="C36" s="41">
        <v>1.2923</v>
      </c>
      <c r="D36" s="41">
        <v>8.1994000000000007</v>
      </c>
      <c r="E36" s="58" t="s">
        <v>179</v>
      </c>
      <c r="F36" s="41">
        <v>8.0017999999999994</v>
      </c>
      <c r="G36" s="10">
        <v>7.5377999999999998</v>
      </c>
      <c r="H36" s="41">
        <v>0.55410000000000004</v>
      </c>
      <c r="I36" s="41">
        <v>6.9836999999999998</v>
      </c>
      <c r="J36" s="58" t="s">
        <v>179</v>
      </c>
      <c r="K36" s="41">
        <v>6.9508000000000001</v>
      </c>
    </row>
    <row r="37" spans="1:11">
      <c r="A37" s="49" t="s">
        <v>101</v>
      </c>
      <c r="B37" s="41">
        <v>7.4584999999999999</v>
      </c>
      <c r="C37" s="58" t="s">
        <v>179</v>
      </c>
      <c r="D37" s="41">
        <v>7.1637000000000004</v>
      </c>
      <c r="E37" s="41">
        <v>3.9719000000000002</v>
      </c>
      <c r="F37" s="41">
        <v>3.1918000000000002</v>
      </c>
      <c r="G37" s="10">
        <v>6.6010999999999997</v>
      </c>
      <c r="H37" s="58" t="s">
        <v>179</v>
      </c>
      <c r="I37" s="41">
        <v>6.1401000000000003</v>
      </c>
      <c r="J37" s="41">
        <v>2.827</v>
      </c>
      <c r="K37" s="41">
        <v>3.3130999999999999</v>
      </c>
    </row>
    <row r="38" spans="1:11">
      <c r="A38" s="49" t="s">
        <v>102</v>
      </c>
      <c r="B38" s="41">
        <v>3.1419999999999999</v>
      </c>
      <c r="C38" s="41">
        <v>1.1433</v>
      </c>
      <c r="D38" s="41">
        <v>1.9986999999999999</v>
      </c>
      <c r="E38" s="41">
        <v>1.5346</v>
      </c>
      <c r="F38" s="58" t="s">
        <v>179</v>
      </c>
      <c r="G38" s="10">
        <v>1.9235</v>
      </c>
      <c r="H38" s="58" t="s">
        <v>179</v>
      </c>
      <c r="I38" s="41">
        <v>1.4652000000000001</v>
      </c>
      <c r="J38" s="58" t="s">
        <v>179</v>
      </c>
      <c r="K38" s="41">
        <v>0.99150000000000005</v>
      </c>
    </row>
    <row r="39" spans="1:11">
      <c r="A39" s="49" t="s">
        <v>103</v>
      </c>
      <c r="B39" s="41">
        <v>3.4399000000000002</v>
      </c>
      <c r="C39" s="41">
        <v>0.57950000000000002</v>
      </c>
      <c r="D39" s="41">
        <v>2.8605</v>
      </c>
      <c r="E39" s="58" t="s">
        <v>179</v>
      </c>
      <c r="F39" s="41">
        <v>2.5644</v>
      </c>
      <c r="G39" s="10">
        <v>2.9264000000000001</v>
      </c>
      <c r="H39" s="58" t="s">
        <v>179</v>
      </c>
      <c r="I39" s="41">
        <v>2.7208999999999999</v>
      </c>
      <c r="J39" s="58" t="s">
        <v>179</v>
      </c>
      <c r="K39" s="41">
        <v>2.36</v>
      </c>
    </row>
    <row r="40" spans="1:11">
      <c r="A40" s="49" t="s">
        <v>104</v>
      </c>
      <c r="B40" s="41">
        <v>6.1054000000000004</v>
      </c>
      <c r="C40" s="41">
        <v>1.2442</v>
      </c>
      <c r="D40" s="41">
        <v>4.8612000000000002</v>
      </c>
      <c r="E40" s="41">
        <v>2.7494999999999998</v>
      </c>
      <c r="F40" s="41">
        <v>2.1116999999999999</v>
      </c>
      <c r="G40" s="10">
        <v>6.5606999999999998</v>
      </c>
      <c r="H40" s="58" t="s">
        <v>179</v>
      </c>
      <c r="I40" s="41">
        <v>6.2203999999999997</v>
      </c>
      <c r="J40" s="41">
        <v>2.2669000000000001</v>
      </c>
      <c r="K40" s="41">
        <v>3.9535</v>
      </c>
    </row>
    <row r="41" spans="1:11">
      <c r="A41" s="49" t="s">
        <v>105</v>
      </c>
      <c r="B41" s="41">
        <v>14.183</v>
      </c>
      <c r="C41" s="41">
        <v>0.66949999999999998</v>
      </c>
      <c r="D41" s="41">
        <v>13.513500000000001</v>
      </c>
      <c r="E41" s="41">
        <v>8.0320999999999998</v>
      </c>
      <c r="F41" s="41">
        <v>5.4813999999999998</v>
      </c>
      <c r="G41" s="10">
        <v>13.5868</v>
      </c>
      <c r="H41" s="41">
        <v>0.94789999999999996</v>
      </c>
      <c r="I41" s="41">
        <v>12.6389</v>
      </c>
      <c r="J41" s="41">
        <v>7.8331999999999997</v>
      </c>
      <c r="K41" s="41">
        <v>4.8056999999999999</v>
      </c>
    </row>
    <row r="42" spans="1:11">
      <c r="A42" s="49" t="s">
        <v>106</v>
      </c>
      <c r="B42" s="41">
        <v>3.2646000000000002</v>
      </c>
      <c r="C42" s="41">
        <v>0.85299999999999998</v>
      </c>
      <c r="D42" s="41">
        <v>2.4117000000000002</v>
      </c>
      <c r="E42" s="58" t="s">
        <v>179</v>
      </c>
      <c r="F42" s="41">
        <v>1.9732000000000001</v>
      </c>
      <c r="G42" s="10">
        <v>2.3940999999999999</v>
      </c>
      <c r="H42" s="58" t="s">
        <v>179</v>
      </c>
      <c r="I42" s="41">
        <v>2.1442000000000001</v>
      </c>
      <c r="J42" s="58" t="s">
        <v>179</v>
      </c>
      <c r="K42" s="41">
        <v>1.8603000000000001</v>
      </c>
    </row>
    <row r="43" spans="1:11">
      <c r="A43" s="49" t="s">
        <v>107</v>
      </c>
      <c r="B43" s="41">
        <v>6.2583000000000002</v>
      </c>
      <c r="C43" s="41">
        <v>0.53939999999999999</v>
      </c>
      <c r="D43" s="41">
        <v>5.7188999999999997</v>
      </c>
      <c r="E43" s="41">
        <v>3.6332</v>
      </c>
      <c r="F43" s="41">
        <v>2.0857999999999999</v>
      </c>
      <c r="G43" s="10">
        <v>6.4371999999999998</v>
      </c>
      <c r="H43" s="41">
        <v>0.70469999999999999</v>
      </c>
      <c r="I43" s="41">
        <v>5.7325999999999997</v>
      </c>
      <c r="J43" s="41">
        <v>2.5253000000000001</v>
      </c>
      <c r="K43" s="41">
        <v>3.2073</v>
      </c>
    </row>
    <row r="44" spans="1:11">
      <c r="A44" s="49" t="s">
        <v>108</v>
      </c>
      <c r="B44" s="41">
        <v>5.4195000000000002</v>
      </c>
      <c r="C44" s="58" t="s">
        <v>179</v>
      </c>
      <c r="D44" s="41">
        <v>4.9451999999999998</v>
      </c>
      <c r="E44" s="41">
        <v>3.9590999999999998</v>
      </c>
      <c r="F44" s="41">
        <v>0.98619999999999997</v>
      </c>
      <c r="G44" s="10">
        <v>6.1927000000000003</v>
      </c>
      <c r="H44" s="58" t="s">
        <v>179</v>
      </c>
      <c r="I44" s="41">
        <v>5.9714999999999998</v>
      </c>
      <c r="J44" s="41">
        <v>4.6237000000000004</v>
      </c>
      <c r="K44" s="41">
        <v>1.3476999999999999</v>
      </c>
    </row>
    <row r="45" spans="1:11">
      <c r="A45" s="49" t="s">
        <v>109</v>
      </c>
      <c r="B45" s="41">
        <v>4.3289999999999997</v>
      </c>
      <c r="C45" s="41">
        <v>0.57130000000000003</v>
      </c>
      <c r="D45" s="41">
        <v>3.7576999999999998</v>
      </c>
      <c r="E45" s="41">
        <v>2.1017999999999999</v>
      </c>
      <c r="F45" s="41">
        <v>1.6559999999999999</v>
      </c>
      <c r="G45" s="10">
        <v>3.6930999999999998</v>
      </c>
      <c r="H45" s="58" t="s">
        <v>179</v>
      </c>
      <c r="I45" s="41">
        <v>3.3927</v>
      </c>
      <c r="J45" s="41">
        <v>1.2364999999999999</v>
      </c>
      <c r="K45" s="41">
        <v>2.1562000000000001</v>
      </c>
    </row>
    <row r="46" spans="1:11">
      <c r="A46" s="49" t="s">
        <v>110</v>
      </c>
      <c r="B46" s="41">
        <v>3.4839000000000002</v>
      </c>
      <c r="C46" s="41">
        <v>0.62439999999999996</v>
      </c>
      <c r="D46" s="41">
        <v>2.8593999999999999</v>
      </c>
      <c r="E46" s="58" t="s">
        <v>179</v>
      </c>
      <c r="F46" s="41">
        <v>2.5156999999999998</v>
      </c>
      <c r="G46" s="10">
        <v>3.77</v>
      </c>
      <c r="H46" s="41">
        <v>0.66159999999999997</v>
      </c>
      <c r="I46" s="41">
        <v>3.1084000000000001</v>
      </c>
      <c r="J46" s="58" t="s">
        <v>179</v>
      </c>
      <c r="K46" s="41">
        <v>2.915</v>
      </c>
    </row>
    <row r="47" spans="1:11">
      <c r="A47" s="49" t="s">
        <v>111</v>
      </c>
      <c r="B47" s="41">
        <v>21.7319</v>
      </c>
      <c r="C47" s="41">
        <v>5.3373999999999997</v>
      </c>
      <c r="D47" s="41">
        <v>16.394500000000001</v>
      </c>
      <c r="E47" s="41">
        <v>15.4541</v>
      </c>
      <c r="F47" s="41">
        <v>0.94040000000000001</v>
      </c>
      <c r="G47" s="10">
        <v>23.215699999999998</v>
      </c>
      <c r="H47" s="41">
        <v>2.4636999999999998</v>
      </c>
      <c r="I47" s="41">
        <v>20.751999999999999</v>
      </c>
      <c r="J47" s="41">
        <v>11.691000000000001</v>
      </c>
      <c r="K47" s="41">
        <v>9.0609999999999999</v>
      </c>
    </row>
    <row r="48" spans="1:11">
      <c r="A48" s="49" t="s">
        <v>112</v>
      </c>
      <c r="B48" s="41">
        <v>6.7891000000000004</v>
      </c>
      <c r="C48" s="41">
        <v>0.9929</v>
      </c>
      <c r="D48" s="41">
        <v>5.7961999999999998</v>
      </c>
      <c r="E48" s="41">
        <v>3.4424000000000001</v>
      </c>
      <c r="F48" s="41">
        <v>2.3538000000000001</v>
      </c>
      <c r="G48" s="10">
        <v>6.0178000000000003</v>
      </c>
      <c r="H48" s="41">
        <v>0.91820000000000002</v>
      </c>
      <c r="I48" s="41">
        <v>5.0995999999999997</v>
      </c>
      <c r="J48" s="41">
        <v>1.3919999999999999</v>
      </c>
      <c r="K48" s="41">
        <v>3.7075</v>
      </c>
    </row>
    <row r="49" spans="1:11">
      <c r="A49" s="49" t="s">
        <v>113</v>
      </c>
      <c r="B49" s="41">
        <v>2.2443</v>
      </c>
      <c r="C49" s="58" t="s">
        <v>179</v>
      </c>
      <c r="D49" s="41">
        <v>2.0678000000000001</v>
      </c>
      <c r="E49" s="41">
        <v>0.85050000000000003</v>
      </c>
      <c r="F49" s="41">
        <v>1.2173</v>
      </c>
      <c r="G49" s="10">
        <v>2.1282999999999999</v>
      </c>
      <c r="H49" s="58" t="s">
        <v>179</v>
      </c>
      <c r="I49" s="41">
        <v>2.0272999999999999</v>
      </c>
      <c r="J49" s="41">
        <v>0.51970000000000005</v>
      </c>
      <c r="K49" s="41">
        <v>1.5076000000000001</v>
      </c>
    </row>
    <row r="50" spans="1:11">
      <c r="A50" s="49" t="s">
        <v>114</v>
      </c>
      <c r="B50" s="41">
        <v>7.2518000000000002</v>
      </c>
      <c r="C50" s="41">
        <v>0.58809999999999996</v>
      </c>
      <c r="D50" s="41">
        <v>6.6637000000000004</v>
      </c>
      <c r="E50" s="41">
        <v>3.34</v>
      </c>
      <c r="F50" s="41">
        <v>3.3237000000000001</v>
      </c>
      <c r="G50" s="10">
        <v>7.2914000000000003</v>
      </c>
      <c r="H50" s="41">
        <v>0.58160000000000001</v>
      </c>
      <c r="I50" s="41">
        <v>6.7098000000000004</v>
      </c>
      <c r="J50" s="41">
        <v>2.5973999999999999</v>
      </c>
      <c r="K50" s="41">
        <v>4.1123000000000003</v>
      </c>
    </row>
    <row r="51" spans="1:11">
      <c r="A51" s="49" t="s">
        <v>115</v>
      </c>
      <c r="B51" s="41">
        <v>10.9742</v>
      </c>
      <c r="C51" s="41">
        <v>0.70809999999999995</v>
      </c>
      <c r="D51" s="41">
        <v>10.2662</v>
      </c>
      <c r="E51" s="41">
        <v>4.3185000000000002</v>
      </c>
      <c r="F51" s="41">
        <v>5.9476000000000004</v>
      </c>
      <c r="G51" s="10">
        <v>9.3071000000000002</v>
      </c>
      <c r="H51" s="41">
        <v>0.72850000000000004</v>
      </c>
      <c r="I51" s="41">
        <v>8.5785999999999998</v>
      </c>
      <c r="J51" s="41">
        <v>3.4051999999999998</v>
      </c>
      <c r="K51" s="41">
        <v>5.1734</v>
      </c>
    </row>
    <row r="52" spans="1:11">
      <c r="A52" s="49" t="s">
        <v>116</v>
      </c>
      <c r="B52" s="41">
        <v>0.66890000000000005</v>
      </c>
      <c r="C52" s="58" t="s">
        <v>179</v>
      </c>
      <c r="D52" s="41">
        <v>0.66890000000000005</v>
      </c>
      <c r="E52" s="58" t="s">
        <v>179</v>
      </c>
      <c r="F52" s="58" t="s">
        <v>179</v>
      </c>
      <c r="G52" s="10">
        <v>0.90039999999999998</v>
      </c>
      <c r="H52" s="58" t="s">
        <v>179</v>
      </c>
      <c r="I52" s="41">
        <v>0.79100000000000004</v>
      </c>
      <c r="J52" s="58" t="s">
        <v>179</v>
      </c>
      <c r="K52" s="58" t="s">
        <v>179</v>
      </c>
    </row>
    <row r="53" spans="1:11">
      <c r="A53" s="49" t="s">
        <v>117</v>
      </c>
      <c r="B53" s="41">
        <v>7.9455999999999998</v>
      </c>
      <c r="C53" s="58" t="s">
        <v>179</v>
      </c>
      <c r="D53" s="41">
        <v>7.5523999999999996</v>
      </c>
      <c r="E53" s="41">
        <v>1.1880999999999999</v>
      </c>
      <c r="F53" s="41">
        <v>6.3643000000000001</v>
      </c>
      <c r="G53" s="10">
        <v>8.0335999999999999</v>
      </c>
      <c r="H53" s="58" t="s">
        <v>179</v>
      </c>
      <c r="I53" s="41">
        <v>7.8038999999999996</v>
      </c>
      <c r="J53" s="41">
        <v>1.0041</v>
      </c>
      <c r="K53" s="41">
        <v>6.7998000000000003</v>
      </c>
    </row>
    <row r="54" spans="1:11">
      <c r="A54" s="49" t="s">
        <v>118</v>
      </c>
      <c r="B54" s="41">
        <v>3.5344000000000002</v>
      </c>
      <c r="C54" s="58" t="s">
        <v>179</v>
      </c>
      <c r="D54" s="41">
        <v>3.2058</v>
      </c>
      <c r="E54" s="41">
        <v>1.5136000000000001</v>
      </c>
      <c r="F54" s="41">
        <v>1.6921999999999999</v>
      </c>
      <c r="G54" s="10">
        <v>2.8380000000000001</v>
      </c>
      <c r="H54" s="58" t="s">
        <v>179</v>
      </c>
      <c r="I54" s="41">
        <v>2.5491999999999999</v>
      </c>
      <c r="J54" s="41">
        <v>0.67390000000000005</v>
      </c>
      <c r="K54" s="41">
        <v>1.8753</v>
      </c>
    </row>
    <row r="55" spans="1:11">
      <c r="A55" s="42" t="s">
        <v>119</v>
      </c>
      <c r="B55" s="43"/>
      <c r="C55" s="43"/>
      <c r="D55" s="43"/>
      <c r="E55" s="43"/>
      <c r="F55" s="43"/>
      <c r="G55" s="43"/>
      <c r="H55" s="43"/>
      <c r="I55" s="43"/>
      <c r="J55" s="43"/>
      <c r="K55" s="43"/>
    </row>
    <row r="56" spans="1:11">
      <c r="A56" s="50" t="s">
        <v>121</v>
      </c>
      <c r="B56" s="41">
        <v>7.3800999999999997</v>
      </c>
      <c r="C56" s="41">
        <v>0.86660000000000004</v>
      </c>
      <c r="D56" s="41">
        <v>6.5134999999999996</v>
      </c>
      <c r="E56" s="41">
        <v>1.1652</v>
      </c>
      <c r="F56" s="41">
        <v>5.3483000000000001</v>
      </c>
      <c r="G56" s="10">
        <v>6.8308</v>
      </c>
      <c r="H56" s="41">
        <v>0.7036</v>
      </c>
      <c r="I56" s="41">
        <v>6.1272000000000002</v>
      </c>
      <c r="J56" s="41">
        <v>0.79510000000000003</v>
      </c>
      <c r="K56" s="41">
        <v>5.3320999999999996</v>
      </c>
    </row>
    <row r="57" spans="1:11">
      <c r="A57" s="11" t="s">
        <v>168</v>
      </c>
      <c r="B57" s="6">
        <v>6.5919999999999996</v>
      </c>
      <c r="C57" s="6">
        <v>2.0392999999999999</v>
      </c>
      <c r="D57" s="6">
        <v>4.5526</v>
      </c>
      <c r="E57" s="6">
        <v>2.8073999999999999</v>
      </c>
      <c r="F57" s="6">
        <v>1.7453000000000001</v>
      </c>
      <c r="G57" s="15">
        <v>5.9569999999999999</v>
      </c>
      <c r="H57" s="6">
        <v>1.4093</v>
      </c>
      <c r="I57" s="6">
        <v>4.5477999999999996</v>
      </c>
      <c r="J57" s="6">
        <v>2.4881000000000002</v>
      </c>
      <c r="K57" s="6">
        <v>2.0596999999999999</v>
      </c>
    </row>
    <row r="58" spans="1:11">
      <c r="A58" s="7" t="s">
        <v>234</v>
      </c>
    </row>
  </sheetData>
  <mergeCells count="4">
    <mergeCell ref="A55:K55"/>
    <mergeCell ref="B2:F2"/>
    <mergeCell ref="A2:A3"/>
    <mergeCell ref="G2:K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K58"/>
  <sheetViews>
    <sheetView workbookViewId="0"/>
  </sheetViews>
  <sheetFormatPr defaultRowHeight="15"/>
  <cols>
    <col min="1" max="1" width="26" customWidth="1"/>
    <col min="2" max="11" width="16" customWidth="1"/>
  </cols>
  <sheetData>
    <row r="1" spans="1:11">
      <c r="A1" s="2" t="s">
        <v>30</v>
      </c>
    </row>
    <row r="2" spans="1:11">
      <c r="A2" s="31" t="s">
        <v>63</v>
      </c>
      <c r="B2" s="64">
        <v>2015</v>
      </c>
      <c r="C2" s="45"/>
      <c r="D2" s="45"/>
      <c r="E2" s="45"/>
      <c r="F2" s="45"/>
      <c r="G2" s="64">
        <v>2017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11.6677</v>
      </c>
      <c r="C4" s="41">
        <v>0.7883</v>
      </c>
      <c r="D4" s="41">
        <v>10.8795</v>
      </c>
      <c r="E4" s="41">
        <v>6.194</v>
      </c>
      <c r="F4" s="41">
        <v>4.6855000000000002</v>
      </c>
      <c r="G4" s="10">
        <v>12.245200000000001</v>
      </c>
      <c r="H4" s="41">
        <v>0.93010000000000004</v>
      </c>
      <c r="I4" s="41">
        <v>11.315200000000001</v>
      </c>
      <c r="J4" s="41">
        <v>6.6905999999999999</v>
      </c>
      <c r="K4" s="41">
        <v>4.6245000000000003</v>
      </c>
    </row>
    <row r="5" spans="1:11">
      <c r="A5" s="49" t="s">
        <v>69</v>
      </c>
      <c r="B5" s="41">
        <v>2.2705000000000002</v>
      </c>
      <c r="C5" s="58" t="s">
        <v>179</v>
      </c>
      <c r="D5" s="41">
        <v>1.9605999999999999</v>
      </c>
      <c r="E5" s="41">
        <v>1.6231</v>
      </c>
      <c r="F5" s="58" t="s">
        <v>179</v>
      </c>
      <c r="G5" s="10">
        <v>3.379</v>
      </c>
      <c r="H5" s="41">
        <v>0.6048</v>
      </c>
      <c r="I5" s="41">
        <v>2.7742</v>
      </c>
      <c r="J5" s="41">
        <v>1.9043000000000001</v>
      </c>
      <c r="K5" s="41">
        <v>0.86990000000000001</v>
      </c>
    </row>
    <row r="6" spans="1:11">
      <c r="A6" s="49" t="s">
        <v>70</v>
      </c>
      <c r="B6" s="41">
        <v>15.0052</v>
      </c>
      <c r="C6" s="41">
        <v>0.62590000000000001</v>
      </c>
      <c r="D6" s="41">
        <v>14.3794</v>
      </c>
      <c r="E6" s="41">
        <v>5.7096</v>
      </c>
      <c r="F6" s="41">
        <v>8.6698000000000004</v>
      </c>
      <c r="G6" s="10">
        <v>14.205399999999999</v>
      </c>
      <c r="H6" s="58" t="s">
        <v>179</v>
      </c>
      <c r="I6" s="41">
        <v>13.8996</v>
      </c>
      <c r="J6" s="41">
        <v>8.0518999999999998</v>
      </c>
      <c r="K6" s="41">
        <v>5.8476999999999997</v>
      </c>
    </row>
    <row r="7" spans="1:11">
      <c r="A7" s="49" t="s">
        <v>71</v>
      </c>
      <c r="B7" s="41">
        <v>10.1892</v>
      </c>
      <c r="C7" s="41">
        <v>0.57940000000000003</v>
      </c>
      <c r="D7" s="41">
        <v>9.6097000000000001</v>
      </c>
      <c r="E7" s="41">
        <v>3.2078000000000002</v>
      </c>
      <c r="F7" s="41">
        <v>6.4019000000000004</v>
      </c>
      <c r="G7" s="10">
        <v>10.815799999999999</v>
      </c>
      <c r="H7" s="41">
        <v>0.61560000000000004</v>
      </c>
      <c r="I7" s="41">
        <v>10.200200000000001</v>
      </c>
      <c r="J7" s="41">
        <v>3.2057000000000002</v>
      </c>
      <c r="K7" s="41">
        <v>6.9945000000000004</v>
      </c>
    </row>
    <row r="8" spans="1:11">
      <c r="A8" s="49" t="s">
        <v>72</v>
      </c>
      <c r="B8" s="41">
        <v>7.8893000000000004</v>
      </c>
      <c r="C8" s="58" t="s">
        <v>179</v>
      </c>
      <c r="D8" s="41">
        <v>7.7584999999999997</v>
      </c>
      <c r="E8" s="41">
        <v>2.3294999999999999</v>
      </c>
      <c r="F8" s="41">
        <v>5.4288999999999996</v>
      </c>
      <c r="G8" s="10">
        <v>9.9710000000000001</v>
      </c>
      <c r="H8" s="58" t="s">
        <v>179</v>
      </c>
      <c r="I8" s="41">
        <v>9.7392000000000003</v>
      </c>
      <c r="J8" s="41">
        <v>2.5602</v>
      </c>
      <c r="K8" s="41">
        <v>7.1788999999999996</v>
      </c>
    </row>
    <row r="9" spans="1:11">
      <c r="A9" s="49" t="s">
        <v>73</v>
      </c>
      <c r="B9" s="41">
        <v>28.216699999999999</v>
      </c>
      <c r="C9" s="41">
        <v>0.88090000000000002</v>
      </c>
      <c r="D9" s="41">
        <v>27.335699999999999</v>
      </c>
      <c r="E9" s="41">
        <v>23.417899999999999</v>
      </c>
      <c r="F9" s="41">
        <v>3.9178999999999999</v>
      </c>
      <c r="G9" s="10">
        <v>26.8017</v>
      </c>
      <c r="H9" s="41">
        <v>1.3223</v>
      </c>
      <c r="I9" s="41">
        <v>25.479399999999998</v>
      </c>
      <c r="J9" s="41">
        <v>21.746500000000001</v>
      </c>
      <c r="K9" s="41">
        <v>3.7328999999999999</v>
      </c>
    </row>
    <row r="10" spans="1:11">
      <c r="A10" s="49" t="s">
        <v>74</v>
      </c>
      <c r="B10" s="41">
        <v>14.184200000000001</v>
      </c>
      <c r="C10" s="41">
        <v>0.67230000000000001</v>
      </c>
      <c r="D10" s="41">
        <v>13.512</v>
      </c>
      <c r="E10" s="41">
        <v>10.0588</v>
      </c>
      <c r="F10" s="41">
        <v>3.4531000000000001</v>
      </c>
      <c r="G10" s="10">
        <v>15.046900000000001</v>
      </c>
      <c r="H10" s="41">
        <v>1.1941999999999999</v>
      </c>
      <c r="I10" s="41">
        <v>13.852600000000001</v>
      </c>
      <c r="J10" s="41">
        <v>10.3932</v>
      </c>
      <c r="K10" s="41">
        <v>3.4594</v>
      </c>
    </row>
    <row r="11" spans="1:11">
      <c r="A11" s="49" t="s">
        <v>75</v>
      </c>
      <c r="B11" s="41">
        <v>7.1372</v>
      </c>
      <c r="C11" s="41">
        <v>0.69640000000000002</v>
      </c>
      <c r="D11" s="41">
        <v>6.4409000000000001</v>
      </c>
      <c r="E11" s="41">
        <v>1.1980999999999999</v>
      </c>
      <c r="F11" s="41">
        <v>5.2427000000000001</v>
      </c>
      <c r="G11" s="10">
        <v>8.5958000000000006</v>
      </c>
      <c r="H11" s="41">
        <v>1.1976</v>
      </c>
      <c r="I11" s="41">
        <v>7.3982999999999999</v>
      </c>
      <c r="J11" s="41">
        <v>2.7250000000000001</v>
      </c>
      <c r="K11" s="41">
        <v>4.6733000000000002</v>
      </c>
    </row>
    <row r="12" spans="1:11">
      <c r="A12" s="49" t="s">
        <v>76</v>
      </c>
      <c r="B12" s="41">
        <v>5.0667999999999997</v>
      </c>
      <c r="C12" s="41">
        <v>0.58860000000000001</v>
      </c>
      <c r="D12" s="41">
        <v>4.4782000000000002</v>
      </c>
      <c r="E12" s="41">
        <v>1.6496</v>
      </c>
      <c r="F12" s="41">
        <v>2.8285999999999998</v>
      </c>
      <c r="G12" s="10">
        <v>9.8711000000000002</v>
      </c>
      <c r="H12" s="41">
        <v>0.57550000000000001</v>
      </c>
      <c r="I12" s="41">
        <v>9.2956000000000003</v>
      </c>
      <c r="J12" s="41">
        <v>5.7214</v>
      </c>
      <c r="K12" s="41">
        <v>3.5741999999999998</v>
      </c>
    </row>
    <row r="13" spans="1:11">
      <c r="A13" s="49" t="s">
        <v>77</v>
      </c>
      <c r="B13" s="41">
        <v>10.174799999999999</v>
      </c>
      <c r="C13" s="41">
        <v>0.96740000000000004</v>
      </c>
      <c r="D13" s="41">
        <v>9.2073999999999998</v>
      </c>
      <c r="E13" s="58" t="s">
        <v>179</v>
      </c>
      <c r="F13" s="41">
        <v>8.9673999999999996</v>
      </c>
      <c r="G13" s="10">
        <v>9.7438000000000002</v>
      </c>
      <c r="H13" s="41">
        <v>1.8486</v>
      </c>
      <c r="I13" s="41">
        <v>7.8952</v>
      </c>
      <c r="J13" s="41">
        <v>0.50139999999999996</v>
      </c>
      <c r="K13" s="41">
        <v>7.3936999999999999</v>
      </c>
    </row>
    <row r="14" spans="1:11">
      <c r="A14" s="49" t="s">
        <v>78</v>
      </c>
      <c r="B14" s="41">
        <v>5.2840999999999996</v>
      </c>
      <c r="C14" s="41">
        <v>0.87649999999999995</v>
      </c>
      <c r="D14" s="41">
        <v>4.4076000000000004</v>
      </c>
      <c r="E14" s="41">
        <v>1.3643000000000001</v>
      </c>
      <c r="F14" s="41">
        <v>3.0432999999999999</v>
      </c>
      <c r="G14" s="10">
        <v>4.9352</v>
      </c>
      <c r="H14" s="58" t="s">
        <v>179</v>
      </c>
      <c r="I14" s="41">
        <v>4.4423000000000004</v>
      </c>
      <c r="J14" s="41">
        <v>1.8604000000000001</v>
      </c>
      <c r="K14" s="41">
        <v>2.5819000000000001</v>
      </c>
    </row>
    <row r="15" spans="1:11">
      <c r="A15" s="49" t="s">
        <v>79</v>
      </c>
      <c r="B15" s="41">
        <v>7.6547000000000001</v>
      </c>
      <c r="C15" s="41">
        <v>0.88070000000000004</v>
      </c>
      <c r="D15" s="41">
        <v>6.774</v>
      </c>
      <c r="E15" s="41">
        <v>3.2957999999999998</v>
      </c>
      <c r="F15" s="41">
        <v>3.4782999999999999</v>
      </c>
      <c r="G15" s="10">
        <v>6.7294</v>
      </c>
      <c r="H15" s="41">
        <v>1.0682</v>
      </c>
      <c r="I15" s="41">
        <v>5.6612</v>
      </c>
      <c r="J15" s="41">
        <v>4.1102999999999996</v>
      </c>
      <c r="K15" s="41">
        <v>1.5508999999999999</v>
      </c>
    </row>
    <row r="16" spans="1:11">
      <c r="A16" s="49" t="s">
        <v>80</v>
      </c>
      <c r="B16" s="41">
        <v>4.8783000000000003</v>
      </c>
      <c r="C16" s="58" t="s">
        <v>179</v>
      </c>
      <c r="D16" s="41">
        <v>4.3956</v>
      </c>
      <c r="E16" s="41">
        <v>2.1478000000000002</v>
      </c>
      <c r="F16" s="41">
        <v>2.2477999999999998</v>
      </c>
      <c r="G16" s="10">
        <v>6.2008999999999999</v>
      </c>
      <c r="H16" s="58" t="s">
        <v>179</v>
      </c>
      <c r="I16" s="41">
        <v>5.8265000000000002</v>
      </c>
      <c r="J16" s="41">
        <v>3.3365999999999998</v>
      </c>
      <c r="K16" s="41">
        <v>2.4899</v>
      </c>
    </row>
    <row r="17" spans="1:11">
      <c r="A17" s="49" t="s">
        <v>81</v>
      </c>
      <c r="B17" s="41">
        <v>10.313000000000001</v>
      </c>
      <c r="C17" s="58" t="s">
        <v>179</v>
      </c>
      <c r="D17" s="41">
        <v>9.8763000000000005</v>
      </c>
      <c r="E17" s="41">
        <v>3.0688</v>
      </c>
      <c r="F17" s="41">
        <v>6.8075999999999999</v>
      </c>
      <c r="G17" s="10">
        <v>11.259499999999999</v>
      </c>
      <c r="H17" s="58" t="s">
        <v>179</v>
      </c>
      <c r="I17" s="41">
        <v>10.7804</v>
      </c>
      <c r="J17" s="41">
        <v>4.9001000000000001</v>
      </c>
      <c r="K17" s="41">
        <v>5.8803000000000001</v>
      </c>
    </row>
    <row r="18" spans="1:11">
      <c r="A18" s="49" t="s">
        <v>82</v>
      </c>
      <c r="B18" s="41">
        <v>7.6188000000000002</v>
      </c>
      <c r="C18" s="58" t="s">
        <v>179</v>
      </c>
      <c r="D18" s="41">
        <v>7.3848000000000003</v>
      </c>
      <c r="E18" s="41">
        <v>1.651</v>
      </c>
      <c r="F18" s="41">
        <v>5.7337999999999996</v>
      </c>
      <c r="G18" s="10">
        <v>6.0448000000000004</v>
      </c>
      <c r="H18" s="58" t="s">
        <v>179</v>
      </c>
      <c r="I18" s="41">
        <v>5.6859000000000002</v>
      </c>
      <c r="J18" s="41">
        <v>2.2332000000000001</v>
      </c>
      <c r="K18" s="41">
        <v>3.4527000000000001</v>
      </c>
    </row>
    <row r="19" spans="1:11">
      <c r="A19" s="49" t="s">
        <v>83</v>
      </c>
      <c r="B19" s="41">
        <v>7.6188000000000002</v>
      </c>
      <c r="C19" s="58" t="s">
        <v>179</v>
      </c>
      <c r="D19" s="41">
        <v>7.3423999999999996</v>
      </c>
      <c r="E19" s="41">
        <v>1.254</v>
      </c>
      <c r="F19" s="41">
        <v>6.0884</v>
      </c>
      <c r="G19" s="10">
        <v>6.1367000000000003</v>
      </c>
      <c r="H19" s="58" t="s">
        <v>179</v>
      </c>
      <c r="I19" s="41">
        <v>5.7481999999999998</v>
      </c>
      <c r="J19" s="41">
        <v>1.486</v>
      </c>
      <c r="K19" s="41">
        <v>4.2622</v>
      </c>
    </row>
    <row r="20" spans="1:11">
      <c r="A20" s="49" t="s">
        <v>84</v>
      </c>
      <c r="B20" s="41">
        <v>13.547700000000001</v>
      </c>
      <c r="C20" s="58" t="s">
        <v>179</v>
      </c>
      <c r="D20" s="41">
        <v>13.1639</v>
      </c>
      <c r="E20" s="41">
        <v>9.3855000000000004</v>
      </c>
      <c r="F20" s="41">
        <v>3.7785000000000002</v>
      </c>
      <c r="G20" s="10">
        <v>12.8939</v>
      </c>
      <c r="H20" s="41">
        <v>0.57889999999999997</v>
      </c>
      <c r="I20" s="41">
        <v>12.315099999999999</v>
      </c>
      <c r="J20" s="41">
        <v>10.7638</v>
      </c>
      <c r="K20" s="41">
        <v>1.5511999999999999</v>
      </c>
    </row>
    <row r="21" spans="1:11">
      <c r="A21" s="49" t="s">
        <v>85</v>
      </c>
      <c r="B21" s="41">
        <v>3.8416999999999999</v>
      </c>
      <c r="C21" s="41">
        <v>1.3742000000000001</v>
      </c>
      <c r="D21" s="41">
        <v>2.4674999999999998</v>
      </c>
      <c r="E21" s="41">
        <v>0.874</v>
      </c>
      <c r="F21" s="41">
        <v>1.5934999999999999</v>
      </c>
      <c r="G21" s="10">
        <v>3.4897</v>
      </c>
      <c r="H21" s="41">
        <v>0.72370000000000001</v>
      </c>
      <c r="I21" s="41">
        <v>2.766</v>
      </c>
      <c r="J21" s="41">
        <v>0.78159999999999996</v>
      </c>
      <c r="K21" s="41">
        <v>1.9843999999999999</v>
      </c>
    </row>
    <row r="22" spans="1:11">
      <c r="A22" s="49" t="s">
        <v>86</v>
      </c>
      <c r="B22" s="41">
        <v>2.8241999999999998</v>
      </c>
      <c r="C22" s="58" t="s">
        <v>179</v>
      </c>
      <c r="D22" s="41">
        <v>2.3929</v>
      </c>
      <c r="E22" s="41">
        <v>0.59430000000000005</v>
      </c>
      <c r="F22" s="41">
        <v>1.7985</v>
      </c>
      <c r="G22" s="10">
        <v>5.2563000000000004</v>
      </c>
      <c r="H22" s="41">
        <v>0.95169999999999999</v>
      </c>
      <c r="I22" s="41">
        <v>4.3045999999999998</v>
      </c>
      <c r="J22" s="41">
        <v>0.90469999999999995</v>
      </c>
      <c r="K22" s="41">
        <v>3.3999000000000001</v>
      </c>
    </row>
    <row r="23" spans="1:11">
      <c r="A23" s="49" t="s">
        <v>87</v>
      </c>
      <c r="B23" s="41">
        <v>3.1478000000000002</v>
      </c>
      <c r="C23" s="58" t="s">
        <v>179</v>
      </c>
      <c r="D23" s="41">
        <v>3.0226000000000002</v>
      </c>
      <c r="E23" s="41">
        <v>1.6569</v>
      </c>
      <c r="F23" s="41">
        <v>1.3656999999999999</v>
      </c>
      <c r="G23" s="10">
        <v>4.0101000000000004</v>
      </c>
      <c r="H23" s="58" t="s">
        <v>179</v>
      </c>
      <c r="I23" s="41">
        <v>3.5846</v>
      </c>
      <c r="J23" s="41">
        <v>2.5051999999999999</v>
      </c>
      <c r="K23" s="41">
        <v>1.0793999999999999</v>
      </c>
    </row>
    <row r="24" spans="1:11">
      <c r="A24" s="49" t="s">
        <v>88</v>
      </c>
      <c r="B24" s="41">
        <v>8.7677999999999994</v>
      </c>
      <c r="C24" s="41">
        <v>1.4930000000000001</v>
      </c>
      <c r="D24" s="41">
        <v>7.2747999999999999</v>
      </c>
      <c r="E24" s="41">
        <v>1.8004</v>
      </c>
      <c r="F24" s="41">
        <v>5.4743000000000004</v>
      </c>
      <c r="G24" s="10">
        <v>10.8583</v>
      </c>
      <c r="H24" s="41">
        <v>1.2609999999999999</v>
      </c>
      <c r="I24" s="41">
        <v>9.5973000000000006</v>
      </c>
      <c r="J24" s="41">
        <v>3.1705000000000001</v>
      </c>
      <c r="K24" s="41">
        <v>6.4268999999999998</v>
      </c>
    </row>
    <row r="25" spans="1:11">
      <c r="A25" s="49" t="s">
        <v>89</v>
      </c>
      <c r="B25" s="41">
        <v>9.5103000000000009</v>
      </c>
      <c r="C25" s="41">
        <v>0.98650000000000004</v>
      </c>
      <c r="D25" s="41">
        <v>8.5237999999999996</v>
      </c>
      <c r="E25" s="41">
        <v>6.6638999999999999</v>
      </c>
      <c r="F25" s="41">
        <v>1.8599000000000001</v>
      </c>
      <c r="G25" s="10">
        <v>9.9824999999999999</v>
      </c>
      <c r="H25" s="41">
        <v>1.0085999999999999</v>
      </c>
      <c r="I25" s="41">
        <v>8.9739000000000004</v>
      </c>
      <c r="J25" s="41">
        <v>7.5544000000000002</v>
      </c>
      <c r="K25" s="41">
        <v>1.4196</v>
      </c>
    </row>
    <row r="26" spans="1:11">
      <c r="A26" s="49" t="s">
        <v>90</v>
      </c>
      <c r="B26" s="41">
        <v>5.1477000000000004</v>
      </c>
      <c r="C26" s="41">
        <v>0.87090000000000001</v>
      </c>
      <c r="D26" s="41">
        <v>4.2767999999999997</v>
      </c>
      <c r="E26" s="41">
        <v>2.8096999999999999</v>
      </c>
      <c r="F26" s="41">
        <v>1.4671000000000001</v>
      </c>
      <c r="G26" s="10">
        <v>8.8198000000000008</v>
      </c>
      <c r="H26" s="41">
        <v>0.90069999999999995</v>
      </c>
      <c r="I26" s="41">
        <v>7.9191000000000003</v>
      </c>
      <c r="J26" s="41">
        <v>6.3257000000000003</v>
      </c>
      <c r="K26" s="41">
        <v>1.5933999999999999</v>
      </c>
    </row>
    <row r="27" spans="1:11">
      <c r="A27" s="49" t="s">
        <v>91</v>
      </c>
      <c r="B27" s="41">
        <v>9.7872000000000003</v>
      </c>
      <c r="C27" s="58" t="s">
        <v>179</v>
      </c>
      <c r="D27" s="41">
        <v>9.3498999999999999</v>
      </c>
      <c r="E27" s="41">
        <v>6.7771999999999997</v>
      </c>
      <c r="F27" s="41">
        <v>2.5727000000000002</v>
      </c>
      <c r="G27" s="10">
        <v>9.2814999999999994</v>
      </c>
      <c r="H27" s="41">
        <v>0.6633</v>
      </c>
      <c r="I27" s="41">
        <v>8.6182999999999996</v>
      </c>
      <c r="J27" s="41">
        <v>7.4208999999999996</v>
      </c>
      <c r="K27" s="41">
        <v>1.1974</v>
      </c>
    </row>
    <row r="28" spans="1:11">
      <c r="A28" s="49" t="s">
        <v>92</v>
      </c>
      <c r="B28" s="41">
        <v>1.8048999999999999</v>
      </c>
      <c r="C28" s="58" t="s">
        <v>179</v>
      </c>
      <c r="D28" s="41">
        <v>1.7392000000000001</v>
      </c>
      <c r="E28" s="41">
        <v>0.75690000000000002</v>
      </c>
      <c r="F28" s="41">
        <v>0.98229999999999995</v>
      </c>
      <c r="G28" s="10">
        <v>2.8462999999999998</v>
      </c>
      <c r="H28" s="58" t="s">
        <v>179</v>
      </c>
      <c r="I28" s="41">
        <v>2.52</v>
      </c>
      <c r="J28" s="41">
        <v>1.2363999999999999</v>
      </c>
      <c r="K28" s="41">
        <v>1.2836000000000001</v>
      </c>
    </row>
    <row r="29" spans="1:11">
      <c r="A29" s="49" t="s">
        <v>93</v>
      </c>
      <c r="B29" s="41">
        <v>2.7410999999999999</v>
      </c>
      <c r="C29" s="58" t="s">
        <v>179</v>
      </c>
      <c r="D29" s="41">
        <v>2.5789</v>
      </c>
      <c r="E29" s="41">
        <v>1.2625</v>
      </c>
      <c r="F29" s="41">
        <v>1.3164</v>
      </c>
      <c r="G29" s="10">
        <v>3.3978000000000002</v>
      </c>
      <c r="H29" s="58" t="s">
        <v>179</v>
      </c>
      <c r="I29" s="41">
        <v>3.0865</v>
      </c>
      <c r="J29" s="41">
        <v>1.2888999999999999</v>
      </c>
      <c r="K29" s="41">
        <v>1.7976000000000001</v>
      </c>
    </row>
    <row r="30" spans="1:11">
      <c r="A30" s="49" t="s">
        <v>94</v>
      </c>
      <c r="B30" s="41">
        <v>2.5432000000000001</v>
      </c>
      <c r="C30" s="58" t="s">
        <v>179</v>
      </c>
      <c r="D30" s="41">
        <v>2.5432000000000001</v>
      </c>
      <c r="E30" s="41">
        <v>1.7484</v>
      </c>
      <c r="F30" s="41">
        <v>0.79490000000000005</v>
      </c>
      <c r="G30" s="10">
        <v>3.0960000000000001</v>
      </c>
      <c r="H30" s="58" t="s">
        <v>179</v>
      </c>
      <c r="I30" s="41">
        <v>3.0522999999999998</v>
      </c>
      <c r="J30" s="41">
        <v>2.274</v>
      </c>
      <c r="K30" s="41">
        <v>0.77829999999999999</v>
      </c>
    </row>
    <row r="31" spans="1:11">
      <c r="A31" s="49" t="s">
        <v>95</v>
      </c>
      <c r="B31" s="41">
        <v>7.1843000000000004</v>
      </c>
      <c r="C31" s="41">
        <v>0.70350000000000001</v>
      </c>
      <c r="D31" s="41">
        <v>6.4806999999999997</v>
      </c>
      <c r="E31" s="41">
        <v>1.2704</v>
      </c>
      <c r="F31" s="41">
        <v>5.2103000000000002</v>
      </c>
      <c r="G31" s="10">
        <v>9.0762</v>
      </c>
      <c r="H31" s="41">
        <v>0.60440000000000005</v>
      </c>
      <c r="I31" s="41">
        <v>8.4718999999999998</v>
      </c>
      <c r="J31" s="41">
        <v>3.0198999999999998</v>
      </c>
      <c r="K31" s="41">
        <v>5.4519000000000002</v>
      </c>
    </row>
    <row r="32" spans="1:11">
      <c r="A32" s="49" t="s">
        <v>96</v>
      </c>
      <c r="B32" s="41">
        <v>24.5121</v>
      </c>
      <c r="C32" s="41">
        <v>0.60670000000000002</v>
      </c>
      <c r="D32" s="41">
        <v>23.9054</v>
      </c>
      <c r="E32" s="41">
        <v>12.4025</v>
      </c>
      <c r="F32" s="41">
        <v>11.5029</v>
      </c>
      <c r="G32" s="10">
        <v>18.248899999999999</v>
      </c>
      <c r="H32" s="41">
        <v>0.80620000000000003</v>
      </c>
      <c r="I32" s="41">
        <v>17.442699999999999</v>
      </c>
      <c r="J32" s="41">
        <v>13.376799999999999</v>
      </c>
      <c r="K32" s="41">
        <v>4.0659000000000001</v>
      </c>
    </row>
    <row r="33" spans="1:11">
      <c r="A33" s="49" t="s">
        <v>97</v>
      </c>
      <c r="B33" s="41">
        <v>3.4592999999999998</v>
      </c>
      <c r="C33" s="58" t="s">
        <v>179</v>
      </c>
      <c r="D33" s="41">
        <v>3.2311999999999999</v>
      </c>
      <c r="E33" s="41">
        <v>1.7626999999999999</v>
      </c>
      <c r="F33" s="41">
        <v>1.4683999999999999</v>
      </c>
      <c r="G33" s="10">
        <v>3.5202</v>
      </c>
      <c r="H33" s="58" t="s">
        <v>179</v>
      </c>
      <c r="I33" s="41">
        <v>3.3220999999999998</v>
      </c>
      <c r="J33" s="41">
        <v>1.5212000000000001</v>
      </c>
      <c r="K33" s="41">
        <v>1.8008999999999999</v>
      </c>
    </row>
    <row r="34" spans="1:11">
      <c r="A34" s="49" t="s">
        <v>98</v>
      </c>
      <c r="B34" s="41">
        <v>3.2623000000000002</v>
      </c>
      <c r="C34" s="41">
        <v>0.67820000000000003</v>
      </c>
      <c r="D34" s="41">
        <v>2.5840999999999998</v>
      </c>
      <c r="E34" s="58" t="s">
        <v>179</v>
      </c>
      <c r="F34" s="41">
        <v>2.1097999999999999</v>
      </c>
      <c r="G34" s="10">
        <v>4.2129000000000003</v>
      </c>
      <c r="H34" s="41">
        <v>0.9254</v>
      </c>
      <c r="I34" s="41">
        <v>3.2875000000000001</v>
      </c>
      <c r="J34" s="41">
        <v>0.83720000000000006</v>
      </c>
      <c r="K34" s="41">
        <v>2.4502999999999999</v>
      </c>
    </row>
    <row r="35" spans="1:11">
      <c r="A35" s="49" t="s">
        <v>99</v>
      </c>
      <c r="B35" s="41">
        <v>16.979600000000001</v>
      </c>
      <c r="C35" s="41">
        <v>1.5922000000000001</v>
      </c>
      <c r="D35" s="41">
        <v>15.3874</v>
      </c>
      <c r="E35" s="41">
        <v>7.7302</v>
      </c>
      <c r="F35" s="41">
        <v>7.6573000000000002</v>
      </c>
      <c r="G35" s="10">
        <v>17.424399999999999</v>
      </c>
      <c r="H35" s="41">
        <v>0.87350000000000005</v>
      </c>
      <c r="I35" s="41">
        <v>16.550899999999999</v>
      </c>
      <c r="J35" s="41">
        <v>7.6334</v>
      </c>
      <c r="K35" s="41">
        <v>8.9175000000000004</v>
      </c>
    </row>
    <row r="36" spans="1:11">
      <c r="A36" s="49" t="s">
        <v>100</v>
      </c>
      <c r="B36" s="41">
        <v>8.1517999999999997</v>
      </c>
      <c r="C36" s="41">
        <v>0.97199999999999998</v>
      </c>
      <c r="D36" s="41">
        <v>7.1798000000000002</v>
      </c>
      <c r="E36" s="58" t="s">
        <v>179</v>
      </c>
      <c r="F36" s="41">
        <v>6.8535000000000004</v>
      </c>
      <c r="G36" s="10">
        <v>9.5815999999999999</v>
      </c>
      <c r="H36" s="41">
        <v>1.125</v>
      </c>
      <c r="I36" s="41">
        <v>8.4565999999999999</v>
      </c>
      <c r="J36" s="41">
        <v>1.6617</v>
      </c>
      <c r="K36" s="41">
        <v>6.7949999999999999</v>
      </c>
    </row>
    <row r="37" spans="1:11">
      <c r="A37" s="49" t="s">
        <v>101</v>
      </c>
      <c r="B37" s="41">
        <v>6.8982000000000001</v>
      </c>
      <c r="C37" s="41">
        <v>0.5585</v>
      </c>
      <c r="D37" s="41">
        <v>6.3396999999999997</v>
      </c>
      <c r="E37" s="41">
        <v>3.4546999999999999</v>
      </c>
      <c r="F37" s="41">
        <v>2.8849999999999998</v>
      </c>
      <c r="G37" s="10">
        <v>5.4078999999999997</v>
      </c>
      <c r="H37" s="58" t="s">
        <v>179</v>
      </c>
      <c r="I37" s="41">
        <v>5.0861999999999998</v>
      </c>
      <c r="J37" s="41">
        <v>2.4232</v>
      </c>
      <c r="K37" s="41">
        <v>2.6629999999999998</v>
      </c>
    </row>
    <row r="38" spans="1:11">
      <c r="A38" s="49" t="s">
        <v>102</v>
      </c>
      <c r="B38" s="41">
        <v>2.0964999999999998</v>
      </c>
      <c r="C38" s="58" t="s">
        <v>179</v>
      </c>
      <c r="D38" s="41">
        <v>1.6742999999999999</v>
      </c>
      <c r="E38" s="41">
        <v>0.9748</v>
      </c>
      <c r="F38" s="41">
        <v>0.69950000000000001</v>
      </c>
      <c r="G38" s="10">
        <v>2.1436999999999999</v>
      </c>
      <c r="H38" s="58" t="s">
        <v>179</v>
      </c>
      <c r="I38" s="41">
        <v>1.8898999999999999</v>
      </c>
      <c r="J38" s="41">
        <v>1.1449</v>
      </c>
      <c r="K38" s="41">
        <v>0.74490000000000001</v>
      </c>
    </row>
    <row r="39" spans="1:11">
      <c r="A39" s="49" t="s">
        <v>103</v>
      </c>
      <c r="B39" s="41">
        <v>3.9849999999999999</v>
      </c>
      <c r="C39" s="58" t="s">
        <v>179</v>
      </c>
      <c r="D39" s="41">
        <v>3.605</v>
      </c>
      <c r="E39" s="41">
        <v>1.0769</v>
      </c>
      <c r="F39" s="41">
        <v>2.5280999999999998</v>
      </c>
      <c r="G39" s="10">
        <v>3.9893000000000001</v>
      </c>
      <c r="H39" s="58" t="s">
        <v>179</v>
      </c>
      <c r="I39" s="41">
        <v>3.7425999999999999</v>
      </c>
      <c r="J39" s="41">
        <v>1.397</v>
      </c>
      <c r="K39" s="41">
        <v>2.3456000000000001</v>
      </c>
    </row>
    <row r="40" spans="1:11">
      <c r="A40" s="49" t="s">
        <v>104</v>
      </c>
      <c r="B40" s="41">
        <v>6.6540999999999997</v>
      </c>
      <c r="C40" s="41">
        <v>0.53359999999999996</v>
      </c>
      <c r="D40" s="41">
        <v>6.1204000000000001</v>
      </c>
      <c r="E40" s="41">
        <v>3.9142000000000001</v>
      </c>
      <c r="F40" s="41">
        <v>2.2061999999999999</v>
      </c>
      <c r="G40" s="10">
        <v>8.5845000000000002</v>
      </c>
      <c r="H40" s="58" t="s">
        <v>179</v>
      </c>
      <c r="I40" s="41">
        <v>8.2418999999999993</v>
      </c>
      <c r="J40" s="41">
        <v>4.133</v>
      </c>
      <c r="K40" s="41">
        <v>4.1089000000000002</v>
      </c>
    </row>
    <row r="41" spans="1:11">
      <c r="A41" s="49" t="s">
        <v>105</v>
      </c>
      <c r="B41" s="41">
        <v>13.1792</v>
      </c>
      <c r="C41" s="41">
        <v>0.59430000000000005</v>
      </c>
      <c r="D41" s="41">
        <v>12.585000000000001</v>
      </c>
      <c r="E41" s="41">
        <v>8.2452000000000005</v>
      </c>
      <c r="F41" s="41">
        <v>4.3398000000000003</v>
      </c>
      <c r="G41" s="10">
        <v>16.017700000000001</v>
      </c>
      <c r="H41" s="41">
        <v>0.50249999999999995</v>
      </c>
      <c r="I41" s="41">
        <v>15.5152</v>
      </c>
      <c r="J41" s="41">
        <v>11.867699999999999</v>
      </c>
      <c r="K41" s="41">
        <v>3.6475</v>
      </c>
    </row>
    <row r="42" spans="1:11">
      <c r="A42" s="49" t="s">
        <v>106</v>
      </c>
      <c r="B42" s="41">
        <v>3.7425000000000002</v>
      </c>
      <c r="C42" s="58" t="s">
        <v>179</v>
      </c>
      <c r="D42" s="41">
        <v>3.3365999999999998</v>
      </c>
      <c r="E42" s="41">
        <v>1.0879000000000001</v>
      </c>
      <c r="F42" s="41">
        <v>2.2488000000000001</v>
      </c>
      <c r="G42" s="10">
        <v>4.3295000000000003</v>
      </c>
      <c r="H42" s="41">
        <v>0.63790000000000002</v>
      </c>
      <c r="I42" s="41">
        <v>3.6916000000000002</v>
      </c>
      <c r="J42" s="41">
        <v>1.5531999999999999</v>
      </c>
      <c r="K42" s="41">
        <v>2.1383999999999999</v>
      </c>
    </row>
    <row r="43" spans="1:11">
      <c r="A43" s="49" t="s">
        <v>107</v>
      </c>
      <c r="B43" s="41">
        <v>8.1135999999999999</v>
      </c>
      <c r="C43" s="41">
        <v>1.2132000000000001</v>
      </c>
      <c r="D43" s="41">
        <v>6.9004000000000003</v>
      </c>
      <c r="E43" s="41">
        <v>3.7709000000000001</v>
      </c>
      <c r="F43" s="41">
        <v>3.1295000000000002</v>
      </c>
      <c r="G43" s="10">
        <v>8.7207000000000008</v>
      </c>
      <c r="H43" s="41">
        <v>1.3207</v>
      </c>
      <c r="I43" s="41">
        <v>7.4</v>
      </c>
      <c r="J43" s="41">
        <v>3.2835999999999999</v>
      </c>
      <c r="K43" s="41">
        <v>4.1163999999999996</v>
      </c>
    </row>
    <row r="44" spans="1:11">
      <c r="A44" s="49" t="s">
        <v>108</v>
      </c>
      <c r="B44" s="41">
        <v>7.8921999999999999</v>
      </c>
      <c r="C44" s="58" t="s">
        <v>179</v>
      </c>
      <c r="D44" s="41">
        <v>7.5624000000000002</v>
      </c>
      <c r="E44" s="41">
        <v>4.9184000000000001</v>
      </c>
      <c r="F44" s="41">
        <v>2.6440000000000001</v>
      </c>
      <c r="G44" s="10">
        <v>8.5091000000000001</v>
      </c>
      <c r="H44" s="58" t="s">
        <v>179</v>
      </c>
      <c r="I44" s="41">
        <v>8.1478999999999999</v>
      </c>
      <c r="J44" s="41">
        <v>6.6589</v>
      </c>
      <c r="K44" s="41">
        <v>1.4890000000000001</v>
      </c>
    </row>
    <row r="45" spans="1:11">
      <c r="A45" s="49" t="s">
        <v>109</v>
      </c>
      <c r="B45" s="41">
        <v>3.0381</v>
      </c>
      <c r="C45" s="41">
        <v>0.50370000000000004</v>
      </c>
      <c r="D45" s="41">
        <v>2.5344000000000002</v>
      </c>
      <c r="E45" s="41">
        <v>0.75919999999999999</v>
      </c>
      <c r="F45" s="41">
        <v>1.7751999999999999</v>
      </c>
      <c r="G45" s="10">
        <v>2.1162000000000001</v>
      </c>
      <c r="H45" s="58" t="s">
        <v>179</v>
      </c>
      <c r="I45" s="41">
        <v>1.8517999999999999</v>
      </c>
      <c r="J45" s="41">
        <v>0.82240000000000002</v>
      </c>
      <c r="K45" s="41">
        <v>1.0295000000000001</v>
      </c>
    </row>
    <row r="46" spans="1:11">
      <c r="A46" s="49" t="s">
        <v>110</v>
      </c>
      <c r="B46" s="41">
        <v>4.7129000000000003</v>
      </c>
      <c r="C46" s="41">
        <v>0.56440000000000001</v>
      </c>
      <c r="D46" s="41">
        <v>4.1485000000000003</v>
      </c>
      <c r="E46" s="41">
        <v>0.82340000000000002</v>
      </c>
      <c r="F46" s="41">
        <v>3.3250999999999999</v>
      </c>
      <c r="G46" s="10">
        <v>5.8474000000000004</v>
      </c>
      <c r="H46" s="41">
        <v>0.52</v>
      </c>
      <c r="I46" s="41">
        <v>5.3273999999999999</v>
      </c>
      <c r="J46" s="41">
        <v>1.5169999999999999</v>
      </c>
      <c r="K46" s="41">
        <v>3.8104</v>
      </c>
    </row>
    <row r="47" spans="1:11">
      <c r="A47" s="49" t="s">
        <v>111</v>
      </c>
      <c r="B47" s="41">
        <v>22.790900000000001</v>
      </c>
      <c r="C47" s="41">
        <v>1.8794</v>
      </c>
      <c r="D47" s="41">
        <v>20.9115</v>
      </c>
      <c r="E47" s="41">
        <v>10.907999999999999</v>
      </c>
      <c r="F47" s="41">
        <v>10.003500000000001</v>
      </c>
      <c r="G47" s="10">
        <v>25.4239</v>
      </c>
      <c r="H47" s="41">
        <v>1.6342000000000001</v>
      </c>
      <c r="I47" s="41">
        <v>23.7897</v>
      </c>
      <c r="J47" s="41">
        <v>12.0373</v>
      </c>
      <c r="K47" s="41">
        <v>11.7523</v>
      </c>
    </row>
    <row r="48" spans="1:11">
      <c r="A48" s="49" t="s">
        <v>112</v>
      </c>
      <c r="B48" s="41">
        <v>4.3986000000000001</v>
      </c>
      <c r="C48" s="58" t="s">
        <v>179</v>
      </c>
      <c r="D48" s="41">
        <v>3.9466000000000001</v>
      </c>
      <c r="E48" s="41">
        <v>2.6619000000000002</v>
      </c>
      <c r="F48" s="41">
        <v>1.2847</v>
      </c>
      <c r="G48" s="10">
        <v>8.9283999999999999</v>
      </c>
      <c r="H48" s="41">
        <v>0.71860000000000002</v>
      </c>
      <c r="I48" s="41">
        <v>8.2096999999999998</v>
      </c>
      <c r="J48" s="41">
        <v>6.0865999999999998</v>
      </c>
      <c r="K48" s="41">
        <v>2.1232000000000002</v>
      </c>
    </row>
    <row r="49" spans="1:11">
      <c r="A49" s="49" t="s">
        <v>113</v>
      </c>
      <c r="B49" s="41">
        <v>2.9131</v>
      </c>
      <c r="C49" s="58" t="s">
        <v>179</v>
      </c>
      <c r="D49" s="41">
        <v>2.7606999999999999</v>
      </c>
      <c r="E49" s="41">
        <v>1.7479</v>
      </c>
      <c r="F49" s="41">
        <v>1.0127999999999999</v>
      </c>
      <c r="G49" s="10">
        <v>2.3677000000000001</v>
      </c>
      <c r="H49" s="58" t="s">
        <v>179</v>
      </c>
      <c r="I49" s="41">
        <v>1.9857</v>
      </c>
      <c r="J49" s="41">
        <v>0.96450000000000002</v>
      </c>
      <c r="K49" s="41">
        <v>1.0212000000000001</v>
      </c>
    </row>
    <row r="50" spans="1:11">
      <c r="A50" s="49" t="s">
        <v>114</v>
      </c>
      <c r="B50" s="41">
        <v>6.8263999999999996</v>
      </c>
      <c r="C50" s="41">
        <v>0.72309999999999997</v>
      </c>
      <c r="D50" s="41">
        <v>6.1032000000000002</v>
      </c>
      <c r="E50" s="41">
        <v>2.6783000000000001</v>
      </c>
      <c r="F50" s="41">
        <v>3.4249000000000001</v>
      </c>
      <c r="G50" s="10">
        <v>9.6440000000000001</v>
      </c>
      <c r="H50" s="41">
        <v>1.4691000000000001</v>
      </c>
      <c r="I50" s="41">
        <v>8.1750000000000007</v>
      </c>
      <c r="J50" s="41">
        <v>4.6172000000000004</v>
      </c>
      <c r="K50" s="41">
        <v>3.5577999999999999</v>
      </c>
    </row>
    <row r="51" spans="1:11">
      <c r="A51" s="49" t="s">
        <v>115</v>
      </c>
      <c r="B51" s="41">
        <v>13.1989</v>
      </c>
      <c r="C51" s="41">
        <v>0.52990000000000004</v>
      </c>
      <c r="D51" s="41">
        <v>12.6691</v>
      </c>
      <c r="E51" s="41">
        <v>7.2024999999999997</v>
      </c>
      <c r="F51" s="41">
        <v>5.4665999999999997</v>
      </c>
      <c r="G51" s="10">
        <v>14.040100000000001</v>
      </c>
      <c r="H51" s="41">
        <v>1.1103000000000001</v>
      </c>
      <c r="I51" s="41">
        <v>12.9298</v>
      </c>
      <c r="J51" s="41">
        <v>10.238799999999999</v>
      </c>
      <c r="K51" s="41">
        <v>2.6911</v>
      </c>
    </row>
    <row r="52" spans="1:11">
      <c r="A52" s="49" t="s">
        <v>116</v>
      </c>
      <c r="B52" s="41">
        <v>0.77</v>
      </c>
      <c r="C52" s="58" t="s">
        <v>179</v>
      </c>
      <c r="D52" s="41">
        <v>0.73340000000000005</v>
      </c>
      <c r="E52" s="58" t="s">
        <v>179</v>
      </c>
      <c r="F52" s="58" t="s">
        <v>179</v>
      </c>
      <c r="G52" s="10">
        <v>1.0036</v>
      </c>
      <c r="H52" s="58" t="s">
        <v>179</v>
      </c>
      <c r="I52" s="41">
        <v>0.93430000000000002</v>
      </c>
      <c r="J52" s="41">
        <v>0.71619999999999995</v>
      </c>
      <c r="K52" s="58" t="s">
        <v>179</v>
      </c>
    </row>
    <row r="53" spans="1:11">
      <c r="A53" s="49" t="s">
        <v>117</v>
      </c>
      <c r="B53" s="41">
        <v>6.9930000000000003</v>
      </c>
      <c r="C53" s="58" t="s">
        <v>179</v>
      </c>
      <c r="D53" s="41">
        <v>6.6990999999999996</v>
      </c>
      <c r="E53" s="41">
        <v>1.9853000000000001</v>
      </c>
      <c r="F53" s="41">
        <v>4.7138</v>
      </c>
      <c r="G53" s="10">
        <v>7.6562000000000001</v>
      </c>
      <c r="H53" s="58" t="s">
        <v>179</v>
      </c>
      <c r="I53" s="41">
        <v>7.4046000000000003</v>
      </c>
      <c r="J53" s="41">
        <v>3.6503000000000001</v>
      </c>
      <c r="K53" s="41">
        <v>3.7543000000000002</v>
      </c>
    </row>
    <row r="54" spans="1:11">
      <c r="A54" s="49" t="s">
        <v>118</v>
      </c>
      <c r="B54" s="41">
        <v>3.2892000000000001</v>
      </c>
      <c r="C54" s="58" t="s">
        <v>179</v>
      </c>
      <c r="D54" s="41">
        <v>2.8898000000000001</v>
      </c>
      <c r="E54" s="41">
        <v>1.8751</v>
      </c>
      <c r="F54" s="41">
        <v>1.0146999999999999</v>
      </c>
      <c r="G54" s="10">
        <v>2.9780000000000002</v>
      </c>
      <c r="H54" s="58" t="s">
        <v>179</v>
      </c>
      <c r="I54" s="41">
        <v>2.7997999999999998</v>
      </c>
      <c r="J54" s="41">
        <v>1.2393000000000001</v>
      </c>
      <c r="K54" s="41">
        <v>1.5605</v>
      </c>
    </row>
    <row r="55" spans="1:11">
      <c r="A55" s="42" t="s">
        <v>119</v>
      </c>
      <c r="B55" s="43"/>
      <c r="C55" s="43"/>
      <c r="D55" s="43"/>
      <c r="E55" s="43"/>
      <c r="F55" s="43"/>
      <c r="G55" s="43"/>
      <c r="H55" s="43"/>
      <c r="I55" s="43"/>
      <c r="J55" s="43"/>
      <c r="K55" s="43"/>
    </row>
    <row r="56" spans="1:11">
      <c r="A56" s="50" t="s">
        <v>121</v>
      </c>
      <c r="B56" s="41">
        <v>6.5297000000000001</v>
      </c>
      <c r="C56" s="41">
        <v>1.0507</v>
      </c>
      <c r="D56" s="41">
        <v>5.4789000000000003</v>
      </c>
      <c r="E56" s="41">
        <v>1.2903</v>
      </c>
      <c r="F56" s="41">
        <v>4.1886999999999999</v>
      </c>
      <c r="G56" s="10">
        <v>8.5702999999999996</v>
      </c>
      <c r="H56" s="41">
        <v>1.3542000000000001</v>
      </c>
      <c r="I56" s="41">
        <v>7.2161</v>
      </c>
      <c r="J56" s="41">
        <v>2.4380000000000002</v>
      </c>
      <c r="K56" s="41">
        <v>4.7781000000000002</v>
      </c>
    </row>
    <row r="57" spans="1:11">
      <c r="A57" s="11" t="s">
        <v>168</v>
      </c>
      <c r="B57" s="6">
        <v>9.1325000000000003</v>
      </c>
      <c r="C57" s="6">
        <v>0.98939999999999995</v>
      </c>
      <c r="D57" s="6">
        <v>8.1431000000000004</v>
      </c>
      <c r="E57" s="6">
        <v>4.4538000000000002</v>
      </c>
      <c r="F57" s="6">
        <v>3.6892999999999998</v>
      </c>
      <c r="G57" s="15">
        <v>9.5105000000000004</v>
      </c>
      <c r="H57" s="6">
        <v>0.62139999999999995</v>
      </c>
      <c r="I57" s="6">
        <v>8.8890999999999991</v>
      </c>
      <c r="J57" s="6">
        <v>4.8757999999999999</v>
      </c>
      <c r="K57" s="6">
        <v>4.0133000000000001</v>
      </c>
    </row>
    <row r="58" spans="1:11">
      <c r="A58" s="7" t="s">
        <v>234</v>
      </c>
    </row>
  </sheetData>
  <mergeCells count="4">
    <mergeCell ref="A55:K55"/>
    <mergeCell ref="B2:F2"/>
    <mergeCell ref="A2:A3"/>
    <mergeCell ref="G2:K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58"/>
  <sheetViews>
    <sheetView workbookViewId="0"/>
  </sheetViews>
  <sheetFormatPr defaultRowHeight="15"/>
  <cols>
    <col min="1" max="1" width="26" customWidth="1"/>
    <col min="2" max="11" width="16" customWidth="1"/>
  </cols>
  <sheetData>
    <row r="1" spans="1:11">
      <c r="A1" s="2" t="s">
        <v>30</v>
      </c>
    </row>
    <row r="2" spans="1:11">
      <c r="A2" s="31" t="s">
        <v>63</v>
      </c>
      <c r="B2" s="64">
        <v>2019</v>
      </c>
      <c r="C2" s="45"/>
      <c r="D2" s="45"/>
      <c r="E2" s="45"/>
      <c r="F2" s="45"/>
      <c r="G2" s="64">
        <v>2022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13.050224</v>
      </c>
      <c r="C4" s="41">
        <v>0.77068499999999995</v>
      </c>
      <c r="D4" s="41">
        <v>12.279540000000001</v>
      </c>
      <c r="E4" s="41">
        <v>6.9528350000000003</v>
      </c>
      <c r="F4" s="41">
        <v>5.3267040000000003</v>
      </c>
      <c r="G4" s="10">
        <v>14.535310000000001</v>
      </c>
      <c r="H4" s="41">
        <v>0.77961599999999998</v>
      </c>
      <c r="I4" s="41">
        <v>13.755694</v>
      </c>
      <c r="J4" s="41">
        <v>8.5625129999999992</v>
      </c>
      <c r="K4" s="41">
        <v>5.193181</v>
      </c>
    </row>
    <row r="5" spans="1:11">
      <c r="A5" s="49" t="s">
        <v>69</v>
      </c>
      <c r="B5" s="41">
        <v>5.356484</v>
      </c>
      <c r="C5" s="58" t="s">
        <v>179</v>
      </c>
      <c r="D5" s="41">
        <v>4.8791270000000004</v>
      </c>
      <c r="E5" s="41">
        <v>3.5308839999999999</v>
      </c>
      <c r="F5" s="41">
        <v>1.3482430000000001</v>
      </c>
      <c r="G5" s="10">
        <v>8.3950049999999994</v>
      </c>
      <c r="H5" s="58" t="s">
        <v>179</v>
      </c>
      <c r="I5" s="41">
        <v>7.9295949999999999</v>
      </c>
      <c r="J5" s="41">
        <v>4.6066659999999997</v>
      </c>
      <c r="K5" s="41">
        <v>3.3229289999999998</v>
      </c>
    </row>
    <row r="6" spans="1:11">
      <c r="A6" s="49" t="s">
        <v>70</v>
      </c>
      <c r="B6" s="41">
        <v>15.373099</v>
      </c>
      <c r="C6" s="58" t="s">
        <v>179</v>
      </c>
      <c r="D6" s="41">
        <v>15.146172999999999</v>
      </c>
      <c r="E6" s="41">
        <v>8.1624250000000007</v>
      </c>
      <c r="F6" s="41">
        <v>6.9837480000000003</v>
      </c>
      <c r="G6" s="10">
        <v>14.103547000000001</v>
      </c>
      <c r="H6" s="58" t="s">
        <v>179</v>
      </c>
      <c r="I6" s="41">
        <v>14.011939999999999</v>
      </c>
      <c r="J6" s="41">
        <v>7.2849459999999997</v>
      </c>
      <c r="K6" s="41">
        <v>6.7269940000000004</v>
      </c>
    </row>
    <row r="7" spans="1:11">
      <c r="A7" s="49" t="s">
        <v>71</v>
      </c>
      <c r="B7" s="41">
        <v>8.1983230000000002</v>
      </c>
      <c r="C7" s="58" t="s">
        <v>179</v>
      </c>
      <c r="D7" s="41">
        <v>7.8195899999999998</v>
      </c>
      <c r="E7" s="41">
        <v>3.9009689999999999</v>
      </c>
      <c r="F7" s="41">
        <v>3.9186209999999999</v>
      </c>
      <c r="G7" s="10">
        <v>9.3551599999999997</v>
      </c>
      <c r="H7" s="58" t="s">
        <v>179</v>
      </c>
      <c r="I7" s="41">
        <v>8.944744</v>
      </c>
      <c r="J7" s="41">
        <v>5.681406</v>
      </c>
      <c r="K7" s="41">
        <v>3.2633380000000001</v>
      </c>
    </row>
    <row r="8" spans="1:11">
      <c r="A8" s="49" t="s">
        <v>72</v>
      </c>
      <c r="B8" s="41">
        <v>7.891788</v>
      </c>
      <c r="C8" s="58" t="s">
        <v>179</v>
      </c>
      <c r="D8" s="41">
        <v>7.6392410000000002</v>
      </c>
      <c r="E8" s="41">
        <v>1.7589790000000001</v>
      </c>
      <c r="F8" s="41">
        <v>5.8802620000000001</v>
      </c>
      <c r="G8" s="10">
        <v>7.3290519999999999</v>
      </c>
      <c r="H8" s="58" t="s">
        <v>179</v>
      </c>
      <c r="I8" s="41">
        <v>6.9474330000000002</v>
      </c>
      <c r="J8" s="41">
        <v>1.7656080000000001</v>
      </c>
      <c r="K8" s="41">
        <v>5.1818249999999999</v>
      </c>
    </row>
    <row r="9" spans="1:11">
      <c r="A9" s="49" t="s">
        <v>73</v>
      </c>
      <c r="B9" s="41">
        <v>25.146889999999999</v>
      </c>
      <c r="C9" s="41">
        <v>1.0689709999999999</v>
      </c>
      <c r="D9" s="41">
        <v>24.077919000000001</v>
      </c>
      <c r="E9" s="41">
        <v>19.478836000000001</v>
      </c>
      <c r="F9" s="41">
        <v>4.5990830000000003</v>
      </c>
      <c r="G9" s="10">
        <v>26.444441000000001</v>
      </c>
      <c r="H9" s="41">
        <v>1.0898890000000001</v>
      </c>
      <c r="I9" s="41">
        <v>25.354552000000002</v>
      </c>
      <c r="J9" s="41">
        <v>22.000418</v>
      </c>
      <c r="K9" s="41">
        <v>3.3541340000000002</v>
      </c>
    </row>
    <row r="10" spans="1:11">
      <c r="A10" s="49" t="s">
        <v>74</v>
      </c>
      <c r="B10" s="41">
        <v>14.735391999999999</v>
      </c>
      <c r="C10" s="41">
        <v>0.91771400000000003</v>
      </c>
      <c r="D10" s="41">
        <v>13.817678000000001</v>
      </c>
      <c r="E10" s="41">
        <v>10.294257999999999</v>
      </c>
      <c r="F10" s="41">
        <v>3.5234200000000002</v>
      </c>
      <c r="G10" s="10">
        <v>15.927110000000001</v>
      </c>
      <c r="H10" s="41">
        <v>1.1680189999999999</v>
      </c>
      <c r="I10" s="41">
        <v>14.759091</v>
      </c>
      <c r="J10" s="41">
        <v>10.540419</v>
      </c>
      <c r="K10" s="41">
        <v>4.2186719999999998</v>
      </c>
    </row>
    <row r="11" spans="1:11">
      <c r="A11" s="49" t="s">
        <v>75</v>
      </c>
      <c r="B11" s="41">
        <v>10.945342</v>
      </c>
      <c r="C11" s="41">
        <v>0.79930100000000004</v>
      </c>
      <c r="D11" s="41">
        <v>10.146041</v>
      </c>
      <c r="E11" s="41">
        <v>4.4124119999999998</v>
      </c>
      <c r="F11" s="41">
        <v>5.7336289999999996</v>
      </c>
      <c r="G11" s="10">
        <v>13.956989</v>
      </c>
      <c r="H11" s="41">
        <v>1.4549730000000001</v>
      </c>
      <c r="I11" s="41">
        <v>12.502015999999999</v>
      </c>
      <c r="J11" s="41">
        <v>5.7146270000000001</v>
      </c>
      <c r="K11" s="41">
        <v>6.7873890000000001</v>
      </c>
    </row>
    <row r="12" spans="1:11">
      <c r="A12" s="49" t="s">
        <v>76</v>
      </c>
      <c r="B12" s="41">
        <v>15.954325000000001</v>
      </c>
      <c r="C12" s="41">
        <v>0.58805300000000005</v>
      </c>
      <c r="D12" s="41">
        <v>15.366272</v>
      </c>
      <c r="E12" s="41">
        <v>9.8824280000000009</v>
      </c>
      <c r="F12" s="41">
        <v>5.4838440000000004</v>
      </c>
      <c r="G12" s="10">
        <v>17.632887</v>
      </c>
      <c r="H12" s="58" t="s">
        <v>179</v>
      </c>
      <c r="I12" s="41">
        <v>17.242114999999998</v>
      </c>
      <c r="J12" s="41">
        <v>10.063166000000001</v>
      </c>
      <c r="K12" s="41">
        <v>7.1789480000000001</v>
      </c>
    </row>
    <row r="13" spans="1:11">
      <c r="A13" s="49" t="s">
        <v>77</v>
      </c>
      <c r="B13" s="41">
        <v>10.969156</v>
      </c>
      <c r="C13" s="41">
        <v>1.0136799999999999</v>
      </c>
      <c r="D13" s="41">
        <v>9.9554760000000009</v>
      </c>
      <c r="E13" s="58" t="s">
        <v>179</v>
      </c>
      <c r="F13" s="41">
        <v>9.5142980000000001</v>
      </c>
      <c r="G13" s="10">
        <v>10.542885999999999</v>
      </c>
      <c r="H13" s="41">
        <v>1.3196099999999999</v>
      </c>
      <c r="I13" s="41">
        <v>9.2232760000000003</v>
      </c>
      <c r="J13" s="41">
        <v>1.204744</v>
      </c>
      <c r="K13" s="41">
        <v>8.0185320000000004</v>
      </c>
    </row>
    <row r="14" spans="1:11">
      <c r="A14" s="49" t="s">
        <v>78</v>
      </c>
      <c r="B14" s="41">
        <v>11.118302999999999</v>
      </c>
      <c r="C14" s="58" t="s">
        <v>179</v>
      </c>
      <c r="D14" s="41">
        <v>10.624215</v>
      </c>
      <c r="E14" s="41">
        <v>5.0980809999999996</v>
      </c>
      <c r="F14" s="41">
        <v>5.5261339999999999</v>
      </c>
      <c r="G14" s="10">
        <v>13.042731</v>
      </c>
      <c r="H14" s="41">
        <v>0.69913899999999995</v>
      </c>
      <c r="I14" s="41">
        <v>12.343591999999999</v>
      </c>
      <c r="J14" s="41">
        <v>6.2486889999999997</v>
      </c>
      <c r="K14" s="41">
        <v>6.0949030000000004</v>
      </c>
    </row>
    <row r="15" spans="1:11">
      <c r="A15" s="49" t="s">
        <v>79</v>
      </c>
      <c r="B15" s="41">
        <v>14.169585</v>
      </c>
      <c r="C15" s="41">
        <v>1.175227</v>
      </c>
      <c r="D15" s="41">
        <v>12.994358</v>
      </c>
      <c r="E15" s="41">
        <v>10.347835</v>
      </c>
      <c r="F15" s="41">
        <v>2.646522</v>
      </c>
      <c r="G15" s="10">
        <v>14.560957999999999</v>
      </c>
      <c r="H15" s="58" t="s">
        <v>179</v>
      </c>
      <c r="I15" s="41">
        <v>14.289032000000001</v>
      </c>
      <c r="J15" s="41">
        <v>12.714732</v>
      </c>
      <c r="K15" s="41">
        <v>1.574301</v>
      </c>
    </row>
    <row r="16" spans="1:11">
      <c r="A16" s="49" t="s">
        <v>80</v>
      </c>
      <c r="B16" s="41">
        <v>8.6327119999999997</v>
      </c>
      <c r="C16" s="58" t="s">
        <v>179</v>
      </c>
      <c r="D16" s="41">
        <v>8.4770350000000008</v>
      </c>
      <c r="E16" s="41">
        <v>6.1063609999999997</v>
      </c>
      <c r="F16" s="41">
        <v>2.3706740000000002</v>
      </c>
      <c r="G16" s="10">
        <v>8.4217650000000006</v>
      </c>
      <c r="H16" s="58" t="s">
        <v>179</v>
      </c>
      <c r="I16" s="41">
        <v>8.1604690000000009</v>
      </c>
      <c r="J16" s="41">
        <v>6.4477710000000004</v>
      </c>
      <c r="K16" s="41">
        <v>1.7126980000000001</v>
      </c>
    </row>
    <row r="17" spans="1:11">
      <c r="A17" s="49" t="s">
        <v>81</v>
      </c>
      <c r="B17" s="41">
        <v>16.251024000000001</v>
      </c>
      <c r="C17" s="41">
        <v>0.71733899999999995</v>
      </c>
      <c r="D17" s="41">
        <v>15.533685</v>
      </c>
      <c r="E17" s="41">
        <v>8.9354449999999996</v>
      </c>
      <c r="F17" s="41">
        <v>6.5982390000000004</v>
      </c>
      <c r="G17" s="10">
        <v>20.593209000000002</v>
      </c>
      <c r="H17" s="41">
        <v>0.50460099999999997</v>
      </c>
      <c r="I17" s="41">
        <v>20.088608000000001</v>
      </c>
      <c r="J17" s="41">
        <v>9.7150400000000001</v>
      </c>
      <c r="K17" s="41">
        <v>10.373568000000001</v>
      </c>
    </row>
    <row r="18" spans="1:11">
      <c r="A18" s="49" t="s">
        <v>82</v>
      </c>
      <c r="B18" s="41">
        <v>10.26196</v>
      </c>
      <c r="C18" s="58" t="s">
        <v>179</v>
      </c>
      <c r="D18" s="41">
        <v>9.9395500000000006</v>
      </c>
      <c r="E18" s="41">
        <v>1.6215820000000001</v>
      </c>
      <c r="F18" s="41">
        <v>8.3179680000000005</v>
      </c>
      <c r="G18" s="10">
        <v>8.5919830000000008</v>
      </c>
      <c r="H18" s="58" t="s">
        <v>179</v>
      </c>
      <c r="I18" s="41">
        <v>8.2709720000000004</v>
      </c>
      <c r="J18" s="41">
        <v>1.554819</v>
      </c>
      <c r="K18" s="41">
        <v>6.7161540000000004</v>
      </c>
    </row>
    <row r="19" spans="1:11">
      <c r="A19" s="49" t="s">
        <v>83</v>
      </c>
      <c r="B19" s="41">
        <v>7.4633229999999999</v>
      </c>
      <c r="C19" s="41">
        <v>0.71095600000000003</v>
      </c>
      <c r="D19" s="41">
        <v>6.7523669999999996</v>
      </c>
      <c r="E19" s="41">
        <v>1.958728</v>
      </c>
      <c r="F19" s="41">
        <v>4.7936389999999998</v>
      </c>
      <c r="G19" s="10">
        <v>5.1625379999999996</v>
      </c>
      <c r="H19" s="58" t="s">
        <v>179</v>
      </c>
      <c r="I19" s="41">
        <v>4.8526150000000001</v>
      </c>
      <c r="J19" s="41">
        <v>1.6717679999999999</v>
      </c>
      <c r="K19" s="41">
        <v>3.180847</v>
      </c>
    </row>
    <row r="20" spans="1:11">
      <c r="A20" s="49" t="s">
        <v>84</v>
      </c>
      <c r="B20" s="41">
        <v>11.992686000000001</v>
      </c>
      <c r="C20" s="41">
        <v>0.545404</v>
      </c>
      <c r="D20" s="41">
        <v>11.447282</v>
      </c>
      <c r="E20" s="41">
        <v>9.2604880000000005</v>
      </c>
      <c r="F20" s="41">
        <v>2.1867939999999999</v>
      </c>
      <c r="G20" s="10">
        <v>13.435336</v>
      </c>
      <c r="H20" s="58" t="s">
        <v>179</v>
      </c>
      <c r="I20" s="41">
        <v>13.33921</v>
      </c>
      <c r="J20" s="41">
        <v>11.857767000000001</v>
      </c>
      <c r="K20" s="41">
        <v>1.4814430000000001</v>
      </c>
    </row>
    <row r="21" spans="1:11">
      <c r="A21" s="49" t="s">
        <v>85</v>
      </c>
      <c r="B21" s="41">
        <v>5.3571960000000001</v>
      </c>
      <c r="C21" s="41">
        <v>0.64662200000000003</v>
      </c>
      <c r="D21" s="41">
        <v>4.7105740000000003</v>
      </c>
      <c r="E21" s="41">
        <v>1.0484500000000001</v>
      </c>
      <c r="F21" s="41">
        <v>3.6621229999999998</v>
      </c>
      <c r="G21" s="10">
        <v>7.9027409999999998</v>
      </c>
      <c r="H21" s="41">
        <v>0.81043799999999999</v>
      </c>
      <c r="I21" s="41">
        <v>7.0923030000000002</v>
      </c>
      <c r="J21" s="41">
        <v>1.3815820000000001</v>
      </c>
      <c r="K21" s="41">
        <v>5.7107210000000004</v>
      </c>
    </row>
    <row r="22" spans="1:11">
      <c r="A22" s="49" t="s">
        <v>86</v>
      </c>
      <c r="B22" s="41">
        <v>3.873116</v>
      </c>
      <c r="C22" s="58" t="s">
        <v>179</v>
      </c>
      <c r="D22" s="41">
        <v>3.5414479999999999</v>
      </c>
      <c r="E22" s="41">
        <v>0.60059399999999996</v>
      </c>
      <c r="F22" s="41">
        <v>2.940855</v>
      </c>
      <c r="G22" s="10">
        <v>4.0796869999999998</v>
      </c>
      <c r="H22" s="58" t="s">
        <v>179</v>
      </c>
      <c r="I22" s="41">
        <v>3.6534249999999999</v>
      </c>
      <c r="J22" s="58" t="s">
        <v>179</v>
      </c>
      <c r="K22" s="41">
        <v>3.228332</v>
      </c>
    </row>
    <row r="23" spans="1:11">
      <c r="A23" s="49" t="s">
        <v>87</v>
      </c>
      <c r="B23" s="41">
        <v>4.3195189999999997</v>
      </c>
      <c r="C23" s="58" t="s">
        <v>179</v>
      </c>
      <c r="D23" s="41">
        <v>3.8787669999999999</v>
      </c>
      <c r="E23" s="41">
        <v>2.236917</v>
      </c>
      <c r="F23" s="41">
        <v>1.64185</v>
      </c>
      <c r="G23" s="10">
        <v>4.2691229999999996</v>
      </c>
      <c r="H23" s="58" t="s">
        <v>179</v>
      </c>
      <c r="I23" s="41">
        <v>3.9408850000000002</v>
      </c>
      <c r="J23" s="41">
        <v>2.8847779999999998</v>
      </c>
      <c r="K23" s="41">
        <v>1.0561069999999999</v>
      </c>
    </row>
    <row r="24" spans="1:11">
      <c r="A24" s="49" t="s">
        <v>88</v>
      </c>
      <c r="B24" s="41">
        <v>14.314361</v>
      </c>
      <c r="C24" s="41">
        <v>1.302308</v>
      </c>
      <c r="D24" s="41">
        <v>13.012053</v>
      </c>
      <c r="E24" s="41">
        <v>4.2843840000000002</v>
      </c>
      <c r="F24" s="41">
        <v>8.7276690000000006</v>
      </c>
      <c r="G24" s="10">
        <v>18.138306</v>
      </c>
      <c r="H24" s="41">
        <v>0.998699</v>
      </c>
      <c r="I24" s="41">
        <v>17.139607000000002</v>
      </c>
      <c r="J24" s="41">
        <v>4.5361520000000004</v>
      </c>
      <c r="K24" s="41">
        <v>12.603455</v>
      </c>
    </row>
    <row r="25" spans="1:11">
      <c r="A25" s="49" t="s">
        <v>89</v>
      </c>
      <c r="B25" s="41">
        <v>13.668198</v>
      </c>
      <c r="C25" s="41">
        <v>1.125799</v>
      </c>
      <c r="D25" s="41">
        <v>12.542399</v>
      </c>
      <c r="E25" s="41">
        <v>8.3269409999999997</v>
      </c>
      <c r="F25" s="41">
        <v>4.2154579999999999</v>
      </c>
      <c r="G25" s="10">
        <v>13.377547</v>
      </c>
      <c r="H25" s="41">
        <v>1.0383770000000001</v>
      </c>
      <c r="I25" s="41">
        <v>12.339169999999999</v>
      </c>
      <c r="J25" s="41">
        <v>9.5182140000000004</v>
      </c>
      <c r="K25" s="41">
        <v>2.8209559999999998</v>
      </c>
    </row>
    <row r="26" spans="1:11">
      <c r="A26" s="49" t="s">
        <v>90</v>
      </c>
      <c r="B26" s="41">
        <v>10.560515000000001</v>
      </c>
      <c r="C26" s="58" t="s">
        <v>179</v>
      </c>
      <c r="D26" s="41">
        <v>10.308706000000001</v>
      </c>
      <c r="E26" s="41">
        <v>6.6696059999999999</v>
      </c>
      <c r="F26" s="41">
        <v>3.6390989999999999</v>
      </c>
      <c r="G26" s="10">
        <v>9.7729210000000002</v>
      </c>
      <c r="H26" s="41">
        <v>0.545122</v>
      </c>
      <c r="I26" s="41">
        <v>9.2277989999999992</v>
      </c>
      <c r="J26" s="41">
        <v>7.966278</v>
      </c>
      <c r="K26" s="41">
        <v>1.2615209999999999</v>
      </c>
    </row>
    <row r="27" spans="1:11">
      <c r="A27" s="49" t="s">
        <v>91</v>
      </c>
      <c r="B27" s="41">
        <v>12.636322</v>
      </c>
      <c r="C27" s="58" t="s">
        <v>179</v>
      </c>
      <c r="D27" s="41">
        <v>12.382422</v>
      </c>
      <c r="E27" s="41">
        <v>9.2509379999999997</v>
      </c>
      <c r="F27" s="41">
        <v>3.1314850000000001</v>
      </c>
      <c r="G27" s="10">
        <v>13.127072999999999</v>
      </c>
      <c r="H27" s="41">
        <v>1.0184029999999999</v>
      </c>
      <c r="I27" s="41">
        <v>12.10867</v>
      </c>
      <c r="J27" s="41">
        <v>8.7335650000000005</v>
      </c>
      <c r="K27" s="41">
        <v>3.375105</v>
      </c>
    </row>
    <row r="28" spans="1:11">
      <c r="A28" s="49" t="s">
        <v>92</v>
      </c>
      <c r="B28" s="41">
        <v>3.3142529999999999</v>
      </c>
      <c r="C28" s="58" t="s">
        <v>179</v>
      </c>
      <c r="D28" s="41">
        <v>3.237406</v>
      </c>
      <c r="E28" s="41">
        <v>1.41377</v>
      </c>
      <c r="F28" s="41">
        <v>1.823636</v>
      </c>
      <c r="G28" s="10">
        <v>5.0995780000000002</v>
      </c>
      <c r="H28" s="58" t="s">
        <v>179</v>
      </c>
      <c r="I28" s="41">
        <v>5.0995780000000002</v>
      </c>
      <c r="J28" s="41">
        <v>2.1989649999999998</v>
      </c>
      <c r="K28" s="41">
        <v>2.9006129999999999</v>
      </c>
    </row>
    <row r="29" spans="1:11">
      <c r="A29" s="49" t="s">
        <v>93</v>
      </c>
      <c r="B29" s="41">
        <v>6.3300919999999996</v>
      </c>
      <c r="C29" s="58" t="s">
        <v>179</v>
      </c>
      <c r="D29" s="41">
        <v>5.8766499999999997</v>
      </c>
      <c r="E29" s="41">
        <v>3.5209739999999998</v>
      </c>
      <c r="F29" s="41">
        <v>2.3556759999999999</v>
      </c>
      <c r="G29" s="10">
        <v>4.4131470000000004</v>
      </c>
      <c r="H29" s="58" t="s">
        <v>179</v>
      </c>
      <c r="I29" s="41">
        <v>4.2308719999999997</v>
      </c>
      <c r="J29" s="41">
        <v>2.6438649999999999</v>
      </c>
      <c r="K29" s="41">
        <v>1.5870070000000001</v>
      </c>
    </row>
    <row r="30" spans="1:11">
      <c r="A30" s="49" t="s">
        <v>94</v>
      </c>
      <c r="B30" s="41">
        <v>4.1409450000000003</v>
      </c>
      <c r="C30" s="58" t="s">
        <v>179</v>
      </c>
      <c r="D30" s="41">
        <v>4.0138189999999998</v>
      </c>
      <c r="E30" s="41">
        <v>3.5460219999999998</v>
      </c>
      <c r="F30" s="58" t="s">
        <v>179</v>
      </c>
      <c r="G30" s="10">
        <v>3.2236699999999998</v>
      </c>
      <c r="H30" s="58" t="s">
        <v>179</v>
      </c>
      <c r="I30" s="41">
        <v>3.2236699999999998</v>
      </c>
      <c r="J30" s="41">
        <v>2.11477</v>
      </c>
      <c r="K30" s="41">
        <v>1.1089</v>
      </c>
    </row>
    <row r="31" spans="1:11">
      <c r="A31" s="49" t="s">
        <v>95</v>
      </c>
      <c r="B31" s="41">
        <v>7.4360210000000002</v>
      </c>
      <c r="C31" s="58" t="s">
        <v>179</v>
      </c>
      <c r="D31" s="41">
        <v>6.9413010000000002</v>
      </c>
      <c r="E31" s="41">
        <v>2.71217</v>
      </c>
      <c r="F31" s="41">
        <v>4.2291319999999999</v>
      </c>
      <c r="G31" s="10">
        <v>8.2635579999999997</v>
      </c>
      <c r="H31" s="58" t="s">
        <v>179</v>
      </c>
      <c r="I31" s="41">
        <v>7.9945690000000003</v>
      </c>
      <c r="J31" s="41">
        <v>4.3279829999999997</v>
      </c>
      <c r="K31" s="41">
        <v>3.6665869999999998</v>
      </c>
    </row>
    <row r="32" spans="1:11">
      <c r="A32" s="49" t="s">
        <v>96</v>
      </c>
      <c r="B32" s="41">
        <v>20.085180999999999</v>
      </c>
      <c r="C32" s="41">
        <v>0.71946699999999997</v>
      </c>
      <c r="D32" s="41">
        <v>19.365713</v>
      </c>
      <c r="E32" s="41">
        <v>15.302201</v>
      </c>
      <c r="F32" s="41">
        <v>4.0635120000000002</v>
      </c>
      <c r="G32" s="10">
        <v>19.603273000000002</v>
      </c>
      <c r="H32" s="41">
        <v>0.66927899999999996</v>
      </c>
      <c r="I32" s="41">
        <v>18.933993999999998</v>
      </c>
      <c r="J32" s="41">
        <v>15.104729000000001</v>
      </c>
      <c r="K32" s="41">
        <v>3.8292649999999999</v>
      </c>
    </row>
    <row r="33" spans="1:11">
      <c r="A33" s="49" t="s">
        <v>97</v>
      </c>
      <c r="B33" s="41">
        <v>4.6042360000000002</v>
      </c>
      <c r="C33" s="58" t="s">
        <v>179</v>
      </c>
      <c r="D33" s="41">
        <v>4.3548229999999997</v>
      </c>
      <c r="E33" s="41">
        <v>3.073572</v>
      </c>
      <c r="F33" s="41">
        <v>1.2812509999999999</v>
      </c>
      <c r="G33" s="10">
        <v>4.1600859999999997</v>
      </c>
      <c r="H33" s="58" t="s">
        <v>179</v>
      </c>
      <c r="I33" s="41">
        <v>4.0238950000000004</v>
      </c>
      <c r="J33" s="41">
        <v>2.4917250000000002</v>
      </c>
      <c r="K33" s="41">
        <v>1.5321689999999999</v>
      </c>
    </row>
    <row r="34" spans="1:11">
      <c r="A34" s="49" t="s">
        <v>98</v>
      </c>
      <c r="B34" s="41">
        <v>8.2033609999999992</v>
      </c>
      <c r="C34" s="41">
        <v>0.86218099999999998</v>
      </c>
      <c r="D34" s="41">
        <v>7.3411799999999996</v>
      </c>
      <c r="E34" s="41">
        <v>0.89546000000000003</v>
      </c>
      <c r="F34" s="41">
        <v>6.4457199999999997</v>
      </c>
      <c r="G34" s="10">
        <v>9.1500570000000003</v>
      </c>
      <c r="H34" s="41">
        <v>0.76767200000000002</v>
      </c>
      <c r="I34" s="41">
        <v>8.3823849999999993</v>
      </c>
      <c r="J34" s="41">
        <v>2.0237340000000001</v>
      </c>
      <c r="K34" s="41">
        <v>6.3586510000000001</v>
      </c>
    </row>
    <row r="35" spans="1:11">
      <c r="A35" s="49" t="s">
        <v>99</v>
      </c>
      <c r="B35" s="41">
        <v>21.292496</v>
      </c>
      <c r="C35" s="41">
        <v>0.54265799999999997</v>
      </c>
      <c r="D35" s="41">
        <v>20.749838</v>
      </c>
      <c r="E35" s="41">
        <v>10.911956</v>
      </c>
      <c r="F35" s="41">
        <v>9.8378820000000005</v>
      </c>
      <c r="G35" s="10">
        <v>22.078673999999999</v>
      </c>
      <c r="H35" s="58" t="s">
        <v>179</v>
      </c>
      <c r="I35" s="41">
        <v>21.728636000000002</v>
      </c>
      <c r="J35" s="41">
        <v>15.246534</v>
      </c>
      <c r="K35" s="41">
        <v>6.4821020000000003</v>
      </c>
    </row>
    <row r="36" spans="1:11">
      <c r="A36" s="49" t="s">
        <v>100</v>
      </c>
      <c r="B36" s="41">
        <v>9.5907579999999992</v>
      </c>
      <c r="C36" s="41">
        <v>1.0910629999999999</v>
      </c>
      <c r="D36" s="41">
        <v>8.4996939999999999</v>
      </c>
      <c r="E36" s="41">
        <v>2.1844060000000001</v>
      </c>
      <c r="F36" s="41">
        <v>6.3152879999999998</v>
      </c>
      <c r="G36" s="10">
        <v>11.047065</v>
      </c>
      <c r="H36" s="41">
        <v>0.85839600000000005</v>
      </c>
      <c r="I36" s="41">
        <v>10.188669000000001</v>
      </c>
      <c r="J36" s="41">
        <v>3.623621</v>
      </c>
      <c r="K36" s="41">
        <v>6.5650469999999999</v>
      </c>
    </row>
    <row r="37" spans="1:11">
      <c r="A37" s="49" t="s">
        <v>101</v>
      </c>
      <c r="B37" s="41">
        <v>10.970779</v>
      </c>
      <c r="C37" s="41">
        <v>0.52537100000000003</v>
      </c>
      <c r="D37" s="41">
        <v>10.445408</v>
      </c>
      <c r="E37" s="41">
        <v>6.8980990000000002</v>
      </c>
      <c r="F37" s="41">
        <v>3.54731</v>
      </c>
      <c r="G37" s="10">
        <v>11.843645</v>
      </c>
      <c r="H37" s="41">
        <v>0.58097799999999999</v>
      </c>
      <c r="I37" s="41">
        <v>11.262667</v>
      </c>
      <c r="J37" s="41">
        <v>7.1823319999999997</v>
      </c>
      <c r="K37" s="41">
        <v>4.0803349999999998</v>
      </c>
    </row>
    <row r="38" spans="1:11">
      <c r="A38" s="49" t="s">
        <v>102</v>
      </c>
      <c r="B38" s="41">
        <v>4.3738359999999998</v>
      </c>
      <c r="C38" s="58" t="s">
        <v>179</v>
      </c>
      <c r="D38" s="41">
        <v>4.1592700000000002</v>
      </c>
      <c r="E38" s="41">
        <v>2.4753280000000002</v>
      </c>
      <c r="F38" s="41">
        <v>1.683942</v>
      </c>
      <c r="G38" s="10">
        <v>4.0295480000000001</v>
      </c>
      <c r="H38" s="58" t="s">
        <v>179</v>
      </c>
      <c r="I38" s="41">
        <v>3.8033790000000001</v>
      </c>
      <c r="J38" s="41">
        <v>2.5023900000000001</v>
      </c>
      <c r="K38" s="41">
        <v>1.300989</v>
      </c>
    </row>
    <row r="39" spans="1:11">
      <c r="A39" s="49" t="s">
        <v>103</v>
      </c>
      <c r="B39" s="41">
        <v>2.3618060000000001</v>
      </c>
      <c r="C39" s="58" t="s">
        <v>179</v>
      </c>
      <c r="D39" s="41">
        <v>2.1446800000000001</v>
      </c>
      <c r="E39" s="41">
        <v>0.52108900000000002</v>
      </c>
      <c r="F39" s="41">
        <v>1.623591</v>
      </c>
      <c r="G39" s="10">
        <v>4.6159780000000001</v>
      </c>
      <c r="H39" s="58" t="s">
        <v>179</v>
      </c>
      <c r="I39" s="41">
        <v>4.1855760000000002</v>
      </c>
      <c r="J39" s="41">
        <v>2.0283989999999998</v>
      </c>
      <c r="K39" s="41">
        <v>2.1571769999999999</v>
      </c>
    </row>
    <row r="40" spans="1:11">
      <c r="A40" s="49" t="s">
        <v>104</v>
      </c>
      <c r="B40" s="41">
        <v>11.435072999999999</v>
      </c>
      <c r="C40" s="41">
        <v>0.53704499999999999</v>
      </c>
      <c r="D40" s="41">
        <v>10.898028</v>
      </c>
      <c r="E40" s="41">
        <v>5.833825</v>
      </c>
      <c r="F40" s="41">
        <v>5.064203</v>
      </c>
      <c r="G40" s="10">
        <v>13.379429999999999</v>
      </c>
      <c r="H40" s="58" t="s">
        <v>179</v>
      </c>
      <c r="I40" s="41">
        <v>13.030011</v>
      </c>
      <c r="J40" s="41">
        <v>8.2714800000000004</v>
      </c>
      <c r="K40" s="41">
        <v>4.7585309999999996</v>
      </c>
    </row>
    <row r="41" spans="1:11">
      <c r="A41" s="49" t="s">
        <v>105</v>
      </c>
      <c r="B41" s="41">
        <v>11.032914999999999</v>
      </c>
      <c r="C41" s="58" t="s">
        <v>179</v>
      </c>
      <c r="D41" s="41">
        <v>10.755860999999999</v>
      </c>
      <c r="E41" s="41">
        <v>6.8846259999999999</v>
      </c>
      <c r="F41" s="41">
        <v>3.8712360000000001</v>
      </c>
      <c r="G41" s="10">
        <v>12.093817</v>
      </c>
      <c r="H41" s="58" t="s">
        <v>179</v>
      </c>
      <c r="I41" s="41">
        <v>11.618907</v>
      </c>
      <c r="J41" s="41">
        <v>9.1181649999999994</v>
      </c>
      <c r="K41" s="41">
        <v>2.5007410000000001</v>
      </c>
    </row>
    <row r="42" spans="1:11">
      <c r="A42" s="49" t="s">
        <v>106</v>
      </c>
      <c r="B42" s="41">
        <v>4.988219</v>
      </c>
      <c r="C42" s="41">
        <v>0.85517200000000004</v>
      </c>
      <c r="D42" s="41">
        <v>4.1330479999999996</v>
      </c>
      <c r="E42" s="41">
        <v>1.696601</v>
      </c>
      <c r="F42" s="41">
        <v>2.4364460000000001</v>
      </c>
      <c r="G42" s="10">
        <v>5.3999280000000001</v>
      </c>
      <c r="H42" s="41">
        <v>0.59410399999999997</v>
      </c>
      <c r="I42" s="41">
        <v>4.8058230000000002</v>
      </c>
      <c r="J42" s="41">
        <v>2.5601630000000002</v>
      </c>
      <c r="K42" s="41">
        <v>2.24566</v>
      </c>
    </row>
    <row r="43" spans="1:11">
      <c r="A43" s="49" t="s">
        <v>107</v>
      </c>
      <c r="B43" s="41">
        <v>13.363810000000001</v>
      </c>
      <c r="C43" s="41">
        <v>1.134865</v>
      </c>
      <c r="D43" s="41">
        <v>12.228944</v>
      </c>
      <c r="E43" s="41">
        <v>4.6103569999999996</v>
      </c>
      <c r="F43" s="41">
        <v>7.6185879999999999</v>
      </c>
      <c r="G43" s="10">
        <v>14.185600000000001</v>
      </c>
      <c r="H43" s="41">
        <v>0.50299499999999997</v>
      </c>
      <c r="I43" s="41">
        <v>13.682605000000001</v>
      </c>
      <c r="J43" s="41">
        <v>7.8081550000000002</v>
      </c>
      <c r="K43" s="41">
        <v>5.8744500000000004</v>
      </c>
    </row>
    <row r="44" spans="1:11">
      <c r="A44" s="49" t="s">
        <v>108</v>
      </c>
      <c r="B44" s="41">
        <v>5.7327899999999996</v>
      </c>
      <c r="C44" s="58" t="s">
        <v>179</v>
      </c>
      <c r="D44" s="41">
        <v>5.4376290000000003</v>
      </c>
      <c r="E44" s="41">
        <v>3.5785330000000002</v>
      </c>
      <c r="F44" s="41">
        <v>1.8590960000000001</v>
      </c>
      <c r="G44" s="10">
        <v>7.9592859999999996</v>
      </c>
      <c r="H44" s="58" t="s">
        <v>179</v>
      </c>
      <c r="I44" s="41">
        <v>7.527628</v>
      </c>
      <c r="J44" s="41">
        <v>4.4954640000000001</v>
      </c>
      <c r="K44" s="41">
        <v>3.0321639999999999</v>
      </c>
    </row>
    <row r="45" spans="1:11">
      <c r="A45" s="49" t="s">
        <v>109</v>
      </c>
      <c r="B45" s="41">
        <v>5.8034429999999997</v>
      </c>
      <c r="C45" s="58" t="s">
        <v>179</v>
      </c>
      <c r="D45" s="41">
        <v>5.6610230000000001</v>
      </c>
      <c r="E45" s="41">
        <v>3.6923499999999998</v>
      </c>
      <c r="F45" s="41">
        <v>1.9686729999999999</v>
      </c>
      <c r="G45" s="10">
        <v>6.6706479999999999</v>
      </c>
      <c r="H45" s="58" t="s">
        <v>179</v>
      </c>
      <c r="I45" s="41">
        <v>6.5095879999999999</v>
      </c>
      <c r="J45" s="41">
        <v>4.9531159999999996</v>
      </c>
      <c r="K45" s="41">
        <v>1.5564720000000001</v>
      </c>
    </row>
    <row r="46" spans="1:11">
      <c r="A46" s="49" t="s">
        <v>110</v>
      </c>
      <c r="B46" s="41">
        <v>8.4649370000000008</v>
      </c>
      <c r="C46" s="41">
        <v>0.76220299999999996</v>
      </c>
      <c r="D46" s="41">
        <v>7.7027340000000004</v>
      </c>
      <c r="E46" s="41">
        <v>0.977603</v>
      </c>
      <c r="F46" s="41">
        <v>6.7251310000000002</v>
      </c>
      <c r="G46" s="10">
        <v>7.9900099999999998</v>
      </c>
      <c r="H46" s="41">
        <v>0.61418499999999998</v>
      </c>
      <c r="I46" s="41">
        <v>7.3758249999999999</v>
      </c>
      <c r="J46" s="41">
        <v>1.7698879999999999</v>
      </c>
      <c r="K46" s="41">
        <v>5.6059369999999999</v>
      </c>
    </row>
    <row r="47" spans="1:11">
      <c r="A47" s="49" t="s">
        <v>111</v>
      </c>
      <c r="B47" s="41">
        <v>22.573751999999999</v>
      </c>
      <c r="C47" s="41">
        <v>1.394706</v>
      </c>
      <c r="D47" s="41">
        <v>21.179046</v>
      </c>
      <c r="E47" s="41">
        <v>10.930389</v>
      </c>
      <c r="F47" s="41">
        <v>10.248657</v>
      </c>
      <c r="G47" s="10">
        <v>26.229032</v>
      </c>
      <c r="H47" s="41">
        <v>1.3449230000000001</v>
      </c>
      <c r="I47" s="41">
        <v>24.884108999999999</v>
      </c>
      <c r="J47" s="41">
        <v>15.401821</v>
      </c>
      <c r="K47" s="41">
        <v>9.4822869999999995</v>
      </c>
    </row>
    <row r="48" spans="1:11">
      <c r="A48" s="49" t="s">
        <v>112</v>
      </c>
      <c r="B48" s="41">
        <v>10.882944999999999</v>
      </c>
      <c r="C48" s="58" t="s">
        <v>179</v>
      </c>
      <c r="D48" s="41">
        <v>10.560895</v>
      </c>
      <c r="E48" s="41">
        <v>8.2456870000000002</v>
      </c>
      <c r="F48" s="41">
        <v>2.3152089999999999</v>
      </c>
      <c r="G48" s="10">
        <v>13.04889</v>
      </c>
      <c r="H48" s="41">
        <v>0.59424999999999994</v>
      </c>
      <c r="I48" s="41">
        <v>12.454639999999999</v>
      </c>
      <c r="J48" s="41">
        <v>8.906269</v>
      </c>
      <c r="K48" s="41">
        <v>3.5483699999999998</v>
      </c>
    </row>
    <row r="49" spans="1:11">
      <c r="A49" s="49" t="s">
        <v>113</v>
      </c>
      <c r="B49" s="41">
        <v>3.0038200000000002</v>
      </c>
      <c r="C49" s="58" t="s">
        <v>179</v>
      </c>
      <c r="D49" s="41">
        <v>2.9673060000000002</v>
      </c>
      <c r="E49" s="41">
        <v>1.5356190000000001</v>
      </c>
      <c r="F49" s="41">
        <v>1.431686</v>
      </c>
      <c r="G49" s="10">
        <v>3.7791950000000001</v>
      </c>
      <c r="H49" s="58" t="s">
        <v>179</v>
      </c>
      <c r="I49" s="41">
        <v>3.461468</v>
      </c>
      <c r="J49" s="41">
        <v>1.994094</v>
      </c>
      <c r="K49" s="41">
        <v>1.467374</v>
      </c>
    </row>
    <row r="50" spans="1:11">
      <c r="A50" s="49" t="s">
        <v>114</v>
      </c>
      <c r="B50" s="41">
        <v>11.849539</v>
      </c>
      <c r="C50" s="41">
        <v>0.66653499999999999</v>
      </c>
      <c r="D50" s="41">
        <v>11.183004</v>
      </c>
      <c r="E50" s="41">
        <v>6.5442879999999999</v>
      </c>
      <c r="F50" s="41">
        <v>4.6387150000000004</v>
      </c>
      <c r="G50" s="10">
        <v>15.821975</v>
      </c>
      <c r="H50" s="41">
        <v>0.78103599999999995</v>
      </c>
      <c r="I50" s="41">
        <v>15.040939</v>
      </c>
      <c r="J50" s="41">
        <v>9.5165279999999992</v>
      </c>
      <c r="K50" s="41">
        <v>5.5244119999999999</v>
      </c>
    </row>
    <row r="51" spans="1:11">
      <c r="A51" s="49" t="s">
        <v>115</v>
      </c>
      <c r="B51" s="41">
        <v>14.490907999999999</v>
      </c>
      <c r="C51" s="41">
        <v>0.97562599999999999</v>
      </c>
      <c r="D51" s="41">
        <v>13.515281999999999</v>
      </c>
      <c r="E51" s="41">
        <v>8.9322180000000007</v>
      </c>
      <c r="F51" s="41">
        <v>4.5830640000000002</v>
      </c>
      <c r="G51" s="10">
        <v>15.813882</v>
      </c>
      <c r="H51" s="41">
        <v>0.615873</v>
      </c>
      <c r="I51" s="41">
        <v>15.198009000000001</v>
      </c>
      <c r="J51" s="41">
        <v>11.49686</v>
      </c>
      <c r="K51" s="41">
        <v>3.701149</v>
      </c>
    </row>
    <row r="52" spans="1:11">
      <c r="A52" s="49" t="s">
        <v>116</v>
      </c>
      <c r="B52" s="41">
        <v>0.73407800000000001</v>
      </c>
      <c r="C52" s="58" t="s">
        <v>179</v>
      </c>
      <c r="D52" s="41">
        <v>0.66259599999999996</v>
      </c>
      <c r="E52" s="41">
        <v>0.61834100000000003</v>
      </c>
      <c r="F52" s="58" t="s">
        <v>179</v>
      </c>
      <c r="G52" s="10">
        <v>0.76394399999999996</v>
      </c>
      <c r="H52" s="58" t="s">
        <v>179</v>
      </c>
      <c r="I52" s="41">
        <v>0.73221499999999995</v>
      </c>
      <c r="J52" s="41">
        <v>0.66048099999999998</v>
      </c>
      <c r="K52" s="58" t="s">
        <v>179</v>
      </c>
    </row>
    <row r="53" spans="1:11">
      <c r="A53" s="49" t="s">
        <v>117</v>
      </c>
      <c r="B53" s="41">
        <v>8.0108420000000002</v>
      </c>
      <c r="C53" s="41">
        <v>0.52191500000000002</v>
      </c>
      <c r="D53" s="41">
        <v>7.4889270000000003</v>
      </c>
      <c r="E53" s="41">
        <v>4.4730249999999998</v>
      </c>
      <c r="F53" s="41">
        <v>3.0159029999999998</v>
      </c>
      <c r="G53" s="10">
        <v>9.5579450000000001</v>
      </c>
      <c r="H53" s="58" t="s">
        <v>179</v>
      </c>
      <c r="I53" s="41">
        <v>9.2679390000000001</v>
      </c>
      <c r="J53" s="41">
        <v>6.1077269999999997</v>
      </c>
      <c r="K53" s="41">
        <v>3.1602130000000002</v>
      </c>
    </row>
    <row r="54" spans="1:11">
      <c r="A54" s="49" t="s">
        <v>118</v>
      </c>
      <c r="B54" s="41">
        <v>4.1170439999999999</v>
      </c>
      <c r="C54" s="58" t="s">
        <v>179</v>
      </c>
      <c r="D54" s="41">
        <v>3.7900239999999998</v>
      </c>
      <c r="E54" s="41">
        <v>2.0350579999999998</v>
      </c>
      <c r="F54" s="41">
        <v>1.754966</v>
      </c>
      <c r="G54" s="10">
        <v>4.3692869999999999</v>
      </c>
      <c r="H54" s="58" t="s">
        <v>179</v>
      </c>
      <c r="I54" s="41">
        <v>3.9434369999999999</v>
      </c>
      <c r="J54" s="41">
        <v>2.137359</v>
      </c>
      <c r="K54" s="41">
        <v>1.8060769999999999</v>
      </c>
    </row>
    <row r="55" spans="1:11">
      <c r="A55" s="42" t="s">
        <v>119</v>
      </c>
      <c r="B55" s="43"/>
      <c r="C55" s="43"/>
      <c r="D55" s="43"/>
      <c r="E55" s="43"/>
      <c r="F55" s="43"/>
      <c r="G55" s="43"/>
      <c r="H55" s="43"/>
      <c r="I55" s="43"/>
      <c r="J55" s="43"/>
      <c r="K55" s="43"/>
    </row>
    <row r="56" spans="1:11">
      <c r="A56" s="50" t="s">
        <v>121</v>
      </c>
      <c r="B56" s="41">
        <v>13.371475999999999</v>
      </c>
      <c r="C56" s="41">
        <v>0.91527899999999995</v>
      </c>
      <c r="D56" s="41">
        <v>12.456197</v>
      </c>
      <c r="E56" s="41">
        <v>1.718826</v>
      </c>
      <c r="F56" s="41">
        <v>10.737371</v>
      </c>
      <c r="G56" s="10">
        <v>17.562360000000002</v>
      </c>
      <c r="H56" s="41">
        <v>1.527987</v>
      </c>
      <c r="I56" s="41">
        <v>16.034372000000001</v>
      </c>
      <c r="J56" s="41">
        <v>4.0820470000000002</v>
      </c>
      <c r="K56" s="41">
        <v>11.952325</v>
      </c>
    </row>
    <row r="57" spans="1:11">
      <c r="A57" s="11" t="s">
        <v>168</v>
      </c>
      <c r="B57" s="6">
        <v>10.623400999999999</v>
      </c>
      <c r="C57" s="6">
        <v>0.73010399999999998</v>
      </c>
      <c r="D57" s="6">
        <v>9.8932970000000005</v>
      </c>
      <c r="E57" s="6">
        <v>4.7113440000000004</v>
      </c>
      <c r="F57" s="6">
        <v>5.181953</v>
      </c>
      <c r="G57" s="15">
        <v>11.905514999999999</v>
      </c>
      <c r="H57" s="6">
        <v>0.74165400000000004</v>
      </c>
      <c r="I57" s="6">
        <v>11.163861000000001</v>
      </c>
      <c r="J57" s="6">
        <v>3.9020320000000002</v>
      </c>
      <c r="K57" s="6">
        <v>7.2618289999999996</v>
      </c>
    </row>
    <row r="58" spans="1:11">
      <c r="A58" s="7" t="s">
        <v>234</v>
      </c>
    </row>
  </sheetData>
  <mergeCells count="4">
    <mergeCell ref="A55:K55"/>
    <mergeCell ref="B2:F2"/>
    <mergeCell ref="A2:A3"/>
    <mergeCell ref="G2:K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F62"/>
  <sheetViews>
    <sheetView workbookViewId="0"/>
  </sheetViews>
  <sheetFormatPr defaultRowHeight="15"/>
  <cols>
    <col min="1" max="1" width="39" customWidth="1"/>
    <col min="2" max="6" width="23" customWidth="1"/>
  </cols>
  <sheetData>
    <row r="1" spans="1:6">
      <c r="A1" s="2" t="s">
        <v>30</v>
      </c>
    </row>
    <row r="2" spans="1:6">
      <c r="A2" s="31" t="s">
        <v>63</v>
      </c>
      <c r="B2" s="64">
        <v>2024</v>
      </c>
      <c r="C2" s="45"/>
      <c r="D2" s="45"/>
      <c r="E2" s="45"/>
      <c r="F2" s="45"/>
    </row>
    <row r="3" spans="1:6" ht="29.45" customHeight="1">
      <c r="A3" s="37"/>
      <c r="B3" s="8" t="s">
        <v>220</v>
      </c>
      <c r="C3" s="8" t="s">
        <v>221</v>
      </c>
      <c r="D3" s="46" t="s">
        <v>222</v>
      </c>
      <c r="E3" s="46" t="s">
        <v>231</v>
      </c>
      <c r="F3" s="46" t="s">
        <v>232</v>
      </c>
    </row>
    <row r="4" spans="1:6">
      <c r="A4" s="40" t="s">
        <v>167</v>
      </c>
      <c r="B4" s="41">
        <v>14.605667</v>
      </c>
      <c r="C4" s="41">
        <v>1.239622</v>
      </c>
      <c r="D4" s="41">
        <v>13.366045</v>
      </c>
      <c r="E4" s="41">
        <v>8.5978779999999997</v>
      </c>
      <c r="F4" s="41">
        <v>4.7681659999999999</v>
      </c>
    </row>
    <row r="5" spans="1:6">
      <c r="A5" s="49" t="s">
        <v>69</v>
      </c>
      <c r="B5" s="41">
        <v>7.7057640000000003</v>
      </c>
      <c r="C5" s="41">
        <v>0.77136199999999999</v>
      </c>
      <c r="D5" s="41">
        <v>6.9344020000000004</v>
      </c>
      <c r="E5" s="41">
        <v>3.9445009999999998</v>
      </c>
      <c r="F5" s="41">
        <v>2.9899019999999998</v>
      </c>
    </row>
    <row r="6" spans="1:6">
      <c r="A6" s="49" t="s">
        <v>70</v>
      </c>
      <c r="B6" s="41">
        <v>13.735112000000001</v>
      </c>
      <c r="C6" s="58" t="s">
        <v>179</v>
      </c>
      <c r="D6" s="41">
        <v>13.680812</v>
      </c>
      <c r="E6" s="41">
        <v>8.9702909999999996</v>
      </c>
      <c r="F6" s="41">
        <v>4.710521</v>
      </c>
    </row>
    <row r="7" spans="1:6">
      <c r="A7" s="49" t="s">
        <v>71</v>
      </c>
      <c r="B7" s="41">
        <v>11.16849</v>
      </c>
      <c r="C7" s="58" t="s">
        <v>179</v>
      </c>
      <c r="D7" s="41">
        <v>10.836112999999999</v>
      </c>
      <c r="E7" s="41">
        <v>8.2173669999999994</v>
      </c>
      <c r="F7" s="41">
        <v>2.6187469999999999</v>
      </c>
    </row>
    <row r="8" spans="1:6">
      <c r="A8" s="49" t="s">
        <v>72</v>
      </c>
      <c r="B8" s="41">
        <v>9.8555340000000005</v>
      </c>
      <c r="C8" s="58" t="s">
        <v>179</v>
      </c>
      <c r="D8" s="41">
        <v>9.3840389999999996</v>
      </c>
      <c r="E8" s="41">
        <v>3.5581939999999999</v>
      </c>
      <c r="F8" s="41">
        <v>5.8258450000000002</v>
      </c>
    </row>
    <row r="9" spans="1:6">
      <c r="A9" s="49" t="s">
        <v>73</v>
      </c>
      <c r="B9" s="41">
        <v>22.856978000000002</v>
      </c>
      <c r="C9" s="41">
        <v>1.23306</v>
      </c>
      <c r="D9" s="41">
        <v>21.623919000000001</v>
      </c>
      <c r="E9" s="41">
        <v>18.676212</v>
      </c>
      <c r="F9" s="41">
        <v>2.9477069999999999</v>
      </c>
    </row>
    <row r="10" spans="1:6">
      <c r="A10" s="49" t="s">
        <v>74</v>
      </c>
      <c r="B10" s="41">
        <v>16.987622000000002</v>
      </c>
      <c r="C10" s="41">
        <v>1.8907119999999999</v>
      </c>
      <c r="D10" s="41">
        <v>15.096909</v>
      </c>
      <c r="E10" s="41">
        <v>11.985901</v>
      </c>
      <c r="F10" s="41">
        <v>3.111008</v>
      </c>
    </row>
    <row r="11" spans="1:6">
      <c r="A11" s="49" t="s">
        <v>75</v>
      </c>
      <c r="B11" s="41">
        <v>14.348319</v>
      </c>
      <c r="C11" s="41">
        <v>1.132179</v>
      </c>
      <c r="D11" s="41">
        <v>13.216139999999999</v>
      </c>
      <c r="E11" s="41">
        <v>8.1509350000000005</v>
      </c>
      <c r="F11" s="41">
        <v>5.0652049999999997</v>
      </c>
    </row>
    <row r="12" spans="1:6">
      <c r="A12" s="49" t="s">
        <v>76</v>
      </c>
      <c r="B12" s="41">
        <v>15.858325000000001</v>
      </c>
      <c r="C12" s="41">
        <v>1.7977719999999999</v>
      </c>
      <c r="D12" s="41">
        <v>14.060553000000001</v>
      </c>
      <c r="E12" s="41">
        <v>8.791798</v>
      </c>
      <c r="F12" s="41">
        <v>5.2687549999999996</v>
      </c>
    </row>
    <row r="13" spans="1:6">
      <c r="A13" s="49" t="s">
        <v>77</v>
      </c>
      <c r="B13" s="41">
        <v>14.043013</v>
      </c>
      <c r="C13" s="41">
        <v>1.164404</v>
      </c>
      <c r="D13" s="41">
        <v>12.878609000000001</v>
      </c>
      <c r="E13" s="41">
        <v>2.0865130000000001</v>
      </c>
      <c r="F13" s="41">
        <v>10.792096000000001</v>
      </c>
    </row>
    <row r="14" spans="1:6">
      <c r="A14" s="49" t="s">
        <v>78</v>
      </c>
      <c r="B14" s="41">
        <v>10.52417</v>
      </c>
      <c r="C14" s="41">
        <v>0.57232499999999997</v>
      </c>
      <c r="D14" s="41">
        <v>9.9518450000000005</v>
      </c>
      <c r="E14" s="41">
        <v>4.466507</v>
      </c>
      <c r="F14" s="41">
        <v>5.4853379999999996</v>
      </c>
    </row>
    <row r="15" spans="1:6">
      <c r="A15" s="49" t="s">
        <v>79</v>
      </c>
      <c r="B15" s="41">
        <v>13.648697</v>
      </c>
      <c r="C15" s="41">
        <v>0.51632699999999998</v>
      </c>
      <c r="D15" s="41">
        <v>13.13237</v>
      </c>
      <c r="E15" s="41">
        <v>11.961384000000001</v>
      </c>
      <c r="F15" s="41">
        <v>1.1709860000000001</v>
      </c>
    </row>
    <row r="16" spans="1:6">
      <c r="A16" s="49" t="s">
        <v>80</v>
      </c>
      <c r="B16" s="41">
        <v>8.6826880000000006</v>
      </c>
      <c r="C16" s="58" t="s">
        <v>179</v>
      </c>
      <c r="D16" s="41">
        <v>8.1931630000000002</v>
      </c>
      <c r="E16" s="41">
        <v>5.8362439999999998</v>
      </c>
      <c r="F16" s="41">
        <v>2.356919</v>
      </c>
    </row>
    <row r="17" spans="1:6">
      <c r="A17" s="49" t="s">
        <v>81</v>
      </c>
      <c r="B17" s="41">
        <v>19.234984000000001</v>
      </c>
      <c r="C17" s="41">
        <v>1.657673</v>
      </c>
      <c r="D17" s="41">
        <v>17.577310000000001</v>
      </c>
      <c r="E17" s="41">
        <v>8.0855540000000001</v>
      </c>
      <c r="F17" s="41">
        <v>9.4917569999999998</v>
      </c>
    </row>
    <row r="18" spans="1:6">
      <c r="A18" s="49" t="s">
        <v>82</v>
      </c>
      <c r="B18" s="41">
        <v>10.350880999999999</v>
      </c>
      <c r="C18" s="41">
        <v>1.008203</v>
      </c>
      <c r="D18" s="41">
        <v>9.3426779999999994</v>
      </c>
      <c r="E18" s="41">
        <v>2.2242470000000001</v>
      </c>
      <c r="F18" s="41">
        <v>7.1184310000000002</v>
      </c>
    </row>
    <row r="19" spans="1:6">
      <c r="A19" s="49" t="s">
        <v>83</v>
      </c>
      <c r="B19" s="41">
        <v>8.5529530000000005</v>
      </c>
      <c r="C19" s="41">
        <v>0.86121400000000004</v>
      </c>
      <c r="D19" s="41">
        <v>7.691738</v>
      </c>
      <c r="E19" s="41">
        <v>3.2774399999999999</v>
      </c>
      <c r="F19" s="41">
        <v>4.4142979999999996</v>
      </c>
    </row>
    <row r="20" spans="1:6">
      <c r="A20" s="49" t="s">
        <v>84</v>
      </c>
      <c r="B20" s="41">
        <v>11.409939</v>
      </c>
      <c r="C20" s="41">
        <v>0.82765699999999998</v>
      </c>
      <c r="D20" s="41">
        <v>10.582281999999999</v>
      </c>
      <c r="E20" s="41">
        <v>8.2530760000000001</v>
      </c>
      <c r="F20" s="41">
        <v>2.3292060000000001</v>
      </c>
    </row>
    <row r="21" spans="1:6">
      <c r="A21" s="49" t="s">
        <v>85</v>
      </c>
      <c r="B21" s="41">
        <v>9.1035900000000005</v>
      </c>
      <c r="C21" s="41">
        <v>1.8287739999999999</v>
      </c>
      <c r="D21" s="41">
        <v>7.2748160000000004</v>
      </c>
      <c r="E21" s="41">
        <v>0.93654499999999996</v>
      </c>
      <c r="F21" s="41">
        <v>6.3382699999999996</v>
      </c>
    </row>
    <row r="22" spans="1:6">
      <c r="A22" s="49" t="s">
        <v>86</v>
      </c>
      <c r="B22" s="41">
        <v>5.1061990000000002</v>
      </c>
      <c r="C22" s="41">
        <v>0.50878100000000004</v>
      </c>
      <c r="D22" s="41">
        <v>4.5974190000000004</v>
      </c>
      <c r="E22" s="41">
        <v>0.841808</v>
      </c>
      <c r="F22" s="41">
        <v>3.755611</v>
      </c>
    </row>
    <row r="23" spans="1:6">
      <c r="A23" s="49" t="s">
        <v>87</v>
      </c>
      <c r="B23" s="41">
        <v>5.1363060000000003</v>
      </c>
      <c r="C23" s="41">
        <v>0.89434000000000002</v>
      </c>
      <c r="D23" s="41">
        <v>4.2419650000000004</v>
      </c>
      <c r="E23" s="41">
        <v>2.8842319999999999</v>
      </c>
      <c r="F23" s="41">
        <v>1.3577330000000001</v>
      </c>
    </row>
    <row r="24" spans="1:6">
      <c r="A24" s="49" t="s">
        <v>88</v>
      </c>
      <c r="B24" s="41">
        <v>16.862244</v>
      </c>
      <c r="C24" s="41">
        <v>1.358662</v>
      </c>
      <c r="D24" s="41">
        <v>15.503582</v>
      </c>
      <c r="E24" s="41">
        <v>4.5306689999999996</v>
      </c>
      <c r="F24" s="41">
        <v>10.972913</v>
      </c>
    </row>
    <row r="25" spans="1:6">
      <c r="A25" s="49" t="s">
        <v>89</v>
      </c>
      <c r="B25" s="41">
        <v>17.622233000000001</v>
      </c>
      <c r="C25" s="41">
        <v>3.0059629999999999</v>
      </c>
      <c r="D25" s="41">
        <v>14.61627</v>
      </c>
      <c r="E25" s="41">
        <v>11.154842</v>
      </c>
      <c r="F25" s="41">
        <v>3.4614280000000002</v>
      </c>
    </row>
    <row r="26" spans="1:6">
      <c r="A26" s="49" t="s">
        <v>90</v>
      </c>
      <c r="B26" s="41">
        <v>7.3078019999999997</v>
      </c>
      <c r="C26" s="58" t="s">
        <v>179</v>
      </c>
      <c r="D26" s="41">
        <v>7.1097409999999996</v>
      </c>
      <c r="E26" s="41">
        <v>6.0851819999999996</v>
      </c>
      <c r="F26" s="41">
        <v>1.024559</v>
      </c>
    </row>
    <row r="27" spans="1:6">
      <c r="A27" s="49" t="s">
        <v>91</v>
      </c>
      <c r="B27" s="41">
        <v>14.436042</v>
      </c>
      <c r="C27" s="41">
        <v>1.0979479999999999</v>
      </c>
      <c r="D27" s="41">
        <v>13.338094</v>
      </c>
      <c r="E27" s="41">
        <v>11.574616000000001</v>
      </c>
      <c r="F27" s="41">
        <v>1.7634780000000001</v>
      </c>
    </row>
    <row r="28" spans="1:6">
      <c r="A28" s="49" t="s">
        <v>92</v>
      </c>
      <c r="B28" s="41">
        <v>5.939533</v>
      </c>
      <c r="C28" s="41">
        <v>0.55089900000000003</v>
      </c>
      <c r="D28" s="41">
        <v>5.3886329999999996</v>
      </c>
      <c r="E28" s="41">
        <v>1.7717149999999999</v>
      </c>
      <c r="F28" s="41">
        <v>3.6169180000000001</v>
      </c>
    </row>
    <row r="29" spans="1:6">
      <c r="A29" s="49" t="s">
        <v>93</v>
      </c>
      <c r="B29" s="41">
        <v>5.994351</v>
      </c>
      <c r="C29" s="41">
        <v>0.79170700000000005</v>
      </c>
      <c r="D29" s="41">
        <v>5.2026440000000003</v>
      </c>
      <c r="E29" s="41">
        <v>3.1801590000000002</v>
      </c>
      <c r="F29" s="41">
        <v>2.0224850000000001</v>
      </c>
    </row>
    <row r="30" spans="1:6">
      <c r="A30" s="49" t="s">
        <v>94</v>
      </c>
      <c r="B30" s="41">
        <v>4.003158</v>
      </c>
      <c r="C30" s="58" t="s">
        <v>179</v>
      </c>
      <c r="D30" s="41">
        <v>3.7495859999999999</v>
      </c>
      <c r="E30" s="41">
        <v>3.256732</v>
      </c>
      <c r="F30" s="58" t="s">
        <v>179</v>
      </c>
    </row>
    <row r="31" spans="1:6">
      <c r="A31" s="49" t="s">
        <v>95</v>
      </c>
      <c r="B31" s="41">
        <v>10.491778</v>
      </c>
      <c r="C31" s="41">
        <v>0.634884</v>
      </c>
      <c r="D31" s="41">
        <v>9.8568940000000005</v>
      </c>
      <c r="E31" s="41">
        <v>6.3399369999999999</v>
      </c>
      <c r="F31" s="41">
        <v>3.5169570000000001</v>
      </c>
    </row>
    <row r="32" spans="1:6">
      <c r="A32" s="49" t="s">
        <v>96</v>
      </c>
      <c r="B32" s="41">
        <v>18.684757000000001</v>
      </c>
      <c r="C32" s="41">
        <v>1.1835359999999999</v>
      </c>
      <c r="D32" s="41">
        <v>17.501221000000001</v>
      </c>
      <c r="E32" s="41">
        <v>15.606066999999999</v>
      </c>
      <c r="F32" s="41">
        <v>1.895154</v>
      </c>
    </row>
    <row r="33" spans="1:6">
      <c r="A33" s="49" t="s">
        <v>97</v>
      </c>
      <c r="B33" s="41">
        <v>5.2163659999999998</v>
      </c>
      <c r="C33" s="58" t="s">
        <v>179</v>
      </c>
      <c r="D33" s="41">
        <v>4.824471</v>
      </c>
      <c r="E33" s="41">
        <v>3.5912130000000002</v>
      </c>
      <c r="F33" s="41">
        <v>1.233258</v>
      </c>
    </row>
    <row r="34" spans="1:6">
      <c r="A34" s="49" t="s">
        <v>98</v>
      </c>
      <c r="B34" s="41">
        <v>12.426921</v>
      </c>
      <c r="C34" s="41">
        <v>1.769846</v>
      </c>
      <c r="D34" s="41">
        <v>10.657074</v>
      </c>
      <c r="E34" s="41">
        <v>1.470297</v>
      </c>
      <c r="F34" s="41">
        <v>9.1867780000000003</v>
      </c>
    </row>
    <row r="35" spans="1:6">
      <c r="A35" s="49" t="s">
        <v>99</v>
      </c>
      <c r="B35" s="41">
        <v>18.331492999999998</v>
      </c>
      <c r="C35" s="41">
        <v>0.88310500000000003</v>
      </c>
      <c r="D35" s="41">
        <v>17.448388000000001</v>
      </c>
      <c r="E35" s="41">
        <v>10.477131</v>
      </c>
      <c r="F35" s="41">
        <v>6.9712569999999996</v>
      </c>
    </row>
    <row r="36" spans="1:6">
      <c r="A36" s="49" t="s">
        <v>100</v>
      </c>
      <c r="B36" s="41">
        <v>13.044027</v>
      </c>
      <c r="C36" s="41">
        <v>2.2164060000000001</v>
      </c>
      <c r="D36" s="41">
        <v>10.827621000000001</v>
      </c>
      <c r="E36" s="41">
        <v>4.8831059999999997</v>
      </c>
      <c r="F36" s="41">
        <v>5.944515</v>
      </c>
    </row>
    <row r="37" spans="1:6">
      <c r="A37" s="49" t="s">
        <v>101</v>
      </c>
      <c r="B37" s="41">
        <v>13.341457999999999</v>
      </c>
      <c r="C37" s="41">
        <v>0.90544000000000002</v>
      </c>
      <c r="D37" s="41">
        <v>12.436019</v>
      </c>
      <c r="E37" s="41">
        <v>7.8433669999999998</v>
      </c>
      <c r="F37" s="41">
        <v>4.5926520000000002</v>
      </c>
    </row>
    <row r="38" spans="1:6">
      <c r="A38" s="49" t="s">
        <v>102</v>
      </c>
      <c r="B38" s="41">
        <v>4.9097840000000001</v>
      </c>
      <c r="C38" s="41">
        <v>0.68474599999999997</v>
      </c>
      <c r="D38" s="41">
        <v>4.2250379999999996</v>
      </c>
      <c r="E38" s="41">
        <v>2.6361129999999999</v>
      </c>
      <c r="F38" s="41">
        <v>1.5889249999999999</v>
      </c>
    </row>
    <row r="39" spans="1:6">
      <c r="A39" s="49" t="s">
        <v>103</v>
      </c>
      <c r="B39" s="41">
        <v>4.4145149999999997</v>
      </c>
      <c r="C39" s="58" t="s">
        <v>179</v>
      </c>
      <c r="D39" s="41">
        <v>3.9868169999999998</v>
      </c>
      <c r="E39" s="41">
        <v>1.718242</v>
      </c>
      <c r="F39" s="41">
        <v>2.2685740000000001</v>
      </c>
    </row>
    <row r="40" spans="1:6">
      <c r="A40" s="49" t="s">
        <v>104</v>
      </c>
      <c r="B40" s="41">
        <v>11.288973</v>
      </c>
      <c r="C40" s="58" t="s">
        <v>179</v>
      </c>
      <c r="D40" s="41">
        <v>10.864755000000001</v>
      </c>
      <c r="E40" s="41">
        <v>4.8848529999999997</v>
      </c>
      <c r="F40" s="41">
        <v>5.9799020000000001</v>
      </c>
    </row>
    <row r="41" spans="1:6">
      <c r="A41" s="49" t="s">
        <v>105</v>
      </c>
      <c r="B41" s="41">
        <v>14.048851000000001</v>
      </c>
      <c r="C41" s="41">
        <v>0.707511</v>
      </c>
      <c r="D41" s="41">
        <v>13.341340000000001</v>
      </c>
      <c r="E41" s="41">
        <v>8.8901850000000007</v>
      </c>
      <c r="F41" s="41">
        <v>4.451155</v>
      </c>
    </row>
    <row r="42" spans="1:6">
      <c r="A42" s="49" t="s">
        <v>106</v>
      </c>
      <c r="B42" s="41">
        <v>8.194426</v>
      </c>
      <c r="C42" s="41">
        <v>0.78701699999999997</v>
      </c>
      <c r="D42" s="41">
        <v>7.4074090000000004</v>
      </c>
      <c r="E42" s="41">
        <v>4.8937470000000003</v>
      </c>
      <c r="F42" s="41">
        <v>2.5136620000000001</v>
      </c>
    </row>
    <row r="43" spans="1:6">
      <c r="A43" s="49" t="s">
        <v>107</v>
      </c>
      <c r="B43" s="41">
        <v>17.331227999999999</v>
      </c>
      <c r="C43" s="41">
        <v>0.77146800000000004</v>
      </c>
      <c r="D43" s="41">
        <v>16.559760000000001</v>
      </c>
      <c r="E43" s="41">
        <v>11.958729</v>
      </c>
      <c r="F43" s="41">
        <v>4.6010309999999999</v>
      </c>
    </row>
    <row r="44" spans="1:6">
      <c r="A44" s="49" t="s">
        <v>108</v>
      </c>
      <c r="B44" s="41">
        <v>8.381615</v>
      </c>
      <c r="C44" s="41">
        <v>0.922373</v>
      </c>
      <c r="D44" s="41">
        <v>7.4592419999999997</v>
      </c>
      <c r="E44" s="41">
        <v>5.2260419999999996</v>
      </c>
      <c r="F44" s="41">
        <v>2.2332000000000001</v>
      </c>
    </row>
    <row r="45" spans="1:6">
      <c r="A45" s="49" t="s">
        <v>109</v>
      </c>
      <c r="B45" s="41">
        <v>7.1046259999999997</v>
      </c>
      <c r="C45" s="58" t="s">
        <v>179</v>
      </c>
      <c r="D45" s="41">
        <v>6.7402490000000004</v>
      </c>
      <c r="E45" s="41">
        <v>4.058808</v>
      </c>
      <c r="F45" s="41">
        <v>2.681441</v>
      </c>
    </row>
    <row r="46" spans="1:6">
      <c r="A46" s="49" t="s">
        <v>110</v>
      </c>
      <c r="B46" s="41">
        <v>12.319330000000001</v>
      </c>
      <c r="C46" s="41">
        <v>0.71006999999999998</v>
      </c>
      <c r="D46" s="41">
        <v>11.609260000000001</v>
      </c>
      <c r="E46" s="41">
        <v>3.9166099999999999</v>
      </c>
      <c r="F46" s="41">
        <v>7.6926500000000004</v>
      </c>
    </row>
    <row r="47" spans="1:6">
      <c r="A47" s="49" t="s">
        <v>111</v>
      </c>
      <c r="B47" s="41">
        <v>24.469370000000001</v>
      </c>
      <c r="C47" s="41">
        <v>2.4621909999999998</v>
      </c>
      <c r="D47" s="41">
        <v>22.007179000000001</v>
      </c>
      <c r="E47" s="41">
        <v>16.847339999999999</v>
      </c>
      <c r="F47" s="41">
        <v>5.1598379999999997</v>
      </c>
    </row>
    <row r="48" spans="1:6">
      <c r="A48" s="49" t="s">
        <v>112</v>
      </c>
      <c r="B48" s="41">
        <v>11.034378999999999</v>
      </c>
      <c r="C48" s="41">
        <v>0.61877099999999996</v>
      </c>
      <c r="D48" s="41">
        <v>10.415608000000001</v>
      </c>
      <c r="E48" s="41">
        <v>9.0276069999999997</v>
      </c>
      <c r="F48" s="41">
        <v>1.388001</v>
      </c>
    </row>
    <row r="49" spans="1:6">
      <c r="A49" s="49" t="s">
        <v>113</v>
      </c>
      <c r="B49" s="41">
        <v>3.5190450000000002</v>
      </c>
      <c r="C49" s="41">
        <v>0.63569200000000003</v>
      </c>
      <c r="D49" s="41">
        <v>2.8833530000000001</v>
      </c>
      <c r="E49" s="41">
        <v>2.242305</v>
      </c>
      <c r="F49" s="41">
        <v>0.64104799999999995</v>
      </c>
    </row>
    <row r="50" spans="1:6">
      <c r="A50" s="49" t="s">
        <v>114</v>
      </c>
      <c r="B50" s="41">
        <v>17.458224999999999</v>
      </c>
      <c r="C50" s="41">
        <v>1.0489299999999999</v>
      </c>
      <c r="D50" s="41">
        <v>16.409295</v>
      </c>
      <c r="E50" s="41">
        <v>13.037184999999999</v>
      </c>
      <c r="F50" s="41">
        <v>3.3721100000000002</v>
      </c>
    </row>
    <row r="51" spans="1:6">
      <c r="A51" s="49" t="s">
        <v>115</v>
      </c>
      <c r="B51" s="41">
        <v>18.009421</v>
      </c>
      <c r="C51" s="41">
        <v>1.502291</v>
      </c>
      <c r="D51" s="41">
        <v>16.507128999999999</v>
      </c>
      <c r="E51" s="41">
        <v>13.499554</v>
      </c>
      <c r="F51" s="41">
        <v>3.0075750000000001</v>
      </c>
    </row>
    <row r="52" spans="1:6">
      <c r="A52" s="49" t="s">
        <v>116</v>
      </c>
      <c r="B52" s="41">
        <v>1.4542379999999999</v>
      </c>
      <c r="C52" s="58" t="s">
        <v>179</v>
      </c>
      <c r="D52" s="41">
        <v>1.410963</v>
      </c>
      <c r="E52" s="41">
        <v>1.2190639999999999</v>
      </c>
      <c r="F52" s="58" t="s">
        <v>179</v>
      </c>
    </row>
    <row r="53" spans="1:6">
      <c r="A53" s="49" t="s">
        <v>117</v>
      </c>
      <c r="B53" s="41">
        <v>8.3577340000000007</v>
      </c>
      <c r="C53" s="41">
        <v>0.53391500000000003</v>
      </c>
      <c r="D53" s="41">
        <v>7.8238190000000003</v>
      </c>
      <c r="E53" s="41">
        <v>3.488823</v>
      </c>
      <c r="F53" s="41">
        <v>4.3349960000000003</v>
      </c>
    </row>
    <row r="54" spans="1:6">
      <c r="A54" s="49" t="s">
        <v>118</v>
      </c>
      <c r="B54" s="41">
        <v>3.430717</v>
      </c>
      <c r="C54" s="58" t="s">
        <v>179</v>
      </c>
      <c r="D54" s="41">
        <v>2.9530110000000001</v>
      </c>
      <c r="E54" s="41">
        <v>1.0319130000000001</v>
      </c>
      <c r="F54" s="41">
        <v>1.921098</v>
      </c>
    </row>
    <row r="55" spans="1:6">
      <c r="A55" s="42" t="s">
        <v>119</v>
      </c>
      <c r="B55" s="43"/>
      <c r="C55" s="43"/>
      <c r="D55" s="43"/>
      <c r="E55" s="43"/>
      <c r="F55" s="43"/>
    </row>
    <row r="56" spans="1:6">
      <c r="A56" s="50" t="s">
        <v>121</v>
      </c>
      <c r="B56" s="41">
        <v>16.876781999999999</v>
      </c>
      <c r="C56" s="41">
        <v>1.5484910000000001</v>
      </c>
      <c r="D56" s="41">
        <v>15.328291</v>
      </c>
      <c r="E56" s="41">
        <v>2.579393</v>
      </c>
      <c r="F56" s="41">
        <v>12.748898000000001</v>
      </c>
    </row>
    <row r="57" spans="1:6">
      <c r="A57" s="11" t="s">
        <v>168</v>
      </c>
      <c r="B57" s="6">
        <v>11.281086999999999</v>
      </c>
      <c r="C57" s="6">
        <v>0.67948299999999995</v>
      </c>
      <c r="D57" s="6">
        <v>10.601604</v>
      </c>
      <c r="E57" s="6">
        <v>3.1117620000000001</v>
      </c>
      <c r="F57" s="6">
        <v>7.4898420000000003</v>
      </c>
    </row>
    <row r="58" spans="1:6">
      <c r="A58" s="7" t="s">
        <v>228</v>
      </c>
    </row>
    <row r="59" spans="1:6">
      <c r="A59" s="7" t="s">
        <v>235</v>
      </c>
    </row>
    <row r="60" spans="1:6">
      <c r="A60" s="7" t="s">
        <v>169</v>
      </c>
    </row>
    <row r="61" spans="1:6">
      <c r="A61" s="7" t="s">
        <v>236</v>
      </c>
    </row>
    <row r="62" spans="1:6">
      <c r="A62" s="7" t="s">
        <v>229</v>
      </c>
    </row>
  </sheetData>
  <mergeCells count="3">
    <mergeCell ref="A55:F55"/>
    <mergeCell ref="B2:F2"/>
    <mergeCell ref="A2: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48"/>
  <sheetViews>
    <sheetView workbookViewId="0"/>
  </sheetViews>
  <sheetFormatPr defaultRowHeight="15"/>
  <cols>
    <col min="1" max="1" width="55" customWidth="1"/>
    <col min="2" max="4" width="32" customWidth="1"/>
  </cols>
  <sheetData>
    <row r="1" spans="1:4">
      <c r="A1" s="2" t="s">
        <v>31</v>
      </c>
    </row>
    <row r="2" spans="1:4">
      <c r="A2" s="31" t="s">
        <v>63</v>
      </c>
      <c r="B2" s="64">
        <v>1998</v>
      </c>
      <c r="C2" s="45"/>
      <c r="D2" s="45"/>
    </row>
    <row r="3" spans="1:4">
      <c r="A3" s="37"/>
      <c r="B3" s="8" t="s">
        <v>220</v>
      </c>
      <c r="C3" s="8" t="s">
        <v>221</v>
      </c>
      <c r="D3" s="46" t="s">
        <v>222</v>
      </c>
    </row>
    <row r="4" spans="1:4">
      <c r="A4" s="40" t="s">
        <v>167</v>
      </c>
      <c r="B4" s="41">
        <v>3.2269999999999999</v>
      </c>
      <c r="C4" s="41">
        <v>0.92249999999999999</v>
      </c>
      <c r="D4" s="41">
        <v>2.3045</v>
      </c>
    </row>
    <row r="5" spans="1:4">
      <c r="A5" s="49" t="s">
        <v>69</v>
      </c>
      <c r="B5" s="41">
        <v>0.66369999999999996</v>
      </c>
      <c r="C5" s="41">
        <v>0.5595</v>
      </c>
      <c r="D5" s="58" t="s">
        <v>179</v>
      </c>
    </row>
    <row r="6" spans="1:4">
      <c r="A6" s="49" t="s">
        <v>71</v>
      </c>
      <c r="B6" s="41">
        <v>9.4626999999999999</v>
      </c>
      <c r="C6" s="41">
        <v>2.3925000000000001</v>
      </c>
      <c r="D6" s="41">
        <v>7.0701999999999998</v>
      </c>
    </row>
    <row r="7" spans="1:4">
      <c r="A7" s="49" t="s">
        <v>72</v>
      </c>
      <c r="B7" s="41">
        <v>1.2021999999999999</v>
      </c>
      <c r="C7" s="41">
        <v>0.95409999999999995</v>
      </c>
      <c r="D7" s="58" t="s">
        <v>179</v>
      </c>
    </row>
    <row r="8" spans="1:4">
      <c r="A8" s="49" t="s">
        <v>73</v>
      </c>
      <c r="B8" s="41">
        <v>17.543399999999998</v>
      </c>
      <c r="C8" s="41">
        <v>5.9752999999999998</v>
      </c>
      <c r="D8" s="41">
        <v>11.568099999999999</v>
      </c>
    </row>
    <row r="9" spans="1:4">
      <c r="A9" s="49" t="s">
        <v>74</v>
      </c>
      <c r="B9" s="41">
        <v>4.6040000000000001</v>
      </c>
      <c r="C9" s="41">
        <v>1.9035</v>
      </c>
      <c r="D9" s="41">
        <v>2.7004999999999999</v>
      </c>
    </row>
    <row r="10" spans="1:4">
      <c r="A10" s="49" t="s">
        <v>75</v>
      </c>
      <c r="B10" s="41">
        <v>1.1314</v>
      </c>
      <c r="C10" s="41">
        <v>1.0721000000000001</v>
      </c>
      <c r="D10" s="58" t="s">
        <v>179</v>
      </c>
    </row>
    <row r="11" spans="1:4">
      <c r="A11" s="49" t="s">
        <v>76</v>
      </c>
      <c r="B11" s="41">
        <v>2.1149</v>
      </c>
      <c r="C11" s="41">
        <v>0.63680000000000003</v>
      </c>
      <c r="D11" s="41">
        <v>1.4781</v>
      </c>
    </row>
    <row r="12" spans="1:4">
      <c r="A12" s="49" t="s">
        <v>77</v>
      </c>
      <c r="B12" s="41">
        <v>4.4147999999999996</v>
      </c>
      <c r="C12" s="41">
        <v>1.3453999999999999</v>
      </c>
      <c r="D12" s="41">
        <v>3.0693999999999999</v>
      </c>
    </row>
    <row r="13" spans="1:4">
      <c r="A13" s="49" t="s">
        <v>78</v>
      </c>
      <c r="B13" s="41">
        <v>1.4765999999999999</v>
      </c>
      <c r="C13" s="41">
        <v>0.72170000000000001</v>
      </c>
      <c r="D13" s="41">
        <v>0.75490000000000002</v>
      </c>
    </row>
    <row r="14" spans="1:4">
      <c r="A14" s="49" t="s">
        <v>79</v>
      </c>
      <c r="B14" s="41">
        <v>4.2317</v>
      </c>
      <c r="C14" s="41">
        <v>1.6998</v>
      </c>
      <c r="D14" s="41">
        <v>2.5318999999999998</v>
      </c>
    </row>
    <row r="15" spans="1:4">
      <c r="A15" s="49" t="s">
        <v>81</v>
      </c>
      <c r="B15" s="41">
        <v>2.9247999999999998</v>
      </c>
      <c r="C15" s="41">
        <v>1.4722</v>
      </c>
      <c r="D15" s="41">
        <v>1.4525999999999999</v>
      </c>
    </row>
    <row r="16" spans="1:4">
      <c r="A16" s="49" t="s">
        <v>84</v>
      </c>
      <c r="B16" s="41">
        <v>0.58860000000000001</v>
      </c>
      <c r="C16" s="58" t="s">
        <v>179</v>
      </c>
      <c r="D16" s="58" t="s">
        <v>179</v>
      </c>
    </row>
    <row r="17" spans="1:4">
      <c r="A17" s="49" t="s">
        <v>85</v>
      </c>
      <c r="B17" s="58" t="s">
        <v>179</v>
      </c>
      <c r="C17" s="58" t="s">
        <v>179</v>
      </c>
      <c r="D17" s="58" t="s">
        <v>179</v>
      </c>
    </row>
    <row r="18" spans="1:4">
      <c r="A18" s="49" t="s">
        <v>86</v>
      </c>
      <c r="B18" s="41">
        <v>0.59660000000000002</v>
      </c>
      <c r="C18" s="41">
        <v>0.59660000000000002</v>
      </c>
      <c r="D18" s="58" t="s">
        <v>179</v>
      </c>
    </row>
    <row r="19" spans="1:4">
      <c r="A19" s="49" t="s">
        <v>87</v>
      </c>
      <c r="B19" s="58" t="s">
        <v>179</v>
      </c>
      <c r="C19" s="58" t="s">
        <v>179</v>
      </c>
      <c r="D19" s="58" t="s">
        <v>179</v>
      </c>
    </row>
    <row r="20" spans="1:4">
      <c r="A20" s="49" t="s">
        <v>88</v>
      </c>
      <c r="B20" s="41">
        <v>1.0238</v>
      </c>
      <c r="C20" s="41">
        <v>0.56579999999999997</v>
      </c>
      <c r="D20" s="58" t="s">
        <v>179</v>
      </c>
    </row>
    <row r="21" spans="1:4">
      <c r="A21" s="49" t="s">
        <v>89</v>
      </c>
      <c r="B21" s="41">
        <v>2.4131</v>
      </c>
      <c r="C21" s="41">
        <v>1.6009</v>
      </c>
      <c r="D21" s="41">
        <v>0.81220000000000003</v>
      </c>
    </row>
    <row r="22" spans="1:4">
      <c r="A22" s="49" t="s">
        <v>91</v>
      </c>
      <c r="B22" s="41">
        <v>3.3778000000000001</v>
      </c>
      <c r="C22" s="41">
        <v>1.2302999999999999</v>
      </c>
      <c r="D22" s="41">
        <v>2.1475</v>
      </c>
    </row>
    <row r="23" spans="1:4">
      <c r="A23" s="49" t="s">
        <v>92</v>
      </c>
      <c r="B23" s="58" t="s">
        <v>179</v>
      </c>
      <c r="C23" s="58" t="s">
        <v>179</v>
      </c>
      <c r="D23" s="58" t="s">
        <v>179</v>
      </c>
    </row>
    <row r="24" spans="1:4">
      <c r="A24" s="49" t="s">
        <v>93</v>
      </c>
      <c r="B24" s="41">
        <v>1.2496</v>
      </c>
      <c r="C24" s="41">
        <v>0.90380000000000005</v>
      </c>
      <c r="D24" s="58" t="s">
        <v>179</v>
      </c>
    </row>
    <row r="25" spans="1:4">
      <c r="A25" s="49" t="s">
        <v>94</v>
      </c>
      <c r="B25" s="58" t="s">
        <v>179</v>
      </c>
      <c r="C25" s="58" t="s">
        <v>179</v>
      </c>
      <c r="D25" s="58" t="s">
        <v>179</v>
      </c>
    </row>
    <row r="26" spans="1:4">
      <c r="A26" s="49" t="s">
        <v>96</v>
      </c>
      <c r="B26" s="41">
        <v>6.0602999999999998</v>
      </c>
      <c r="C26" s="41">
        <v>3.1539000000000001</v>
      </c>
      <c r="D26" s="41">
        <v>2.9064000000000001</v>
      </c>
    </row>
    <row r="27" spans="1:4">
      <c r="A27" s="49" t="s">
        <v>99</v>
      </c>
      <c r="B27" s="41">
        <v>8.9431999999999992</v>
      </c>
      <c r="C27" s="41">
        <v>1.7814000000000001</v>
      </c>
      <c r="D27" s="41">
        <v>7.1619000000000002</v>
      </c>
    </row>
    <row r="28" spans="1:4">
      <c r="A28" s="49" t="s">
        <v>100</v>
      </c>
      <c r="B28" s="41">
        <v>5.6928000000000001</v>
      </c>
      <c r="C28" s="41">
        <v>3.7791000000000001</v>
      </c>
      <c r="D28" s="41">
        <v>1.9137999999999999</v>
      </c>
    </row>
    <row r="29" spans="1:4">
      <c r="A29" s="49" t="s">
        <v>101</v>
      </c>
      <c r="B29" s="41">
        <v>1.6413</v>
      </c>
      <c r="C29" s="41">
        <v>1.0209999999999999</v>
      </c>
      <c r="D29" s="41">
        <v>0.62029999999999996</v>
      </c>
    </row>
    <row r="30" spans="1:4">
      <c r="A30" s="49" t="s">
        <v>104</v>
      </c>
      <c r="B30" s="41">
        <v>1.8173999999999999</v>
      </c>
      <c r="C30" s="58" t="s">
        <v>179</v>
      </c>
      <c r="D30" s="41">
        <v>1.5427</v>
      </c>
    </row>
    <row r="31" spans="1:4">
      <c r="A31" s="49" t="s">
        <v>105</v>
      </c>
      <c r="B31" s="41">
        <v>2.8786</v>
      </c>
      <c r="C31" s="41">
        <v>0.57410000000000005</v>
      </c>
      <c r="D31" s="41">
        <v>2.3045</v>
      </c>
    </row>
    <row r="32" spans="1:4">
      <c r="A32" s="49" t="s">
        <v>107</v>
      </c>
      <c r="B32" s="41">
        <v>3.5583</v>
      </c>
      <c r="C32" s="41">
        <v>1.5</v>
      </c>
      <c r="D32" s="41">
        <v>2.0583999999999998</v>
      </c>
    </row>
    <row r="33" spans="1:4">
      <c r="A33" s="49" t="s">
        <v>108</v>
      </c>
      <c r="B33" s="58" t="s">
        <v>179</v>
      </c>
      <c r="C33" s="58" t="s">
        <v>179</v>
      </c>
      <c r="D33" s="58" t="s">
        <v>179</v>
      </c>
    </row>
    <row r="34" spans="1:4">
      <c r="A34" s="49" t="s">
        <v>110</v>
      </c>
      <c r="B34" s="41">
        <v>0.63670000000000004</v>
      </c>
      <c r="C34" s="58" t="s">
        <v>179</v>
      </c>
      <c r="D34" s="58" t="s">
        <v>179</v>
      </c>
    </row>
    <row r="35" spans="1:4">
      <c r="A35" s="49" t="s">
        <v>111</v>
      </c>
      <c r="B35" s="41">
        <v>7.0190999999999999</v>
      </c>
      <c r="C35" s="41">
        <v>2.2147999999999999</v>
      </c>
      <c r="D35" s="41">
        <v>4.8042999999999996</v>
      </c>
    </row>
    <row r="36" spans="1:4">
      <c r="A36" s="49" t="s">
        <v>112</v>
      </c>
      <c r="B36" s="41">
        <v>2.3721999999999999</v>
      </c>
      <c r="C36" s="41">
        <v>1.0013000000000001</v>
      </c>
      <c r="D36" s="41">
        <v>1.3709</v>
      </c>
    </row>
    <row r="37" spans="1:4">
      <c r="A37" s="49" t="s">
        <v>114</v>
      </c>
      <c r="B37" s="41">
        <v>1.6529</v>
      </c>
      <c r="C37" s="41">
        <v>0.90900000000000003</v>
      </c>
      <c r="D37" s="41">
        <v>0.74390000000000001</v>
      </c>
    </row>
    <row r="38" spans="1:4">
      <c r="A38" s="49" t="s">
        <v>115</v>
      </c>
      <c r="B38" s="41">
        <v>2.8763000000000001</v>
      </c>
      <c r="C38" s="41">
        <v>1.1840999999999999</v>
      </c>
      <c r="D38" s="41">
        <v>1.6921999999999999</v>
      </c>
    </row>
    <row r="39" spans="1:4">
      <c r="A39" s="49" t="s">
        <v>116</v>
      </c>
      <c r="B39" s="58" t="s">
        <v>179</v>
      </c>
      <c r="C39" s="58" t="s">
        <v>179</v>
      </c>
      <c r="D39" s="58" t="s">
        <v>179</v>
      </c>
    </row>
    <row r="40" spans="1:4">
      <c r="A40" s="49" t="s">
        <v>117</v>
      </c>
      <c r="B40" s="41">
        <v>1.1677999999999999</v>
      </c>
      <c r="C40" s="41">
        <v>0.5383</v>
      </c>
      <c r="D40" s="41">
        <v>0.62949999999999995</v>
      </c>
    </row>
    <row r="41" spans="1:4">
      <c r="A41" s="49" t="s">
        <v>118</v>
      </c>
      <c r="B41" s="41">
        <v>0.67110000000000003</v>
      </c>
      <c r="C41" s="58" t="s">
        <v>179</v>
      </c>
      <c r="D41" s="58" t="s">
        <v>179</v>
      </c>
    </row>
    <row r="42" spans="1:4">
      <c r="A42" s="42" t="s">
        <v>119</v>
      </c>
      <c r="B42" s="43"/>
      <c r="C42" s="43"/>
      <c r="D42" s="43"/>
    </row>
    <row r="43" spans="1:4">
      <c r="A43" s="50" t="s">
        <v>121</v>
      </c>
      <c r="B43" s="41">
        <v>5.7628000000000004</v>
      </c>
      <c r="C43" s="41">
        <v>3.2538</v>
      </c>
      <c r="D43" s="41">
        <v>2.5089999999999999</v>
      </c>
    </row>
    <row r="44" spans="1:4">
      <c r="A44" s="11" t="s">
        <v>168</v>
      </c>
      <c r="B44" s="6">
        <v>1.4123000000000001</v>
      </c>
      <c r="C44" s="6">
        <v>0.63</v>
      </c>
      <c r="D44" s="6">
        <v>0.7823</v>
      </c>
    </row>
    <row r="45" spans="1:4">
      <c r="A45" s="7" t="s">
        <v>235</v>
      </c>
    </row>
    <row r="46" spans="1:4">
      <c r="A46" s="7" t="s">
        <v>169</v>
      </c>
    </row>
    <row r="47" spans="1:4">
      <c r="A47" s="7" t="s">
        <v>237</v>
      </c>
    </row>
    <row r="48" spans="1:4">
      <c r="A48" s="7" t="s">
        <v>238</v>
      </c>
    </row>
  </sheetData>
  <mergeCells count="3">
    <mergeCell ref="B2:D2"/>
    <mergeCell ref="A42:D42"/>
    <mergeCell ref="A2: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K58"/>
  <sheetViews>
    <sheetView workbookViewId="0"/>
  </sheetViews>
  <sheetFormatPr defaultRowHeight="15"/>
  <cols>
    <col min="1" max="1" width="26" customWidth="1"/>
    <col min="2" max="11" width="16" customWidth="1"/>
  </cols>
  <sheetData>
    <row r="1" spans="1:11">
      <c r="A1" s="2" t="s">
        <v>32</v>
      </c>
    </row>
    <row r="2" spans="1:11">
      <c r="A2" s="31" t="s">
        <v>63</v>
      </c>
      <c r="B2" s="64">
        <v>1998</v>
      </c>
      <c r="C2" s="45"/>
      <c r="D2" s="45"/>
      <c r="E2" s="45"/>
      <c r="F2" s="45"/>
      <c r="G2" s="64">
        <v>2002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3.2764000000000002</v>
      </c>
      <c r="C4" s="41">
        <v>0.95450000000000002</v>
      </c>
      <c r="D4" s="41">
        <v>2.3218999999999999</v>
      </c>
      <c r="E4" s="41">
        <v>2.0634000000000001</v>
      </c>
      <c r="F4" s="58" t="s">
        <v>179</v>
      </c>
      <c r="G4" s="10">
        <v>6.1048999999999998</v>
      </c>
      <c r="H4" s="41">
        <v>1.7201</v>
      </c>
      <c r="I4" s="41">
        <v>4.3848000000000003</v>
      </c>
      <c r="J4" s="41">
        <v>3.8527</v>
      </c>
      <c r="K4" s="41">
        <v>0.53210000000000002</v>
      </c>
    </row>
    <row r="5" spans="1:11">
      <c r="A5" s="49" t="s">
        <v>69</v>
      </c>
      <c r="B5" s="58" t="s">
        <v>179</v>
      </c>
      <c r="C5" s="58" t="s">
        <v>179</v>
      </c>
      <c r="D5" s="58" t="s">
        <v>179</v>
      </c>
      <c r="E5" s="58" t="s">
        <v>179</v>
      </c>
      <c r="F5" s="58" t="s">
        <v>179</v>
      </c>
      <c r="G5" s="10">
        <v>0.6885</v>
      </c>
      <c r="H5" s="58" t="s">
        <v>179</v>
      </c>
      <c r="I5" s="58" t="s">
        <v>179</v>
      </c>
      <c r="J5" s="58" t="s">
        <v>179</v>
      </c>
      <c r="K5" s="58" t="s">
        <v>179</v>
      </c>
    </row>
    <row r="6" spans="1:11">
      <c r="A6" s="49" t="s">
        <v>70</v>
      </c>
      <c r="B6" s="58" t="s">
        <v>227</v>
      </c>
      <c r="C6" s="58" t="s">
        <v>227</v>
      </c>
      <c r="D6" s="58" t="s">
        <v>227</v>
      </c>
      <c r="E6" s="58" t="s">
        <v>227</v>
      </c>
      <c r="F6" s="58" t="s">
        <v>227</v>
      </c>
      <c r="G6" s="16" t="s">
        <v>227</v>
      </c>
      <c r="H6" s="58" t="s">
        <v>227</v>
      </c>
      <c r="I6" s="58" t="s">
        <v>227</v>
      </c>
      <c r="J6" s="58" t="s">
        <v>227</v>
      </c>
      <c r="K6" s="58" t="s">
        <v>227</v>
      </c>
    </row>
    <row r="7" spans="1:11">
      <c r="A7" s="49" t="s">
        <v>71</v>
      </c>
      <c r="B7" s="41">
        <v>9.4626999999999999</v>
      </c>
      <c r="C7" s="41">
        <v>2.7122000000000002</v>
      </c>
      <c r="D7" s="41">
        <v>6.7504</v>
      </c>
      <c r="E7" s="41">
        <v>6.4730999999999996</v>
      </c>
      <c r="F7" s="58" t="s">
        <v>179</v>
      </c>
      <c r="G7" s="10">
        <v>12.841200000000001</v>
      </c>
      <c r="H7" s="41">
        <v>2.5165000000000002</v>
      </c>
      <c r="I7" s="41">
        <v>10.3248</v>
      </c>
      <c r="J7" s="41">
        <v>9.8385999999999996</v>
      </c>
      <c r="K7" s="58" t="s">
        <v>179</v>
      </c>
    </row>
    <row r="8" spans="1:11">
      <c r="A8" s="49" t="s">
        <v>72</v>
      </c>
      <c r="B8" s="41">
        <v>1.2896000000000001</v>
      </c>
      <c r="C8" s="41">
        <v>0.71060000000000001</v>
      </c>
      <c r="D8" s="41">
        <v>0.57899999999999996</v>
      </c>
      <c r="E8" s="58" t="s">
        <v>179</v>
      </c>
      <c r="F8" s="58" t="s">
        <v>179</v>
      </c>
      <c r="G8" s="10">
        <v>2.0817999999999999</v>
      </c>
      <c r="H8" s="41">
        <v>0.63900000000000001</v>
      </c>
      <c r="I8" s="41">
        <v>1.4428000000000001</v>
      </c>
      <c r="J8" s="41">
        <v>1.4428000000000001</v>
      </c>
      <c r="K8" s="58" t="s">
        <v>179</v>
      </c>
    </row>
    <row r="9" spans="1:11">
      <c r="A9" s="49" t="s">
        <v>73</v>
      </c>
      <c r="B9" s="41">
        <v>17.543399999999998</v>
      </c>
      <c r="C9" s="41">
        <v>3.1244999999999998</v>
      </c>
      <c r="D9" s="41">
        <v>14.418900000000001</v>
      </c>
      <c r="E9" s="41">
        <v>13.6882</v>
      </c>
      <c r="F9" s="41">
        <v>0.73070000000000002</v>
      </c>
      <c r="G9" s="10">
        <v>20.191199999999998</v>
      </c>
      <c r="H9" s="41">
        <v>2.0470999999999999</v>
      </c>
      <c r="I9" s="41">
        <v>18.144200000000001</v>
      </c>
      <c r="J9" s="41">
        <v>17.477900000000002</v>
      </c>
      <c r="K9" s="41">
        <v>0.66620000000000001</v>
      </c>
    </row>
    <row r="10" spans="1:11">
      <c r="A10" s="49" t="s">
        <v>74</v>
      </c>
      <c r="B10" s="41">
        <v>4.6040000000000001</v>
      </c>
      <c r="C10" s="41">
        <v>1.2796000000000001</v>
      </c>
      <c r="D10" s="41">
        <v>3.3243999999999998</v>
      </c>
      <c r="E10" s="41">
        <v>2.7948</v>
      </c>
      <c r="F10" s="41">
        <v>0.52949999999999997</v>
      </c>
      <c r="G10" s="16" t="s">
        <v>227</v>
      </c>
      <c r="H10" s="58" t="s">
        <v>227</v>
      </c>
      <c r="I10" s="58" t="s">
        <v>227</v>
      </c>
      <c r="J10" s="58" t="s">
        <v>227</v>
      </c>
      <c r="K10" s="58" t="s">
        <v>227</v>
      </c>
    </row>
    <row r="11" spans="1:11">
      <c r="A11" s="49" t="s">
        <v>75</v>
      </c>
      <c r="B11" s="41">
        <v>2.3087</v>
      </c>
      <c r="C11" s="41">
        <v>1.2891999999999999</v>
      </c>
      <c r="D11" s="41">
        <v>1.0195000000000001</v>
      </c>
      <c r="E11" s="41">
        <v>0.75960000000000005</v>
      </c>
      <c r="F11" s="58" t="s">
        <v>179</v>
      </c>
      <c r="G11" s="10">
        <v>3.1171000000000002</v>
      </c>
      <c r="H11" s="41">
        <v>1.6548</v>
      </c>
      <c r="I11" s="41">
        <v>1.4622999999999999</v>
      </c>
      <c r="J11" s="41">
        <v>1.0271999999999999</v>
      </c>
      <c r="K11" s="58" t="s">
        <v>179</v>
      </c>
    </row>
    <row r="12" spans="1:11">
      <c r="A12" s="49" t="s">
        <v>76</v>
      </c>
      <c r="B12" s="41">
        <v>1.0717000000000001</v>
      </c>
      <c r="C12" s="58" t="s">
        <v>179</v>
      </c>
      <c r="D12" s="41">
        <v>0.97499999999999998</v>
      </c>
      <c r="E12" s="41">
        <v>0.9748</v>
      </c>
      <c r="F12" s="58" t="s">
        <v>179</v>
      </c>
      <c r="G12" s="10">
        <v>1.7077</v>
      </c>
      <c r="H12" s="41">
        <v>0.96160000000000001</v>
      </c>
      <c r="I12" s="41">
        <v>0.74609999999999999</v>
      </c>
      <c r="J12" s="58" t="s">
        <v>179</v>
      </c>
      <c r="K12" s="58" t="s">
        <v>179</v>
      </c>
    </row>
    <row r="13" spans="1:11">
      <c r="A13" s="49" t="s">
        <v>77</v>
      </c>
      <c r="B13" s="41">
        <v>4.4147999999999996</v>
      </c>
      <c r="C13" s="41">
        <v>1.5846</v>
      </c>
      <c r="D13" s="41">
        <v>2.8300999999999998</v>
      </c>
      <c r="E13" s="41">
        <v>2.6596000000000002</v>
      </c>
      <c r="F13" s="58" t="s">
        <v>179</v>
      </c>
      <c r="G13" s="10">
        <v>6.8037000000000001</v>
      </c>
      <c r="H13" s="41">
        <v>2.4727000000000001</v>
      </c>
      <c r="I13" s="41">
        <v>4.3310000000000004</v>
      </c>
      <c r="J13" s="41">
        <v>2.2707999999999999</v>
      </c>
      <c r="K13" s="41">
        <v>2.0602</v>
      </c>
    </row>
    <row r="14" spans="1:11">
      <c r="A14" s="49" t="s">
        <v>78</v>
      </c>
      <c r="B14" s="41">
        <v>1.5744</v>
      </c>
      <c r="C14" s="58" t="s">
        <v>179</v>
      </c>
      <c r="D14" s="41">
        <v>1.296</v>
      </c>
      <c r="E14" s="41">
        <v>0.8508</v>
      </c>
      <c r="F14" s="58" t="s">
        <v>179</v>
      </c>
      <c r="G14" s="10">
        <v>2.8246000000000002</v>
      </c>
      <c r="H14" s="41">
        <v>1.3119000000000001</v>
      </c>
      <c r="I14" s="41">
        <v>1.5126999999999999</v>
      </c>
      <c r="J14" s="41">
        <v>1.2669999999999999</v>
      </c>
      <c r="K14" s="58" t="s">
        <v>179</v>
      </c>
    </row>
    <row r="15" spans="1:11">
      <c r="A15" s="49" t="s">
        <v>79</v>
      </c>
      <c r="B15" s="41">
        <v>4.2316000000000003</v>
      </c>
      <c r="C15" s="41">
        <v>1.1040000000000001</v>
      </c>
      <c r="D15" s="41">
        <v>3.1276000000000002</v>
      </c>
      <c r="E15" s="41">
        <v>1.6980999999999999</v>
      </c>
      <c r="F15" s="41">
        <v>1.4293</v>
      </c>
      <c r="G15" s="10">
        <v>6.6459000000000001</v>
      </c>
      <c r="H15" s="41">
        <v>2.0453000000000001</v>
      </c>
      <c r="I15" s="41">
        <v>4.6006</v>
      </c>
      <c r="J15" s="41">
        <v>3.6698</v>
      </c>
      <c r="K15" s="41">
        <v>0.93079999999999996</v>
      </c>
    </row>
    <row r="16" spans="1:11">
      <c r="A16" s="49" t="s">
        <v>80</v>
      </c>
      <c r="B16" s="58" t="s">
        <v>227</v>
      </c>
      <c r="C16" s="58" t="s">
        <v>227</v>
      </c>
      <c r="D16" s="58" t="s">
        <v>227</v>
      </c>
      <c r="E16" s="58" t="s">
        <v>227</v>
      </c>
      <c r="F16" s="58" t="s">
        <v>227</v>
      </c>
      <c r="G16" s="10">
        <v>3.6307</v>
      </c>
      <c r="H16" s="41">
        <v>0.94689999999999996</v>
      </c>
      <c r="I16" s="41">
        <v>2.6839</v>
      </c>
      <c r="J16" s="41">
        <v>2.6141000000000001</v>
      </c>
      <c r="K16" s="58" t="s">
        <v>179</v>
      </c>
    </row>
    <row r="17" spans="1:11">
      <c r="A17" s="49" t="s">
        <v>81</v>
      </c>
      <c r="B17" s="41">
        <v>2.9249000000000001</v>
      </c>
      <c r="C17" s="41">
        <v>1.2332000000000001</v>
      </c>
      <c r="D17" s="41">
        <v>1.6918</v>
      </c>
      <c r="E17" s="41">
        <v>1.5111000000000001</v>
      </c>
      <c r="F17" s="58" t="s">
        <v>179</v>
      </c>
      <c r="G17" s="10">
        <v>5.0271999999999997</v>
      </c>
      <c r="H17" s="41">
        <v>1.4532</v>
      </c>
      <c r="I17" s="41">
        <v>3.5741000000000001</v>
      </c>
      <c r="J17" s="41">
        <v>3.1141999999999999</v>
      </c>
      <c r="K17" s="58" t="s">
        <v>179</v>
      </c>
    </row>
    <row r="18" spans="1:11">
      <c r="A18" s="49" t="s">
        <v>82</v>
      </c>
      <c r="B18" s="58" t="s">
        <v>227</v>
      </c>
      <c r="C18" s="58" t="s">
        <v>227</v>
      </c>
      <c r="D18" s="58" t="s">
        <v>227</v>
      </c>
      <c r="E18" s="58" t="s">
        <v>227</v>
      </c>
      <c r="F18" s="58" t="s">
        <v>227</v>
      </c>
      <c r="G18" s="10">
        <v>1.49</v>
      </c>
      <c r="H18" s="58" t="s">
        <v>179</v>
      </c>
      <c r="I18" s="41">
        <v>1.034</v>
      </c>
      <c r="J18" s="41">
        <v>0.79390000000000005</v>
      </c>
      <c r="K18" s="58" t="s">
        <v>179</v>
      </c>
    </row>
    <row r="19" spans="1:11">
      <c r="A19" s="49" t="s">
        <v>83</v>
      </c>
      <c r="B19" s="58" t="s">
        <v>227</v>
      </c>
      <c r="C19" s="58" t="s">
        <v>227</v>
      </c>
      <c r="D19" s="58" t="s">
        <v>227</v>
      </c>
      <c r="E19" s="58" t="s">
        <v>227</v>
      </c>
      <c r="F19" s="58" t="s">
        <v>227</v>
      </c>
      <c r="G19" s="16" t="s">
        <v>227</v>
      </c>
      <c r="H19" s="58" t="s">
        <v>227</v>
      </c>
      <c r="I19" s="58" t="s">
        <v>227</v>
      </c>
      <c r="J19" s="58" t="s">
        <v>227</v>
      </c>
      <c r="K19" s="58" t="s">
        <v>227</v>
      </c>
    </row>
    <row r="20" spans="1:11">
      <c r="A20" s="49" t="s">
        <v>84</v>
      </c>
      <c r="B20" s="41">
        <v>2.4714999999999998</v>
      </c>
      <c r="C20" s="41">
        <v>0.84389999999999998</v>
      </c>
      <c r="D20" s="41">
        <v>1.6275999999999999</v>
      </c>
      <c r="E20" s="41">
        <v>1.4406000000000001</v>
      </c>
      <c r="F20" s="58" t="s">
        <v>179</v>
      </c>
      <c r="G20" s="10">
        <v>3.6575000000000002</v>
      </c>
      <c r="H20" s="41">
        <v>1.544</v>
      </c>
      <c r="I20" s="41">
        <v>2.1135000000000002</v>
      </c>
      <c r="J20" s="41">
        <v>1.2092000000000001</v>
      </c>
      <c r="K20" s="41">
        <v>0.90429999999999999</v>
      </c>
    </row>
    <row r="21" spans="1:11">
      <c r="A21" s="49" t="s">
        <v>85</v>
      </c>
      <c r="B21" s="41">
        <v>0.57930000000000004</v>
      </c>
      <c r="C21" s="58" t="s">
        <v>179</v>
      </c>
      <c r="D21" s="58" t="s">
        <v>179</v>
      </c>
      <c r="E21" s="58" t="s">
        <v>179</v>
      </c>
      <c r="F21" s="58" t="s">
        <v>179</v>
      </c>
      <c r="G21" s="10">
        <v>0.60160000000000002</v>
      </c>
      <c r="H21" s="41">
        <v>0.5161</v>
      </c>
      <c r="I21" s="58" t="s">
        <v>179</v>
      </c>
      <c r="J21" s="58" t="s">
        <v>179</v>
      </c>
      <c r="K21" s="58" t="s">
        <v>179</v>
      </c>
    </row>
    <row r="22" spans="1:11">
      <c r="A22" s="49" t="s">
        <v>86</v>
      </c>
      <c r="B22" s="58" t="s">
        <v>179</v>
      </c>
      <c r="C22" s="58" t="s">
        <v>179</v>
      </c>
      <c r="D22" s="58" t="s">
        <v>179</v>
      </c>
      <c r="E22" s="58" t="s">
        <v>179</v>
      </c>
      <c r="F22" s="58" t="s">
        <v>179</v>
      </c>
      <c r="G22" s="10">
        <v>0.53969999999999996</v>
      </c>
      <c r="H22" s="58" t="s">
        <v>179</v>
      </c>
      <c r="I22" s="58" t="s">
        <v>179</v>
      </c>
      <c r="J22" s="58" t="s">
        <v>179</v>
      </c>
      <c r="K22" s="58" t="s">
        <v>179</v>
      </c>
    </row>
    <row r="23" spans="1:11">
      <c r="A23" s="49" t="s">
        <v>87</v>
      </c>
      <c r="B23" s="41">
        <v>0.75780000000000003</v>
      </c>
      <c r="C23" s="58" t="s">
        <v>179</v>
      </c>
      <c r="D23" s="58" t="s">
        <v>179</v>
      </c>
      <c r="E23" s="58" t="s">
        <v>179</v>
      </c>
      <c r="F23" s="58" t="s">
        <v>179</v>
      </c>
      <c r="G23" s="10">
        <v>1.6838</v>
      </c>
      <c r="H23" s="58" t="s">
        <v>179</v>
      </c>
      <c r="I23" s="41">
        <v>1.3495999999999999</v>
      </c>
      <c r="J23" s="41">
        <v>1.3159000000000001</v>
      </c>
      <c r="K23" s="58" t="s">
        <v>179</v>
      </c>
    </row>
    <row r="24" spans="1:11">
      <c r="A24" s="49" t="s">
        <v>88</v>
      </c>
      <c r="B24" s="41">
        <v>1.3030999999999999</v>
      </c>
      <c r="C24" s="58" t="s">
        <v>179</v>
      </c>
      <c r="D24" s="41">
        <v>0.92349999999999999</v>
      </c>
      <c r="E24" s="41">
        <v>0.79569999999999996</v>
      </c>
      <c r="F24" s="58" t="s">
        <v>179</v>
      </c>
      <c r="G24" s="10">
        <v>2.7164999999999999</v>
      </c>
      <c r="H24" s="41">
        <v>1.0468999999999999</v>
      </c>
      <c r="I24" s="41">
        <v>1.6696</v>
      </c>
      <c r="J24" s="41">
        <v>1.3627</v>
      </c>
      <c r="K24" s="58" t="s">
        <v>179</v>
      </c>
    </row>
    <row r="25" spans="1:11">
      <c r="A25" s="49" t="s">
        <v>89</v>
      </c>
      <c r="B25" s="41">
        <v>2.6432000000000002</v>
      </c>
      <c r="C25" s="41">
        <v>1.5339</v>
      </c>
      <c r="D25" s="41">
        <v>1.1093</v>
      </c>
      <c r="E25" s="41">
        <v>0.94679999999999997</v>
      </c>
      <c r="F25" s="58" t="s">
        <v>179</v>
      </c>
      <c r="G25" s="10">
        <v>4.5420999999999996</v>
      </c>
      <c r="H25" s="41">
        <v>2.5983000000000001</v>
      </c>
      <c r="I25" s="41">
        <v>1.9438</v>
      </c>
      <c r="J25" s="41">
        <v>1.2667999999999999</v>
      </c>
      <c r="K25" s="41">
        <v>0.67710000000000004</v>
      </c>
    </row>
    <row r="26" spans="1:11">
      <c r="A26" s="49" t="s">
        <v>90</v>
      </c>
      <c r="B26" s="58" t="s">
        <v>227</v>
      </c>
      <c r="C26" s="58" t="s">
        <v>227</v>
      </c>
      <c r="D26" s="58" t="s">
        <v>227</v>
      </c>
      <c r="E26" s="58" t="s">
        <v>227</v>
      </c>
      <c r="F26" s="58" t="s">
        <v>227</v>
      </c>
      <c r="G26" s="10">
        <v>1.8388</v>
      </c>
      <c r="H26" s="41">
        <v>0.85560000000000003</v>
      </c>
      <c r="I26" s="41">
        <v>0.98319999999999996</v>
      </c>
      <c r="J26" s="41">
        <v>0.98319999999999996</v>
      </c>
      <c r="K26" s="58" t="s">
        <v>179</v>
      </c>
    </row>
    <row r="27" spans="1:11">
      <c r="A27" s="49" t="s">
        <v>91</v>
      </c>
      <c r="B27" s="41">
        <v>3.3778000000000001</v>
      </c>
      <c r="C27" s="58" t="s">
        <v>179</v>
      </c>
      <c r="D27" s="41">
        <v>3.0851999999999999</v>
      </c>
      <c r="E27" s="41">
        <v>2.3845000000000001</v>
      </c>
      <c r="F27" s="41">
        <v>0.70069999999999999</v>
      </c>
      <c r="G27" s="10">
        <v>4.5473999999999997</v>
      </c>
      <c r="H27" s="41">
        <v>1.2963</v>
      </c>
      <c r="I27" s="41">
        <v>3.2511000000000001</v>
      </c>
      <c r="J27" s="41">
        <v>2.8946000000000001</v>
      </c>
      <c r="K27" s="58" t="s">
        <v>179</v>
      </c>
    </row>
    <row r="28" spans="1:11">
      <c r="A28" s="49" t="s">
        <v>92</v>
      </c>
      <c r="B28" s="41">
        <v>0.63729999999999998</v>
      </c>
      <c r="C28" s="58" t="s">
        <v>179</v>
      </c>
      <c r="D28" s="58" t="s">
        <v>179</v>
      </c>
      <c r="E28" s="58" t="s">
        <v>179</v>
      </c>
      <c r="F28" s="58" t="s">
        <v>179</v>
      </c>
      <c r="G28" s="16" t="s">
        <v>179</v>
      </c>
      <c r="H28" s="58" t="s">
        <v>179</v>
      </c>
      <c r="I28" s="58" t="s">
        <v>179</v>
      </c>
      <c r="J28" s="58" t="s">
        <v>179</v>
      </c>
      <c r="K28" s="58" t="s">
        <v>179</v>
      </c>
    </row>
    <row r="29" spans="1:11">
      <c r="A29" s="49" t="s">
        <v>93</v>
      </c>
      <c r="B29" s="58" t="s">
        <v>179</v>
      </c>
      <c r="C29" s="58" t="s">
        <v>179</v>
      </c>
      <c r="D29" s="58" t="s">
        <v>179</v>
      </c>
      <c r="E29" s="58" t="s">
        <v>179</v>
      </c>
      <c r="F29" s="58" t="s">
        <v>179</v>
      </c>
      <c r="G29" s="10">
        <v>1.1221000000000001</v>
      </c>
      <c r="H29" s="41">
        <v>0.50109999999999999</v>
      </c>
      <c r="I29" s="41">
        <v>0.621</v>
      </c>
      <c r="J29" s="41">
        <v>0.50349999999999995</v>
      </c>
      <c r="K29" s="58" t="s">
        <v>179</v>
      </c>
    </row>
    <row r="30" spans="1:11">
      <c r="A30" s="49" t="s">
        <v>94</v>
      </c>
      <c r="B30" s="41">
        <v>0.6976</v>
      </c>
      <c r="C30" s="58" t="s">
        <v>179</v>
      </c>
      <c r="D30" s="58" t="s">
        <v>179</v>
      </c>
      <c r="E30" s="58" t="s">
        <v>179</v>
      </c>
      <c r="F30" s="58" t="s">
        <v>179</v>
      </c>
      <c r="G30" s="10">
        <v>2.8144</v>
      </c>
      <c r="H30" s="41">
        <v>0.75480000000000003</v>
      </c>
      <c r="I30" s="41">
        <v>2.0596000000000001</v>
      </c>
      <c r="J30" s="41">
        <v>1.7838000000000001</v>
      </c>
      <c r="K30" s="58" t="s">
        <v>179</v>
      </c>
    </row>
    <row r="31" spans="1:11">
      <c r="A31" s="49" t="s">
        <v>95</v>
      </c>
      <c r="B31" s="58" t="s">
        <v>227</v>
      </c>
      <c r="C31" s="58" t="s">
        <v>227</v>
      </c>
      <c r="D31" s="58" t="s">
        <v>227</v>
      </c>
      <c r="E31" s="58" t="s">
        <v>227</v>
      </c>
      <c r="F31" s="58" t="s">
        <v>227</v>
      </c>
      <c r="G31" s="10">
        <v>3.6655000000000002</v>
      </c>
      <c r="H31" s="41">
        <v>2.5190000000000001</v>
      </c>
      <c r="I31" s="41">
        <v>1.1465000000000001</v>
      </c>
      <c r="J31" s="41">
        <v>0.99109999999999998</v>
      </c>
      <c r="K31" s="58" t="s">
        <v>179</v>
      </c>
    </row>
    <row r="32" spans="1:11">
      <c r="A32" s="49" t="s">
        <v>96</v>
      </c>
      <c r="B32" s="41">
        <v>6.0602999999999998</v>
      </c>
      <c r="C32" s="41">
        <v>2.4237000000000002</v>
      </c>
      <c r="D32" s="41">
        <v>3.6366000000000001</v>
      </c>
      <c r="E32" s="41">
        <v>3.2317</v>
      </c>
      <c r="F32" s="58" t="s">
        <v>179</v>
      </c>
      <c r="G32" s="10">
        <v>9.4747000000000003</v>
      </c>
      <c r="H32" s="41">
        <v>3.2292999999999998</v>
      </c>
      <c r="I32" s="41">
        <v>6.2454000000000001</v>
      </c>
      <c r="J32" s="41">
        <v>6.1196999999999999</v>
      </c>
      <c r="K32" s="58" t="s">
        <v>179</v>
      </c>
    </row>
    <row r="33" spans="1:11">
      <c r="A33" s="49" t="s">
        <v>97</v>
      </c>
      <c r="B33" s="58" t="s">
        <v>227</v>
      </c>
      <c r="C33" s="58" t="s">
        <v>227</v>
      </c>
      <c r="D33" s="58" t="s">
        <v>227</v>
      </c>
      <c r="E33" s="58" t="s">
        <v>227</v>
      </c>
      <c r="F33" s="58" t="s">
        <v>227</v>
      </c>
      <c r="G33" s="16" t="s">
        <v>227</v>
      </c>
      <c r="H33" s="58" t="s">
        <v>227</v>
      </c>
      <c r="I33" s="58" t="s">
        <v>227</v>
      </c>
      <c r="J33" s="58" t="s">
        <v>227</v>
      </c>
      <c r="K33" s="58" t="s">
        <v>227</v>
      </c>
    </row>
    <row r="34" spans="1:11">
      <c r="A34" s="49" t="s">
        <v>98</v>
      </c>
      <c r="B34" s="58" t="s">
        <v>227</v>
      </c>
      <c r="C34" s="58" t="s">
        <v>227</v>
      </c>
      <c r="D34" s="58" t="s">
        <v>227</v>
      </c>
      <c r="E34" s="58" t="s">
        <v>227</v>
      </c>
      <c r="F34" s="58" t="s">
        <v>227</v>
      </c>
      <c r="G34" s="16" t="s">
        <v>227</v>
      </c>
      <c r="H34" s="58" t="s">
        <v>227</v>
      </c>
      <c r="I34" s="58" t="s">
        <v>227</v>
      </c>
      <c r="J34" s="58" t="s">
        <v>227</v>
      </c>
      <c r="K34" s="58" t="s">
        <v>227</v>
      </c>
    </row>
    <row r="35" spans="1:11">
      <c r="A35" s="49" t="s">
        <v>99</v>
      </c>
      <c r="B35" s="41">
        <v>8.9433000000000007</v>
      </c>
      <c r="C35" s="41">
        <v>3.9055</v>
      </c>
      <c r="D35" s="41">
        <v>5.0378999999999996</v>
      </c>
      <c r="E35" s="41">
        <v>4.3101000000000003</v>
      </c>
      <c r="F35" s="41">
        <v>0.72799999999999998</v>
      </c>
      <c r="G35" s="10">
        <v>19.7393</v>
      </c>
      <c r="H35" s="41">
        <v>4.9404000000000003</v>
      </c>
      <c r="I35" s="41">
        <v>14.7989</v>
      </c>
      <c r="J35" s="41">
        <v>13.1004</v>
      </c>
      <c r="K35" s="41">
        <v>1.6984999999999999</v>
      </c>
    </row>
    <row r="36" spans="1:11">
      <c r="A36" s="49" t="s">
        <v>100</v>
      </c>
      <c r="B36" s="41">
        <v>5.6928000000000001</v>
      </c>
      <c r="C36" s="41">
        <v>4.0689000000000002</v>
      </c>
      <c r="D36" s="41">
        <v>1.6240000000000001</v>
      </c>
      <c r="E36" s="41">
        <v>1.3714</v>
      </c>
      <c r="F36" s="58" t="s">
        <v>179</v>
      </c>
      <c r="G36" s="10">
        <v>6.3754</v>
      </c>
      <c r="H36" s="41">
        <v>2.7955999999999999</v>
      </c>
      <c r="I36" s="41">
        <v>3.5798000000000001</v>
      </c>
      <c r="J36" s="41">
        <v>1.9561999999999999</v>
      </c>
      <c r="K36" s="41">
        <v>1.6235999999999999</v>
      </c>
    </row>
    <row r="37" spans="1:11">
      <c r="A37" s="49" t="s">
        <v>101</v>
      </c>
      <c r="B37" s="41">
        <v>1.2682</v>
      </c>
      <c r="C37" s="41">
        <v>0.8075</v>
      </c>
      <c r="D37" s="58" t="s">
        <v>179</v>
      </c>
      <c r="E37" s="58" t="s">
        <v>179</v>
      </c>
      <c r="F37" s="58" t="s">
        <v>179</v>
      </c>
      <c r="G37" s="10">
        <v>3.2418999999999998</v>
      </c>
      <c r="H37" s="41">
        <v>2.0840999999999998</v>
      </c>
      <c r="I37" s="41">
        <v>1.1577999999999999</v>
      </c>
      <c r="J37" s="41">
        <v>0.77110000000000001</v>
      </c>
      <c r="K37" s="58" t="s">
        <v>179</v>
      </c>
    </row>
    <row r="38" spans="1:11">
      <c r="A38" s="49" t="s">
        <v>102</v>
      </c>
      <c r="B38" s="58" t="s">
        <v>227</v>
      </c>
      <c r="C38" s="58" t="s">
        <v>227</v>
      </c>
      <c r="D38" s="58" t="s">
        <v>227</v>
      </c>
      <c r="E38" s="58" t="s">
        <v>227</v>
      </c>
      <c r="F38" s="58" t="s">
        <v>227</v>
      </c>
      <c r="G38" s="10">
        <v>2.1749999999999998</v>
      </c>
      <c r="H38" s="58" t="s">
        <v>179</v>
      </c>
      <c r="I38" s="41">
        <v>1.7101</v>
      </c>
      <c r="J38" s="41">
        <v>1.5486</v>
      </c>
      <c r="K38" s="58" t="s">
        <v>179</v>
      </c>
    </row>
    <row r="39" spans="1:11">
      <c r="A39" s="49" t="s">
        <v>103</v>
      </c>
      <c r="B39" s="58" t="s">
        <v>227</v>
      </c>
      <c r="C39" s="58" t="s">
        <v>227</v>
      </c>
      <c r="D39" s="58" t="s">
        <v>227</v>
      </c>
      <c r="E39" s="58" t="s">
        <v>227</v>
      </c>
      <c r="F39" s="58" t="s">
        <v>227</v>
      </c>
      <c r="G39" s="10">
        <v>1.1919999999999999</v>
      </c>
      <c r="H39" s="41">
        <v>0.82050000000000001</v>
      </c>
      <c r="I39" s="58" t="s">
        <v>179</v>
      </c>
      <c r="J39" s="58" t="s">
        <v>179</v>
      </c>
      <c r="K39" s="58" t="s">
        <v>179</v>
      </c>
    </row>
    <row r="40" spans="1:11">
      <c r="A40" s="49" t="s">
        <v>104</v>
      </c>
      <c r="B40" s="41">
        <v>2.6095999999999999</v>
      </c>
      <c r="C40" s="41">
        <v>1.5044</v>
      </c>
      <c r="D40" s="41">
        <v>1.1052999999999999</v>
      </c>
      <c r="E40" s="41">
        <v>1.1052999999999999</v>
      </c>
      <c r="F40" s="58" t="s">
        <v>179</v>
      </c>
      <c r="G40" s="10">
        <v>3.6513</v>
      </c>
      <c r="H40" s="41">
        <v>0.71879999999999999</v>
      </c>
      <c r="I40" s="41">
        <v>2.9325999999999999</v>
      </c>
      <c r="J40" s="41">
        <v>2.7955999999999999</v>
      </c>
      <c r="K40" s="58" t="s">
        <v>179</v>
      </c>
    </row>
    <row r="41" spans="1:11">
      <c r="A41" s="49" t="s">
        <v>105</v>
      </c>
      <c r="B41" s="41">
        <v>2.8786</v>
      </c>
      <c r="C41" s="41">
        <v>0.92859999999999998</v>
      </c>
      <c r="D41" s="41">
        <v>1.95</v>
      </c>
      <c r="E41" s="41">
        <v>1.1363000000000001</v>
      </c>
      <c r="F41" s="41">
        <v>0.81359999999999999</v>
      </c>
      <c r="G41" s="10">
        <v>7.4025999999999996</v>
      </c>
      <c r="H41" s="41">
        <v>2.3098999999999998</v>
      </c>
      <c r="I41" s="41">
        <v>5.0926999999999998</v>
      </c>
      <c r="J41" s="41">
        <v>4.4363999999999999</v>
      </c>
      <c r="K41" s="41">
        <v>0.65629999999999999</v>
      </c>
    </row>
    <row r="42" spans="1:11">
      <c r="A42" s="49" t="s">
        <v>106</v>
      </c>
      <c r="B42" s="58" t="s">
        <v>227</v>
      </c>
      <c r="C42" s="58" t="s">
        <v>227</v>
      </c>
      <c r="D42" s="58" t="s">
        <v>227</v>
      </c>
      <c r="E42" s="58" t="s">
        <v>227</v>
      </c>
      <c r="F42" s="58" t="s">
        <v>227</v>
      </c>
      <c r="G42" s="10">
        <v>1.3249</v>
      </c>
      <c r="H42" s="41">
        <v>0.53190000000000004</v>
      </c>
      <c r="I42" s="41">
        <v>0.79300000000000004</v>
      </c>
      <c r="J42" s="41">
        <v>0.50170000000000003</v>
      </c>
      <c r="K42" s="58" t="s">
        <v>179</v>
      </c>
    </row>
    <row r="43" spans="1:11">
      <c r="A43" s="49" t="s">
        <v>107</v>
      </c>
      <c r="B43" s="41">
        <v>3.5583999999999998</v>
      </c>
      <c r="C43" s="41">
        <v>2.1294</v>
      </c>
      <c r="D43" s="41">
        <v>1.429</v>
      </c>
      <c r="E43" s="41">
        <v>1.4291</v>
      </c>
      <c r="F43" s="58" t="s">
        <v>179</v>
      </c>
      <c r="G43" s="10">
        <v>5.2558999999999996</v>
      </c>
      <c r="H43" s="41">
        <v>2.0114999999999998</v>
      </c>
      <c r="I43" s="41">
        <v>3.2444000000000002</v>
      </c>
      <c r="J43" s="41">
        <v>2.7368000000000001</v>
      </c>
      <c r="K43" s="41">
        <v>0.50760000000000005</v>
      </c>
    </row>
    <row r="44" spans="1:11">
      <c r="A44" s="49" t="s">
        <v>108</v>
      </c>
      <c r="B44" s="58" t="s">
        <v>179</v>
      </c>
      <c r="C44" s="58" t="s">
        <v>179</v>
      </c>
      <c r="D44" s="58" t="s">
        <v>179</v>
      </c>
      <c r="E44" s="58" t="s">
        <v>179</v>
      </c>
      <c r="F44" s="58" t="s">
        <v>179</v>
      </c>
      <c r="G44" s="10">
        <v>0.85219999999999996</v>
      </c>
      <c r="H44" s="58" t="s">
        <v>179</v>
      </c>
      <c r="I44" s="58" t="s">
        <v>179</v>
      </c>
      <c r="J44" s="58" t="s">
        <v>179</v>
      </c>
      <c r="K44" s="58" t="s">
        <v>179</v>
      </c>
    </row>
    <row r="45" spans="1:11">
      <c r="A45" s="49" t="s">
        <v>109</v>
      </c>
      <c r="B45" s="58" t="s">
        <v>227</v>
      </c>
      <c r="C45" s="58" t="s">
        <v>227</v>
      </c>
      <c r="D45" s="58" t="s">
        <v>227</v>
      </c>
      <c r="E45" s="58" t="s">
        <v>227</v>
      </c>
      <c r="F45" s="58" t="s">
        <v>227</v>
      </c>
      <c r="G45" s="16" t="s">
        <v>227</v>
      </c>
      <c r="H45" s="58" t="s">
        <v>227</v>
      </c>
      <c r="I45" s="58" t="s">
        <v>227</v>
      </c>
      <c r="J45" s="58" t="s">
        <v>227</v>
      </c>
      <c r="K45" s="58" t="s">
        <v>227</v>
      </c>
    </row>
    <row r="46" spans="1:11">
      <c r="A46" s="49" t="s">
        <v>110</v>
      </c>
      <c r="B46" s="41">
        <v>0.8196</v>
      </c>
      <c r="C46" s="41">
        <v>0.70620000000000005</v>
      </c>
      <c r="D46" s="58" t="s">
        <v>179</v>
      </c>
      <c r="E46" s="58" t="s">
        <v>179</v>
      </c>
      <c r="F46" s="58" t="s">
        <v>179</v>
      </c>
      <c r="G46" s="10">
        <v>1.2916000000000001</v>
      </c>
      <c r="H46" s="58" t="s">
        <v>179</v>
      </c>
      <c r="I46" s="41">
        <v>0.86099999999999999</v>
      </c>
      <c r="J46" s="41">
        <v>0.75970000000000004</v>
      </c>
      <c r="K46" s="58" t="s">
        <v>179</v>
      </c>
    </row>
    <row r="47" spans="1:11">
      <c r="A47" s="49" t="s">
        <v>111</v>
      </c>
      <c r="B47" s="41">
        <v>7.0190999999999999</v>
      </c>
      <c r="C47" s="41">
        <v>1.6910000000000001</v>
      </c>
      <c r="D47" s="41">
        <v>5.3281000000000001</v>
      </c>
      <c r="E47" s="41">
        <v>4.9619</v>
      </c>
      <c r="F47" s="58" t="s">
        <v>179</v>
      </c>
      <c r="G47" s="10">
        <v>9.0772999999999993</v>
      </c>
      <c r="H47" s="41">
        <v>3.1997</v>
      </c>
      <c r="I47" s="41">
        <v>5.8776000000000002</v>
      </c>
      <c r="J47" s="41">
        <v>5.5396000000000001</v>
      </c>
      <c r="K47" s="58" t="s">
        <v>179</v>
      </c>
    </row>
    <row r="48" spans="1:11">
      <c r="A48" s="49" t="s">
        <v>112</v>
      </c>
      <c r="B48" s="41">
        <v>2.3711000000000002</v>
      </c>
      <c r="C48" s="41">
        <v>0.73160000000000003</v>
      </c>
      <c r="D48" s="41">
        <v>1.6395</v>
      </c>
      <c r="E48" s="41">
        <v>1.2983</v>
      </c>
      <c r="F48" s="58" t="s">
        <v>179</v>
      </c>
      <c r="G48" s="10">
        <v>7.0876999999999999</v>
      </c>
      <c r="H48" s="41">
        <v>1.595</v>
      </c>
      <c r="I48" s="41">
        <v>5.4927999999999999</v>
      </c>
      <c r="J48" s="41">
        <v>4.5788000000000002</v>
      </c>
      <c r="K48" s="41">
        <v>0.91400000000000003</v>
      </c>
    </row>
    <row r="49" spans="1:11">
      <c r="A49" s="49" t="s">
        <v>113</v>
      </c>
      <c r="B49" s="58" t="s">
        <v>227</v>
      </c>
      <c r="C49" s="58" t="s">
        <v>227</v>
      </c>
      <c r="D49" s="58" t="s">
        <v>227</v>
      </c>
      <c r="E49" s="58" t="s">
        <v>227</v>
      </c>
      <c r="F49" s="58" t="s">
        <v>227</v>
      </c>
      <c r="G49" s="10">
        <v>1.329</v>
      </c>
      <c r="H49" s="58" t="s">
        <v>179</v>
      </c>
      <c r="I49" s="41">
        <v>0.94779999999999998</v>
      </c>
      <c r="J49" s="41">
        <v>0.5917</v>
      </c>
      <c r="K49" s="58" t="s">
        <v>179</v>
      </c>
    </row>
    <row r="50" spans="1:11">
      <c r="A50" s="49" t="s">
        <v>114</v>
      </c>
      <c r="B50" s="41">
        <v>1.1102000000000001</v>
      </c>
      <c r="C50" s="41">
        <v>0.6492</v>
      </c>
      <c r="D50" s="58" t="s">
        <v>179</v>
      </c>
      <c r="E50" s="58" t="s">
        <v>179</v>
      </c>
      <c r="F50" s="58" t="s">
        <v>179</v>
      </c>
      <c r="G50" s="10">
        <v>3.4216000000000002</v>
      </c>
      <c r="H50" s="41">
        <v>1.8313999999999999</v>
      </c>
      <c r="I50" s="41">
        <v>1.5901000000000001</v>
      </c>
      <c r="J50" s="41">
        <v>1.4693000000000001</v>
      </c>
      <c r="K50" s="58" t="s">
        <v>179</v>
      </c>
    </row>
    <row r="51" spans="1:11">
      <c r="A51" s="49" t="s">
        <v>115</v>
      </c>
      <c r="B51" s="41">
        <v>2.8763000000000001</v>
      </c>
      <c r="C51" s="41">
        <v>1.1435999999999999</v>
      </c>
      <c r="D51" s="41">
        <v>1.7326999999999999</v>
      </c>
      <c r="E51" s="41">
        <v>1.7326999999999999</v>
      </c>
      <c r="F51" s="58" t="s">
        <v>179</v>
      </c>
      <c r="G51" s="10">
        <v>4.5791000000000004</v>
      </c>
      <c r="H51" s="41">
        <v>1.3075000000000001</v>
      </c>
      <c r="I51" s="41">
        <v>3.2715999999999998</v>
      </c>
      <c r="J51" s="41">
        <v>1.7296</v>
      </c>
      <c r="K51" s="41">
        <v>1.542</v>
      </c>
    </row>
    <row r="52" spans="1:11">
      <c r="A52" s="49" t="s">
        <v>116</v>
      </c>
      <c r="B52" s="58" t="s">
        <v>179</v>
      </c>
      <c r="C52" s="58" t="s">
        <v>179</v>
      </c>
      <c r="D52" s="58" t="s">
        <v>179</v>
      </c>
      <c r="E52" s="58" t="s">
        <v>179</v>
      </c>
      <c r="F52" s="58" t="s">
        <v>179</v>
      </c>
      <c r="G52" s="10">
        <v>0.5242</v>
      </c>
      <c r="H52" s="58" t="s">
        <v>179</v>
      </c>
      <c r="I52" s="58" t="s">
        <v>179</v>
      </c>
      <c r="J52" s="58" t="s">
        <v>179</v>
      </c>
      <c r="K52" s="58" t="s">
        <v>179</v>
      </c>
    </row>
    <row r="53" spans="1:11">
      <c r="A53" s="49" t="s">
        <v>117</v>
      </c>
      <c r="B53" s="41">
        <v>1.0174000000000001</v>
      </c>
      <c r="C53" s="41">
        <v>0.57540000000000002</v>
      </c>
      <c r="D53" s="58" t="s">
        <v>179</v>
      </c>
      <c r="E53" s="58" t="s">
        <v>179</v>
      </c>
      <c r="F53" s="58" t="s">
        <v>179</v>
      </c>
      <c r="G53" s="10">
        <v>2.8105000000000002</v>
      </c>
      <c r="H53" s="41">
        <v>1.8125</v>
      </c>
      <c r="I53" s="41">
        <v>0.99790000000000001</v>
      </c>
      <c r="J53" s="41">
        <v>0.74719999999999998</v>
      </c>
      <c r="K53" s="58" t="s">
        <v>179</v>
      </c>
    </row>
    <row r="54" spans="1:11">
      <c r="A54" s="49" t="s">
        <v>118</v>
      </c>
      <c r="B54" s="58" t="s">
        <v>179</v>
      </c>
      <c r="C54" s="58" t="s">
        <v>179</v>
      </c>
      <c r="D54" s="58" t="s">
        <v>179</v>
      </c>
      <c r="E54" s="58" t="s">
        <v>179</v>
      </c>
      <c r="F54" s="58" t="s">
        <v>179</v>
      </c>
      <c r="G54" s="10">
        <v>2.2054</v>
      </c>
      <c r="H54" s="58" t="s">
        <v>179</v>
      </c>
      <c r="I54" s="41">
        <v>1.9531000000000001</v>
      </c>
      <c r="J54" s="41">
        <v>1.5656000000000001</v>
      </c>
      <c r="K54" s="58" t="s">
        <v>179</v>
      </c>
    </row>
    <row r="55" spans="1:11">
      <c r="A55" s="42" t="s">
        <v>119</v>
      </c>
      <c r="B55" s="43"/>
      <c r="C55" s="43"/>
      <c r="D55" s="43"/>
      <c r="E55" s="43"/>
      <c r="F55" s="43"/>
      <c r="G55" s="43"/>
      <c r="H55" s="43"/>
      <c r="I55" s="43"/>
      <c r="J55" s="43"/>
      <c r="K55" s="43"/>
    </row>
    <row r="56" spans="1:11">
      <c r="A56" s="50" t="s">
        <v>121</v>
      </c>
      <c r="B56" s="41">
        <v>1.3953</v>
      </c>
      <c r="C56" s="41">
        <v>0.88560000000000005</v>
      </c>
      <c r="D56" s="41">
        <v>0.50980000000000003</v>
      </c>
      <c r="E56" s="58" t="s">
        <v>179</v>
      </c>
      <c r="F56" s="58" t="s">
        <v>179</v>
      </c>
      <c r="G56" s="10">
        <v>5.3453999999999997</v>
      </c>
      <c r="H56" s="41">
        <v>2.0529000000000002</v>
      </c>
      <c r="I56" s="41">
        <v>3.2925</v>
      </c>
      <c r="J56" s="41">
        <v>1.3802000000000001</v>
      </c>
      <c r="K56" s="41">
        <v>1.9123000000000001</v>
      </c>
    </row>
    <row r="57" spans="1:11">
      <c r="A57" s="11" t="s">
        <v>168</v>
      </c>
      <c r="B57" s="6">
        <v>1.2635000000000001</v>
      </c>
      <c r="C57" s="6">
        <v>0.54749999999999999</v>
      </c>
      <c r="D57" s="6">
        <v>0.71599999999999997</v>
      </c>
      <c r="E57" s="6">
        <v>0.50139999999999996</v>
      </c>
      <c r="F57" s="19" t="s">
        <v>179</v>
      </c>
      <c r="G57" s="15">
        <v>4.4543999999999997</v>
      </c>
      <c r="H57" s="6">
        <v>1.1646000000000001</v>
      </c>
      <c r="I57" s="6">
        <v>3.2898000000000001</v>
      </c>
      <c r="J57" s="6">
        <v>2.6114999999999999</v>
      </c>
      <c r="K57" s="6">
        <v>0.6784</v>
      </c>
    </row>
    <row r="58" spans="1:11">
      <c r="A58" s="7" t="s">
        <v>234</v>
      </c>
    </row>
  </sheetData>
  <mergeCells count="4">
    <mergeCell ref="A55:K55"/>
    <mergeCell ref="B2:F2"/>
    <mergeCell ref="A2:A3"/>
    <mergeCell ref="G2:K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workbookViewId="0"/>
  </sheetViews>
  <sheetFormatPr defaultRowHeight="15"/>
  <cols>
    <col min="1" max="1" width="31" customWidth="1"/>
    <col min="2" max="8" width="19" customWidth="1"/>
  </cols>
  <sheetData>
    <row r="1" spans="1:8">
      <c r="A1" s="2" t="s">
        <v>4</v>
      </c>
    </row>
    <row r="2" spans="1:8">
      <c r="A2" s="31" t="s">
        <v>154</v>
      </c>
      <c r="B2" s="44" t="s">
        <v>155</v>
      </c>
      <c r="C2" s="45"/>
      <c r="D2" s="45"/>
      <c r="E2" s="45"/>
      <c r="F2" s="45"/>
      <c r="G2" s="44" t="s">
        <v>156</v>
      </c>
      <c r="H2" s="45"/>
    </row>
    <row r="3" spans="1:8">
      <c r="A3" s="51"/>
      <c r="B3" s="52" t="s">
        <v>157</v>
      </c>
      <c r="C3" s="53"/>
      <c r="D3" s="32" t="s">
        <v>158</v>
      </c>
      <c r="E3" s="53"/>
      <c r="F3" s="54" t="s">
        <v>159</v>
      </c>
      <c r="G3" s="55" t="s">
        <v>160</v>
      </c>
      <c r="H3" s="54" t="s">
        <v>161</v>
      </c>
    </row>
    <row r="4" spans="1:8" ht="29.45" customHeight="1">
      <c r="A4" s="37"/>
      <c r="B4" s="8" t="s">
        <v>162</v>
      </c>
      <c r="C4" s="46" t="s">
        <v>163</v>
      </c>
      <c r="D4" s="46" t="s">
        <v>162</v>
      </c>
      <c r="E4" s="46" t="s">
        <v>163</v>
      </c>
      <c r="F4" s="56"/>
      <c r="G4" s="57"/>
      <c r="H4" s="56"/>
    </row>
    <row r="5" spans="1:8">
      <c r="A5" s="38" t="s">
        <v>52</v>
      </c>
      <c r="B5" s="39"/>
      <c r="C5" s="39"/>
      <c r="D5" s="39"/>
      <c r="E5" s="39"/>
      <c r="F5" s="39"/>
      <c r="G5" s="39"/>
      <c r="H5" s="39"/>
    </row>
    <row r="6" spans="1:8">
      <c r="A6" s="40" t="s">
        <v>66</v>
      </c>
      <c r="B6" s="41">
        <v>95.090497694078493</v>
      </c>
      <c r="C6" s="41">
        <v>95.453721983714303</v>
      </c>
      <c r="D6" s="41">
        <v>83.359032300971194</v>
      </c>
      <c r="E6" s="41">
        <v>84.799271091007697</v>
      </c>
      <c r="F6" s="48">
        <v>6100</v>
      </c>
      <c r="G6" s="10">
        <v>91.6015770203784</v>
      </c>
      <c r="H6" s="48">
        <v>117400</v>
      </c>
    </row>
    <row r="7" spans="1:8">
      <c r="A7" s="49" t="s">
        <v>67</v>
      </c>
      <c r="B7" s="41">
        <v>99.674863714613394</v>
      </c>
      <c r="C7" s="41">
        <v>99.674863714613394</v>
      </c>
      <c r="D7" s="41">
        <v>99.536491542876504</v>
      </c>
      <c r="E7" s="41">
        <v>99.536491542876504</v>
      </c>
      <c r="F7" s="48">
        <v>5750</v>
      </c>
      <c r="G7" s="10">
        <v>91.656687962269501</v>
      </c>
      <c r="H7" s="48">
        <v>112200</v>
      </c>
    </row>
    <row r="8" spans="1:8">
      <c r="A8" s="49" t="s">
        <v>68</v>
      </c>
      <c r="B8" s="41">
        <v>44.528629853213303</v>
      </c>
      <c r="C8" s="41">
        <v>48.9166624368955</v>
      </c>
      <c r="D8" s="41">
        <v>38.961634799549302</v>
      </c>
      <c r="E8" s="41">
        <v>44.373527838618699</v>
      </c>
      <c r="F8" s="41">
        <v>160</v>
      </c>
      <c r="G8" s="10">
        <v>90.344539848269207</v>
      </c>
      <c r="H8" s="48">
        <v>1800</v>
      </c>
    </row>
    <row r="9" spans="1:8">
      <c r="A9" s="42" t="s">
        <v>55</v>
      </c>
      <c r="B9" s="43"/>
      <c r="C9" s="43"/>
      <c r="D9" s="43"/>
      <c r="E9" s="43"/>
      <c r="F9" s="43"/>
      <c r="G9" s="43"/>
      <c r="H9" s="43"/>
    </row>
    <row r="10" spans="1:8">
      <c r="A10" s="40" t="s">
        <v>66</v>
      </c>
      <c r="B10" s="41">
        <v>94.534169722761305</v>
      </c>
      <c r="C10" s="41">
        <v>94.933967396245507</v>
      </c>
      <c r="D10" s="41">
        <v>72.6644993434969</v>
      </c>
      <c r="E10" s="41">
        <v>75.002834486236907</v>
      </c>
      <c r="F10" s="48">
        <v>5400</v>
      </c>
      <c r="G10" s="10">
        <v>88.584251867915597</v>
      </c>
      <c r="H10" s="48">
        <v>114600</v>
      </c>
    </row>
    <row r="11" spans="1:8">
      <c r="A11" s="49" t="s">
        <v>67</v>
      </c>
      <c r="B11" s="41">
        <v>99.784910677233995</v>
      </c>
      <c r="C11" s="41">
        <v>99.784910677233995</v>
      </c>
      <c r="D11" s="41">
        <v>99.718393448560903</v>
      </c>
      <c r="E11" s="41">
        <v>99.718393448560903</v>
      </c>
      <c r="F11" s="48">
        <v>5150</v>
      </c>
      <c r="G11" s="10">
        <v>88.475154397474896</v>
      </c>
      <c r="H11" s="48">
        <v>110600</v>
      </c>
    </row>
    <row r="12" spans="1:8">
      <c r="A12" s="14" t="s">
        <v>68</v>
      </c>
      <c r="B12" s="6">
        <v>34.287419412438602</v>
      </c>
      <c r="C12" s="6">
        <v>39.297038479671201</v>
      </c>
      <c r="D12" s="6">
        <v>28.222499523657898</v>
      </c>
      <c r="E12" s="6">
        <v>34.419827755598</v>
      </c>
      <c r="F12" s="6">
        <v>130</v>
      </c>
      <c r="G12" s="15">
        <v>91.442461581103501</v>
      </c>
      <c r="H12" s="12">
        <v>1500</v>
      </c>
    </row>
    <row r="13" spans="1:8">
      <c r="A13" s="7" t="s">
        <v>164</v>
      </c>
    </row>
    <row r="14" spans="1:8">
      <c r="A14" s="7" t="s">
        <v>62</v>
      </c>
    </row>
  </sheetData>
  <mergeCells count="10">
    <mergeCell ref="A5:H5"/>
    <mergeCell ref="A9:H9"/>
    <mergeCell ref="G3:G4"/>
    <mergeCell ref="D3:E3"/>
    <mergeCell ref="B2:F2"/>
    <mergeCell ref="G2:H2"/>
    <mergeCell ref="A2:A4"/>
    <mergeCell ref="B3:C3"/>
    <mergeCell ref="F3:F4"/>
    <mergeCell ref="H3:H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K58"/>
  <sheetViews>
    <sheetView workbookViewId="0"/>
  </sheetViews>
  <sheetFormatPr defaultRowHeight="15"/>
  <cols>
    <col min="1" max="1" width="26" customWidth="1"/>
    <col min="2" max="11" width="16" customWidth="1"/>
  </cols>
  <sheetData>
    <row r="1" spans="1:11">
      <c r="A1" s="2" t="s">
        <v>33</v>
      </c>
    </row>
    <row r="2" spans="1:11">
      <c r="A2" s="31" t="s">
        <v>63</v>
      </c>
      <c r="B2" s="64">
        <v>2003</v>
      </c>
      <c r="C2" s="45"/>
      <c r="D2" s="45"/>
      <c r="E2" s="45"/>
      <c r="F2" s="45"/>
      <c r="G2" s="64">
        <v>2005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6.3569000000000004</v>
      </c>
      <c r="C4" s="41">
        <v>1.5519000000000001</v>
      </c>
      <c r="D4" s="41">
        <v>4.8048999999999999</v>
      </c>
      <c r="E4" s="41">
        <v>4.0197000000000003</v>
      </c>
      <c r="F4" s="41">
        <v>0.78520000000000001</v>
      </c>
      <c r="G4" s="10">
        <v>6.2211999999999996</v>
      </c>
      <c r="H4" s="41">
        <v>1.3368</v>
      </c>
      <c r="I4" s="41">
        <v>4.8844000000000003</v>
      </c>
      <c r="J4" s="41">
        <v>3.8409</v>
      </c>
      <c r="K4" s="41">
        <v>1.0441</v>
      </c>
    </row>
    <row r="5" spans="1:11">
      <c r="A5" s="49" t="s">
        <v>69</v>
      </c>
      <c r="B5" s="41">
        <v>1.3294999999999999</v>
      </c>
      <c r="C5" s="41">
        <v>0.58140000000000003</v>
      </c>
      <c r="D5" s="41">
        <v>0.74809999999999999</v>
      </c>
      <c r="E5" s="41">
        <v>0.629</v>
      </c>
      <c r="F5" s="58" t="s">
        <v>179</v>
      </c>
      <c r="G5" s="10">
        <v>1.4151</v>
      </c>
      <c r="H5" s="58" t="s">
        <v>179</v>
      </c>
      <c r="I5" s="41">
        <v>1.2421</v>
      </c>
      <c r="J5" s="41">
        <v>1.1167</v>
      </c>
      <c r="K5" s="58" t="s">
        <v>179</v>
      </c>
    </row>
    <row r="6" spans="1:11">
      <c r="A6" s="49" t="s">
        <v>70</v>
      </c>
      <c r="B6" s="41">
        <v>12.9712</v>
      </c>
      <c r="C6" s="58" t="s">
        <v>179</v>
      </c>
      <c r="D6" s="41">
        <v>12.4964</v>
      </c>
      <c r="E6" s="41">
        <v>11.4458</v>
      </c>
      <c r="F6" s="41">
        <v>1.0506</v>
      </c>
      <c r="G6" s="10">
        <v>14.367800000000001</v>
      </c>
      <c r="H6" s="41">
        <v>0.55300000000000005</v>
      </c>
      <c r="I6" s="41">
        <v>13.8148</v>
      </c>
      <c r="J6" s="41">
        <v>11.6722</v>
      </c>
      <c r="K6" s="41">
        <v>2.1425999999999998</v>
      </c>
    </row>
    <row r="7" spans="1:11">
      <c r="A7" s="49" t="s">
        <v>71</v>
      </c>
      <c r="B7" s="41">
        <v>16.7852</v>
      </c>
      <c r="C7" s="41">
        <v>3.5903999999999998</v>
      </c>
      <c r="D7" s="41">
        <v>13.194699999999999</v>
      </c>
      <c r="E7" s="41">
        <v>11.978400000000001</v>
      </c>
      <c r="F7" s="41">
        <v>1.2162999999999999</v>
      </c>
      <c r="G7" s="10">
        <v>13.170500000000001</v>
      </c>
      <c r="H7" s="41">
        <v>1.895</v>
      </c>
      <c r="I7" s="41">
        <v>11.275499999999999</v>
      </c>
      <c r="J7" s="41">
        <v>8.1728000000000005</v>
      </c>
      <c r="K7" s="41">
        <v>3.1217999999999999</v>
      </c>
    </row>
    <row r="8" spans="1:11">
      <c r="A8" s="49" t="s">
        <v>72</v>
      </c>
      <c r="B8" s="41">
        <v>2.4491000000000001</v>
      </c>
      <c r="C8" s="41">
        <v>1.2639</v>
      </c>
      <c r="D8" s="41">
        <v>1.1852</v>
      </c>
      <c r="E8" s="41">
        <v>0.94130000000000003</v>
      </c>
      <c r="F8" s="58" t="s">
        <v>179</v>
      </c>
      <c r="G8" s="10">
        <v>2.0558999999999998</v>
      </c>
      <c r="H8" s="41">
        <v>1.0468</v>
      </c>
      <c r="I8" s="41">
        <v>1.0091000000000001</v>
      </c>
      <c r="J8" s="41">
        <v>0.92620000000000002</v>
      </c>
      <c r="K8" s="58" t="s">
        <v>179</v>
      </c>
    </row>
    <row r="9" spans="1:11">
      <c r="A9" s="49" t="s">
        <v>73</v>
      </c>
      <c r="B9" s="41">
        <v>20.9802</v>
      </c>
      <c r="C9" s="41">
        <v>2.1004999999999998</v>
      </c>
      <c r="D9" s="41">
        <v>18.8797</v>
      </c>
      <c r="E9" s="41">
        <v>17.850100000000001</v>
      </c>
      <c r="F9" s="41">
        <v>1.0296000000000001</v>
      </c>
      <c r="G9" s="10">
        <v>21.754200000000001</v>
      </c>
      <c r="H9" s="41">
        <v>2.0053000000000001</v>
      </c>
      <c r="I9" s="41">
        <v>19.748899999999999</v>
      </c>
      <c r="J9" s="41">
        <v>17.936900000000001</v>
      </c>
      <c r="K9" s="41">
        <v>1.8179000000000001</v>
      </c>
    </row>
    <row r="10" spans="1:11">
      <c r="A10" s="49" t="s">
        <v>74</v>
      </c>
      <c r="B10" s="41">
        <v>5.3061999999999996</v>
      </c>
      <c r="C10" s="41">
        <v>1.8072999999999999</v>
      </c>
      <c r="D10" s="41">
        <v>3.4988999999999999</v>
      </c>
      <c r="E10" s="41">
        <v>2.5085000000000002</v>
      </c>
      <c r="F10" s="41">
        <v>0.99039999999999995</v>
      </c>
      <c r="G10" s="10">
        <v>6.6733000000000002</v>
      </c>
      <c r="H10" s="41">
        <v>1.6075999999999999</v>
      </c>
      <c r="I10" s="41">
        <v>5.0655999999999999</v>
      </c>
      <c r="J10" s="41">
        <v>2.3672</v>
      </c>
      <c r="K10" s="41">
        <v>2.6985000000000001</v>
      </c>
    </row>
    <row r="11" spans="1:11">
      <c r="A11" s="49" t="s">
        <v>75</v>
      </c>
      <c r="B11" s="41">
        <v>2.6257999999999999</v>
      </c>
      <c r="C11" s="41">
        <v>1.0531999999999999</v>
      </c>
      <c r="D11" s="41">
        <v>1.5726</v>
      </c>
      <c r="E11" s="41">
        <v>0.92210000000000003</v>
      </c>
      <c r="F11" s="41">
        <v>0.65049999999999997</v>
      </c>
      <c r="G11" s="10">
        <v>2.6019000000000001</v>
      </c>
      <c r="H11" s="41">
        <v>0.96240000000000003</v>
      </c>
      <c r="I11" s="41">
        <v>1.6395</v>
      </c>
      <c r="J11" s="41">
        <v>0.67800000000000005</v>
      </c>
      <c r="K11" s="41">
        <v>0.96150000000000002</v>
      </c>
    </row>
    <row r="12" spans="1:11">
      <c r="A12" s="49" t="s">
        <v>76</v>
      </c>
      <c r="B12" s="41">
        <v>2.5354000000000001</v>
      </c>
      <c r="C12" s="41">
        <v>1.1537999999999999</v>
      </c>
      <c r="D12" s="41">
        <v>1.3815999999999999</v>
      </c>
      <c r="E12" s="41">
        <v>0.749</v>
      </c>
      <c r="F12" s="41">
        <v>0.63260000000000005</v>
      </c>
      <c r="G12" s="10">
        <v>2.9843999999999999</v>
      </c>
      <c r="H12" s="41">
        <v>1.5130999999999999</v>
      </c>
      <c r="I12" s="41">
        <v>1.4714</v>
      </c>
      <c r="J12" s="41">
        <v>1.2859</v>
      </c>
      <c r="K12" s="58" t="s">
        <v>179</v>
      </c>
    </row>
    <row r="13" spans="1:11">
      <c r="A13" s="49" t="s">
        <v>77</v>
      </c>
      <c r="B13" s="41">
        <v>7.7210999999999999</v>
      </c>
      <c r="C13" s="41">
        <v>2.3740000000000001</v>
      </c>
      <c r="D13" s="41">
        <v>5.3471000000000002</v>
      </c>
      <c r="E13" s="41">
        <v>2.9554</v>
      </c>
      <c r="F13" s="41">
        <v>2.3917000000000002</v>
      </c>
      <c r="G13" s="10">
        <v>5.6029999999999998</v>
      </c>
      <c r="H13" s="41">
        <v>2.1989000000000001</v>
      </c>
      <c r="I13" s="41">
        <v>3.4041000000000001</v>
      </c>
      <c r="J13" s="41">
        <v>0.84109999999999996</v>
      </c>
      <c r="K13" s="41">
        <v>2.5630000000000002</v>
      </c>
    </row>
    <row r="14" spans="1:11">
      <c r="A14" s="49" t="s">
        <v>78</v>
      </c>
      <c r="B14" s="41">
        <v>2.5082</v>
      </c>
      <c r="C14" s="41">
        <v>0.73760000000000003</v>
      </c>
      <c r="D14" s="41">
        <v>1.7706</v>
      </c>
      <c r="E14" s="41">
        <v>1.3324</v>
      </c>
      <c r="F14" s="58" t="s">
        <v>179</v>
      </c>
      <c r="G14" s="10">
        <v>2.3805000000000001</v>
      </c>
      <c r="H14" s="41">
        <v>0.91090000000000004</v>
      </c>
      <c r="I14" s="41">
        <v>1.4696</v>
      </c>
      <c r="J14" s="41">
        <v>0.74819999999999998</v>
      </c>
      <c r="K14" s="41">
        <v>0.72140000000000004</v>
      </c>
    </row>
    <row r="15" spans="1:11">
      <c r="A15" s="49" t="s">
        <v>79</v>
      </c>
      <c r="B15" s="41">
        <v>6.9207999999999998</v>
      </c>
      <c r="C15" s="41">
        <v>1.6843999999999999</v>
      </c>
      <c r="D15" s="41">
        <v>5.2363999999999997</v>
      </c>
      <c r="E15" s="41">
        <v>3.6804999999999999</v>
      </c>
      <c r="F15" s="41">
        <v>1.5559000000000001</v>
      </c>
      <c r="G15" s="10">
        <v>7.1306000000000003</v>
      </c>
      <c r="H15" s="41">
        <v>2.2978000000000001</v>
      </c>
      <c r="I15" s="41">
        <v>4.8327</v>
      </c>
      <c r="J15" s="41">
        <v>2.5882999999999998</v>
      </c>
      <c r="K15" s="41">
        <v>2.2444000000000002</v>
      </c>
    </row>
    <row r="16" spans="1:11">
      <c r="A16" s="49" t="s">
        <v>80</v>
      </c>
      <c r="B16" s="41">
        <v>5.52</v>
      </c>
      <c r="C16" s="41">
        <v>0.87270000000000003</v>
      </c>
      <c r="D16" s="41">
        <v>4.6473000000000004</v>
      </c>
      <c r="E16" s="41">
        <v>4.4276</v>
      </c>
      <c r="F16" s="58" t="s">
        <v>179</v>
      </c>
      <c r="G16" s="10">
        <v>5.4508999999999999</v>
      </c>
      <c r="H16" s="41">
        <v>1.1184000000000001</v>
      </c>
      <c r="I16" s="41">
        <v>4.3324999999999996</v>
      </c>
      <c r="J16" s="41">
        <v>3.8628999999999998</v>
      </c>
      <c r="K16" s="58" t="s">
        <v>179</v>
      </c>
    </row>
    <row r="17" spans="1:11">
      <c r="A17" s="49" t="s">
        <v>81</v>
      </c>
      <c r="B17" s="41">
        <v>3.8313000000000001</v>
      </c>
      <c r="C17" s="41">
        <v>1.9194</v>
      </c>
      <c r="D17" s="41">
        <v>1.9118999999999999</v>
      </c>
      <c r="E17" s="41">
        <v>1.3073999999999999</v>
      </c>
      <c r="F17" s="41">
        <v>0.60450000000000004</v>
      </c>
      <c r="G17" s="10">
        <v>2.5773999999999999</v>
      </c>
      <c r="H17" s="41">
        <v>1.1174999999999999</v>
      </c>
      <c r="I17" s="41">
        <v>1.46</v>
      </c>
      <c r="J17" s="41">
        <v>1.1536</v>
      </c>
      <c r="K17" s="58" t="s">
        <v>179</v>
      </c>
    </row>
    <row r="18" spans="1:11">
      <c r="A18" s="49" t="s">
        <v>82</v>
      </c>
      <c r="B18" s="41">
        <v>2.4725999999999999</v>
      </c>
      <c r="C18" s="41">
        <v>0.76270000000000004</v>
      </c>
      <c r="D18" s="41">
        <v>1.7098</v>
      </c>
      <c r="E18" s="41">
        <v>1.5869</v>
      </c>
      <c r="F18" s="58" t="s">
        <v>179</v>
      </c>
      <c r="G18" s="10">
        <v>1.7823</v>
      </c>
      <c r="H18" s="58" t="s">
        <v>179</v>
      </c>
      <c r="I18" s="41">
        <v>1.3139000000000001</v>
      </c>
      <c r="J18" s="41">
        <v>0.70660000000000001</v>
      </c>
      <c r="K18" s="41">
        <v>0.60729999999999995</v>
      </c>
    </row>
    <row r="19" spans="1:11">
      <c r="A19" s="49" t="s">
        <v>83</v>
      </c>
      <c r="B19" s="41">
        <v>2.4123999999999999</v>
      </c>
      <c r="C19" s="41">
        <v>0.50029999999999997</v>
      </c>
      <c r="D19" s="41">
        <v>1.9121999999999999</v>
      </c>
      <c r="E19" s="41">
        <v>1.2505999999999999</v>
      </c>
      <c r="F19" s="41">
        <v>0.66159999999999997</v>
      </c>
      <c r="G19" s="10">
        <v>2.0192000000000001</v>
      </c>
      <c r="H19" s="41">
        <v>0.66349999999999998</v>
      </c>
      <c r="I19" s="41">
        <v>1.3555999999999999</v>
      </c>
      <c r="J19" s="41">
        <v>0.9254</v>
      </c>
      <c r="K19" s="58" t="s">
        <v>179</v>
      </c>
    </row>
    <row r="20" spans="1:11">
      <c r="A20" s="49" t="s">
        <v>84</v>
      </c>
      <c r="B20" s="41">
        <v>3.4525999999999999</v>
      </c>
      <c r="C20" s="41">
        <v>1.4496</v>
      </c>
      <c r="D20" s="41">
        <v>2.0030000000000001</v>
      </c>
      <c r="E20" s="41">
        <v>0.77390000000000003</v>
      </c>
      <c r="F20" s="41">
        <v>1.2291000000000001</v>
      </c>
      <c r="G20" s="10">
        <v>2.9037000000000002</v>
      </c>
      <c r="H20" s="41">
        <v>1.0395000000000001</v>
      </c>
      <c r="I20" s="41">
        <v>1.8642000000000001</v>
      </c>
      <c r="J20" s="41">
        <v>1.2949999999999999</v>
      </c>
      <c r="K20" s="41">
        <v>0.56920000000000004</v>
      </c>
    </row>
    <row r="21" spans="1:11">
      <c r="A21" s="49" t="s">
        <v>85</v>
      </c>
      <c r="B21" s="41">
        <v>1.2138</v>
      </c>
      <c r="C21" s="58" t="s">
        <v>179</v>
      </c>
      <c r="D21" s="41">
        <v>0.74199999999999999</v>
      </c>
      <c r="E21" s="41">
        <v>0.74199999999999999</v>
      </c>
      <c r="F21" s="58" t="s">
        <v>179</v>
      </c>
      <c r="G21" s="10">
        <v>1.08</v>
      </c>
      <c r="H21" s="58" t="s">
        <v>179</v>
      </c>
      <c r="I21" s="41">
        <v>0.63429999999999997</v>
      </c>
      <c r="J21" s="41">
        <v>0.59730000000000005</v>
      </c>
      <c r="K21" s="58" t="s">
        <v>179</v>
      </c>
    </row>
    <row r="22" spans="1:11">
      <c r="A22" s="49" t="s">
        <v>86</v>
      </c>
      <c r="B22" s="41">
        <v>1.0660000000000001</v>
      </c>
      <c r="C22" s="58" t="s">
        <v>179</v>
      </c>
      <c r="D22" s="41">
        <v>0.62649999999999995</v>
      </c>
      <c r="E22" s="58" t="s">
        <v>179</v>
      </c>
      <c r="F22" s="58" t="s">
        <v>179</v>
      </c>
      <c r="G22" s="10">
        <v>1.0489999999999999</v>
      </c>
      <c r="H22" s="41">
        <v>0.51739999999999997</v>
      </c>
      <c r="I22" s="41">
        <v>0.53159999999999996</v>
      </c>
      <c r="J22" s="58" t="s">
        <v>179</v>
      </c>
      <c r="K22" s="58" t="s">
        <v>179</v>
      </c>
    </row>
    <row r="23" spans="1:11">
      <c r="A23" s="49" t="s">
        <v>87</v>
      </c>
      <c r="B23" s="41">
        <v>0.66579999999999995</v>
      </c>
      <c r="C23" s="58" t="s">
        <v>179</v>
      </c>
      <c r="D23" s="41">
        <v>0.50429999999999997</v>
      </c>
      <c r="E23" s="58" t="s">
        <v>179</v>
      </c>
      <c r="F23" s="58" t="s">
        <v>179</v>
      </c>
      <c r="G23" s="10">
        <v>0.71950000000000003</v>
      </c>
      <c r="H23" s="58" t="s">
        <v>179</v>
      </c>
      <c r="I23" s="41">
        <v>0.64439999999999997</v>
      </c>
      <c r="J23" s="58" t="s">
        <v>179</v>
      </c>
      <c r="K23" s="58" t="s">
        <v>179</v>
      </c>
    </row>
    <row r="24" spans="1:11">
      <c r="A24" s="49" t="s">
        <v>88</v>
      </c>
      <c r="B24" s="41">
        <v>2.6436000000000002</v>
      </c>
      <c r="C24" s="41">
        <v>0.70450000000000002</v>
      </c>
      <c r="D24" s="41">
        <v>1.9391</v>
      </c>
      <c r="E24" s="41">
        <v>1.5971</v>
      </c>
      <c r="F24" s="58" t="s">
        <v>179</v>
      </c>
      <c r="G24" s="10">
        <v>1.2938000000000001</v>
      </c>
      <c r="H24" s="41">
        <v>0.95130000000000003</v>
      </c>
      <c r="I24" s="58" t="s">
        <v>179</v>
      </c>
      <c r="J24" s="58" t="s">
        <v>179</v>
      </c>
      <c r="K24" s="58" t="s">
        <v>179</v>
      </c>
    </row>
    <row r="25" spans="1:11">
      <c r="A25" s="49" t="s">
        <v>89</v>
      </c>
      <c r="B25" s="41">
        <v>3.8744000000000001</v>
      </c>
      <c r="C25" s="41">
        <v>1.7683</v>
      </c>
      <c r="D25" s="41">
        <v>2.1061000000000001</v>
      </c>
      <c r="E25" s="41">
        <v>1.1065</v>
      </c>
      <c r="F25" s="41">
        <v>0.99950000000000006</v>
      </c>
      <c r="G25" s="10">
        <v>3.1907000000000001</v>
      </c>
      <c r="H25" s="41">
        <v>1.4014</v>
      </c>
      <c r="I25" s="41">
        <v>1.7891999999999999</v>
      </c>
      <c r="J25" s="41">
        <v>1.1397999999999999</v>
      </c>
      <c r="K25" s="41">
        <v>0.64939999999999998</v>
      </c>
    </row>
    <row r="26" spans="1:11">
      <c r="A26" s="49" t="s">
        <v>90</v>
      </c>
      <c r="B26" s="41">
        <v>1.6208</v>
      </c>
      <c r="C26" s="41">
        <v>0.52680000000000005</v>
      </c>
      <c r="D26" s="41">
        <v>1.0940000000000001</v>
      </c>
      <c r="E26" s="41">
        <v>0.70189999999999997</v>
      </c>
      <c r="F26" s="58" t="s">
        <v>179</v>
      </c>
      <c r="G26" s="10">
        <v>2.4763000000000002</v>
      </c>
      <c r="H26" s="41">
        <v>0.66279999999999994</v>
      </c>
      <c r="I26" s="41">
        <v>1.8134999999999999</v>
      </c>
      <c r="J26" s="41">
        <v>1.6769000000000001</v>
      </c>
      <c r="K26" s="58" t="s">
        <v>179</v>
      </c>
    </row>
    <row r="27" spans="1:11">
      <c r="A27" s="49" t="s">
        <v>91</v>
      </c>
      <c r="B27" s="41">
        <v>4.6178999999999997</v>
      </c>
      <c r="C27" s="41">
        <v>0.81230000000000002</v>
      </c>
      <c r="D27" s="41">
        <v>3.8056000000000001</v>
      </c>
      <c r="E27" s="41">
        <v>2.7989000000000002</v>
      </c>
      <c r="F27" s="41">
        <v>1.0066999999999999</v>
      </c>
      <c r="G27" s="10">
        <v>6.1109999999999998</v>
      </c>
      <c r="H27" s="41">
        <v>0.8276</v>
      </c>
      <c r="I27" s="41">
        <v>5.2834000000000003</v>
      </c>
      <c r="J27" s="41">
        <v>4.0256999999999996</v>
      </c>
      <c r="K27" s="41">
        <v>1.2577</v>
      </c>
    </row>
    <row r="28" spans="1:11">
      <c r="A28" s="49" t="s">
        <v>92</v>
      </c>
      <c r="B28" s="41">
        <v>0.89990000000000003</v>
      </c>
      <c r="C28" s="58" t="s">
        <v>179</v>
      </c>
      <c r="D28" s="41">
        <v>0.52980000000000005</v>
      </c>
      <c r="E28" s="41">
        <v>0.52980000000000005</v>
      </c>
      <c r="F28" s="58" t="s">
        <v>179</v>
      </c>
      <c r="G28" s="10">
        <v>0.71660000000000001</v>
      </c>
      <c r="H28" s="58" t="s">
        <v>179</v>
      </c>
      <c r="I28" s="58" t="s">
        <v>179</v>
      </c>
      <c r="J28" s="58" t="s">
        <v>179</v>
      </c>
      <c r="K28" s="58" t="s">
        <v>179</v>
      </c>
    </row>
    <row r="29" spans="1:11">
      <c r="A29" s="49" t="s">
        <v>93</v>
      </c>
      <c r="B29" s="41">
        <v>1.2836000000000001</v>
      </c>
      <c r="C29" s="41">
        <v>0.78680000000000005</v>
      </c>
      <c r="D29" s="58" t="s">
        <v>179</v>
      </c>
      <c r="E29" s="58" t="s">
        <v>179</v>
      </c>
      <c r="F29" s="58" t="s">
        <v>179</v>
      </c>
      <c r="G29" s="10">
        <v>0.81299999999999994</v>
      </c>
      <c r="H29" s="58" t="s">
        <v>179</v>
      </c>
      <c r="I29" s="58" t="s">
        <v>179</v>
      </c>
      <c r="J29" s="58" t="s">
        <v>179</v>
      </c>
      <c r="K29" s="58" t="s">
        <v>179</v>
      </c>
    </row>
    <row r="30" spans="1:11">
      <c r="A30" s="49" t="s">
        <v>94</v>
      </c>
      <c r="B30" s="41">
        <v>2.0499999999999998</v>
      </c>
      <c r="C30" s="58" t="s">
        <v>179</v>
      </c>
      <c r="D30" s="41">
        <v>1.6313</v>
      </c>
      <c r="E30" s="41">
        <v>1.3314999999999999</v>
      </c>
      <c r="F30" s="58" t="s">
        <v>179</v>
      </c>
      <c r="G30" s="10">
        <v>4.4457000000000004</v>
      </c>
      <c r="H30" s="41">
        <v>0.58589999999999998</v>
      </c>
      <c r="I30" s="41">
        <v>3.8597999999999999</v>
      </c>
      <c r="J30" s="41">
        <v>2.6844999999999999</v>
      </c>
      <c r="K30" s="41">
        <v>1.1753</v>
      </c>
    </row>
    <row r="31" spans="1:11">
      <c r="A31" s="49" t="s">
        <v>95</v>
      </c>
      <c r="B31" s="41">
        <v>3.0276000000000001</v>
      </c>
      <c r="C31" s="41">
        <v>1.5305</v>
      </c>
      <c r="D31" s="41">
        <v>1.4971000000000001</v>
      </c>
      <c r="E31" s="41">
        <v>1.1776</v>
      </c>
      <c r="F31" s="58" t="s">
        <v>179</v>
      </c>
      <c r="G31" s="10">
        <v>2.4634</v>
      </c>
      <c r="H31" s="58" t="s">
        <v>179</v>
      </c>
      <c r="I31" s="41">
        <v>1.9919</v>
      </c>
      <c r="J31" s="41">
        <v>1.3653999999999999</v>
      </c>
      <c r="K31" s="41">
        <v>0.62649999999999995</v>
      </c>
    </row>
    <row r="32" spans="1:11">
      <c r="A32" s="49" t="s">
        <v>96</v>
      </c>
      <c r="B32" s="41">
        <v>7.2595000000000001</v>
      </c>
      <c r="C32" s="41">
        <v>1.9017999999999999</v>
      </c>
      <c r="D32" s="41">
        <v>5.3577000000000004</v>
      </c>
      <c r="E32" s="41">
        <v>4.1595000000000004</v>
      </c>
      <c r="F32" s="41">
        <v>1.1981999999999999</v>
      </c>
      <c r="G32" s="10">
        <v>11.405900000000001</v>
      </c>
      <c r="H32" s="41">
        <v>1.5682</v>
      </c>
      <c r="I32" s="41">
        <v>9.8376999999999999</v>
      </c>
      <c r="J32" s="41">
        <v>8.1312999999999995</v>
      </c>
      <c r="K32" s="41">
        <v>1.7063999999999999</v>
      </c>
    </row>
    <row r="33" spans="1:11">
      <c r="A33" s="49" t="s">
        <v>97</v>
      </c>
      <c r="B33" s="41">
        <v>1.7738</v>
      </c>
      <c r="C33" s="58" t="s">
        <v>179</v>
      </c>
      <c r="D33" s="41">
        <v>1.3458000000000001</v>
      </c>
      <c r="E33" s="41">
        <v>0.66720000000000002</v>
      </c>
      <c r="F33" s="41">
        <v>0.67859999999999998</v>
      </c>
      <c r="G33" s="10">
        <v>1.1085</v>
      </c>
      <c r="H33" s="58" t="s">
        <v>179</v>
      </c>
      <c r="I33" s="41">
        <v>0.89859999999999995</v>
      </c>
      <c r="J33" s="41">
        <v>0.52649999999999997</v>
      </c>
      <c r="K33" s="58" t="s">
        <v>179</v>
      </c>
    </row>
    <row r="34" spans="1:11">
      <c r="A34" s="49" t="s">
        <v>98</v>
      </c>
      <c r="B34" s="41">
        <v>2.4253999999999998</v>
      </c>
      <c r="C34" s="41">
        <v>0.80479999999999996</v>
      </c>
      <c r="D34" s="41">
        <v>1.6205000000000001</v>
      </c>
      <c r="E34" s="58" t="s">
        <v>179</v>
      </c>
      <c r="F34" s="41">
        <v>1.2414000000000001</v>
      </c>
      <c r="G34" s="10">
        <v>2.2509000000000001</v>
      </c>
      <c r="H34" s="41">
        <v>1.3379000000000001</v>
      </c>
      <c r="I34" s="41">
        <v>0.91300000000000003</v>
      </c>
      <c r="J34" s="58" t="s">
        <v>179</v>
      </c>
      <c r="K34" s="58" t="s">
        <v>179</v>
      </c>
    </row>
    <row r="35" spans="1:11">
      <c r="A35" s="49" t="s">
        <v>99</v>
      </c>
      <c r="B35" s="41">
        <v>18.851299999999998</v>
      </c>
      <c r="C35" s="41">
        <v>5.2267000000000001</v>
      </c>
      <c r="D35" s="41">
        <v>13.624599999999999</v>
      </c>
      <c r="E35" s="41">
        <v>9.7965999999999998</v>
      </c>
      <c r="F35" s="41">
        <v>3.8279999999999998</v>
      </c>
      <c r="G35" s="10">
        <v>15.5357</v>
      </c>
      <c r="H35" s="41">
        <v>3.9603000000000002</v>
      </c>
      <c r="I35" s="41">
        <v>11.5755</v>
      </c>
      <c r="J35" s="41">
        <v>8.2248000000000001</v>
      </c>
      <c r="K35" s="41">
        <v>3.3506</v>
      </c>
    </row>
    <row r="36" spans="1:11">
      <c r="A36" s="49" t="s">
        <v>100</v>
      </c>
      <c r="B36" s="41">
        <v>5.3384999999999998</v>
      </c>
      <c r="C36" s="41">
        <v>2.1528999999999998</v>
      </c>
      <c r="D36" s="41">
        <v>3.1856</v>
      </c>
      <c r="E36" s="41">
        <v>1.2254</v>
      </c>
      <c r="F36" s="41">
        <v>1.9601999999999999</v>
      </c>
      <c r="G36" s="10">
        <v>4.5636999999999999</v>
      </c>
      <c r="H36" s="41">
        <v>1.8887</v>
      </c>
      <c r="I36" s="41">
        <v>2.6751</v>
      </c>
      <c r="J36" s="41">
        <v>0.81859999999999999</v>
      </c>
      <c r="K36" s="41">
        <v>1.8565</v>
      </c>
    </row>
    <row r="37" spans="1:11">
      <c r="A37" s="49" t="s">
        <v>101</v>
      </c>
      <c r="B37" s="41">
        <v>3.5257999999999998</v>
      </c>
      <c r="C37" s="41">
        <v>1.6556999999999999</v>
      </c>
      <c r="D37" s="41">
        <v>1.8701000000000001</v>
      </c>
      <c r="E37" s="41">
        <v>0.75700000000000001</v>
      </c>
      <c r="F37" s="41">
        <v>1.113</v>
      </c>
      <c r="G37" s="10">
        <v>3.7121</v>
      </c>
      <c r="H37" s="41">
        <v>1.1688000000000001</v>
      </c>
      <c r="I37" s="41">
        <v>2.5432000000000001</v>
      </c>
      <c r="J37" s="41">
        <v>1.3137000000000001</v>
      </c>
      <c r="K37" s="41">
        <v>1.2296</v>
      </c>
    </row>
    <row r="38" spans="1:11">
      <c r="A38" s="49" t="s">
        <v>102</v>
      </c>
      <c r="B38" s="41">
        <v>1.5769</v>
      </c>
      <c r="C38" s="58" t="s">
        <v>179</v>
      </c>
      <c r="D38" s="41">
        <v>1.1535</v>
      </c>
      <c r="E38" s="41">
        <v>0.86599999999999999</v>
      </c>
      <c r="F38" s="58" t="s">
        <v>179</v>
      </c>
      <c r="G38" s="10">
        <v>1.5389999999999999</v>
      </c>
      <c r="H38" s="58" t="s">
        <v>179</v>
      </c>
      <c r="I38" s="41">
        <v>1.1227</v>
      </c>
      <c r="J38" s="41">
        <v>1.0820000000000001</v>
      </c>
      <c r="K38" s="58" t="s">
        <v>179</v>
      </c>
    </row>
    <row r="39" spans="1:11">
      <c r="A39" s="49" t="s">
        <v>103</v>
      </c>
      <c r="B39" s="41">
        <v>1.1295999999999999</v>
      </c>
      <c r="C39" s="58" t="s">
        <v>179</v>
      </c>
      <c r="D39" s="41">
        <v>0.66439999999999999</v>
      </c>
      <c r="E39" s="58" t="s">
        <v>179</v>
      </c>
      <c r="F39" s="58" t="s">
        <v>179</v>
      </c>
      <c r="G39" s="10">
        <v>0.61080000000000001</v>
      </c>
      <c r="H39" s="58" t="s">
        <v>179</v>
      </c>
      <c r="I39" s="58" t="s">
        <v>179</v>
      </c>
      <c r="J39" s="58" t="s">
        <v>179</v>
      </c>
      <c r="K39" s="58" t="s">
        <v>179</v>
      </c>
    </row>
    <row r="40" spans="1:11">
      <c r="A40" s="49" t="s">
        <v>104</v>
      </c>
      <c r="B40" s="41">
        <v>4.8468</v>
      </c>
      <c r="C40" s="41">
        <v>0.8871</v>
      </c>
      <c r="D40" s="41">
        <v>3.9597000000000002</v>
      </c>
      <c r="E40" s="41">
        <v>3.3536000000000001</v>
      </c>
      <c r="F40" s="41">
        <v>0.60609999999999997</v>
      </c>
      <c r="G40" s="10">
        <v>3.8643000000000001</v>
      </c>
      <c r="H40" s="41">
        <v>1.0577000000000001</v>
      </c>
      <c r="I40" s="41">
        <v>2.8066</v>
      </c>
      <c r="J40" s="41">
        <v>2.0489000000000002</v>
      </c>
      <c r="K40" s="41">
        <v>0.75780000000000003</v>
      </c>
    </row>
    <row r="41" spans="1:11">
      <c r="A41" s="49" t="s">
        <v>105</v>
      </c>
      <c r="B41" s="41">
        <v>7.4484000000000004</v>
      </c>
      <c r="C41" s="41">
        <v>2.5941999999999998</v>
      </c>
      <c r="D41" s="41">
        <v>4.8541999999999996</v>
      </c>
      <c r="E41" s="41">
        <v>4.0530999999999997</v>
      </c>
      <c r="F41" s="41">
        <v>0.80110000000000003</v>
      </c>
      <c r="G41" s="10">
        <v>8.4353999999999996</v>
      </c>
      <c r="H41" s="41">
        <v>2.0878000000000001</v>
      </c>
      <c r="I41" s="41">
        <v>6.3475999999999999</v>
      </c>
      <c r="J41" s="41">
        <v>4.5926</v>
      </c>
      <c r="K41" s="41">
        <v>1.7549999999999999</v>
      </c>
    </row>
    <row r="42" spans="1:11">
      <c r="A42" s="49" t="s">
        <v>106</v>
      </c>
      <c r="B42" s="41">
        <v>1.8738999999999999</v>
      </c>
      <c r="C42" s="58" t="s">
        <v>179</v>
      </c>
      <c r="D42" s="41">
        <v>1.6830000000000001</v>
      </c>
      <c r="E42" s="41">
        <v>0.88649999999999995</v>
      </c>
      <c r="F42" s="41">
        <v>0.79649999999999999</v>
      </c>
      <c r="G42" s="10">
        <v>1.3126</v>
      </c>
      <c r="H42" s="58" t="s">
        <v>179</v>
      </c>
      <c r="I42" s="41">
        <v>1.0418000000000001</v>
      </c>
      <c r="J42" s="58" t="s">
        <v>179</v>
      </c>
      <c r="K42" s="41">
        <v>0.78039999999999998</v>
      </c>
    </row>
    <row r="43" spans="1:11">
      <c r="A43" s="49" t="s">
        <v>107</v>
      </c>
      <c r="B43" s="41">
        <v>5.8335999999999997</v>
      </c>
      <c r="C43" s="41">
        <v>1.9675</v>
      </c>
      <c r="D43" s="41">
        <v>3.8662000000000001</v>
      </c>
      <c r="E43" s="41">
        <v>2.4462000000000002</v>
      </c>
      <c r="F43" s="41">
        <v>1.42</v>
      </c>
      <c r="G43" s="10">
        <v>4.0686999999999998</v>
      </c>
      <c r="H43" s="41">
        <v>0.97870000000000001</v>
      </c>
      <c r="I43" s="41">
        <v>3.09</v>
      </c>
      <c r="J43" s="41">
        <v>1.3802000000000001</v>
      </c>
      <c r="K43" s="41">
        <v>1.7098</v>
      </c>
    </row>
    <row r="44" spans="1:11">
      <c r="A44" s="49" t="s">
        <v>108</v>
      </c>
      <c r="B44" s="41">
        <v>0.84730000000000005</v>
      </c>
      <c r="C44" s="58" t="s">
        <v>179</v>
      </c>
      <c r="D44" s="58" t="s">
        <v>179</v>
      </c>
      <c r="E44" s="58" t="s">
        <v>179</v>
      </c>
      <c r="F44" s="58" t="s">
        <v>179</v>
      </c>
      <c r="G44" s="10">
        <v>1.3947000000000001</v>
      </c>
      <c r="H44" s="41">
        <v>0.81540000000000001</v>
      </c>
      <c r="I44" s="41">
        <v>0.57940000000000003</v>
      </c>
      <c r="J44" s="58" t="s">
        <v>179</v>
      </c>
      <c r="K44" s="58" t="s">
        <v>179</v>
      </c>
    </row>
    <row r="45" spans="1:11">
      <c r="A45" s="49" t="s">
        <v>109</v>
      </c>
      <c r="B45" s="41">
        <v>2.6067</v>
      </c>
      <c r="C45" s="58" t="s">
        <v>179</v>
      </c>
      <c r="D45" s="41">
        <v>2.3279999999999998</v>
      </c>
      <c r="E45" s="41">
        <v>1.6403000000000001</v>
      </c>
      <c r="F45" s="41">
        <v>0.68769999999999998</v>
      </c>
      <c r="G45" s="10">
        <v>2.0065</v>
      </c>
      <c r="H45" s="58" t="s">
        <v>179</v>
      </c>
      <c r="I45" s="41">
        <v>1.5366</v>
      </c>
      <c r="J45" s="41">
        <v>1.095</v>
      </c>
      <c r="K45" s="58" t="s">
        <v>179</v>
      </c>
    </row>
    <row r="46" spans="1:11">
      <c r="A46" s="49" t="s">
        <v>110</v>
      </c>
      <c r="B46" s="41">
        <v>2.2124000000000001</v>
      </c>
      <c r="C46" s="58" t="s">
        <v>179</v>
      </c>
      <c r="D46" s="41">
        <v>1.9108000000000001</v>
      </c>
      <c r="E46" s="41">
        <v>1.7997000000000001</v>
      </c>
      <c r="F46" s="58" t="s">
        <v>179</v>
      </c>
      <c r="G46" s="10">
        <v>1.6177999999999999</v>
      </c>
      <c r="H46" s="41">
        <v>0.72089999999999999</v>
      </c>
      <c r="I46" s="41">
        <v>0.89690000000000003</v>
      </c>
      <c r="J46" s="41">
        <v>0.63690000000000002</v>
      </c>
      <c r="K46" s="58" t="s">
        <v>179</v>
      </c>
    </row>
    <row r="47" spans="1:11">
      <c r="A47" s="49" t="s">
        <v>111</v>
      </c>
      <c r="B47" s="41">
        <v>7.7839</v>
      </c>
      <c r="C47" s="41">
        <v>3.2012999999999998</v>
      </c>
      <c r="D47" s="41">
        <v>4.5826000000000002</v>
      </c>
      <c r="E47" s="41">
        <v>4.5484999999999998</v>
      </c>
      <c r="F47" s="58" t="s">
        <v>179</v>
      </c>
      <c r="G47" s="10">
        <v>7.9061000000000003</v>
      </c>
      <c r="H47" s="41">
        <v>2.3580000000000001</v>
      </c>
      <c r="I47" s="41">
        <v>5.5480999999999998</v>
      </c>
      <c r="J47" s="41">
        <v>4.7202000000000002</v>
      </c>
      <c r="K47" s="41">
        <v>0.82930000000000004</v>
      </c>
    </row>
    <row r="48" spans="1:11">
      <c r="A48" s="49" t="s">
        <v>112</v>
      </c>
      <c r="B48" s="41">
        <v>7.2098000000000004</v>
      </c>
      <c r="C48" s="41">
        <v>1.4012</v>
      </c>
      <c r="D48" s="41">
        <v>5.8086000000000002</v>
      </c>
      <c r="E48" s="41">
        <v>4.2667999999999999</v>
      </c>
      <c r="F48" s="41">
        <v>1.5418000000000001</v>
      </c>
      <c r="G48" s="10">
        <v>7.649</v>
      </c>
      <c r="H48" s="41">
        <v>2.0562</v>
      </c>
      <c r="I48" s="41">
        <v>5.5928000000000004</v>
      </c>
      <c r="J48" s="41">
        <v>4.0956000000000001</v>
      </c>
      <c r="K48" s="41">
        <v>1.4972000000000001</v>
      </c>
    </row>
    <row r="49" spans="1:11">
      <c r="A49" s="49" t="s">
        <v>113</v>
      </c>
      <c r="B49" s="41">
        <v>1.1379999999999999</v>
      </c>
      <c r="C49" s="58" t="s">
        <v>179</v>
      </c>
      <c r="D49" s="41">
        <v>0.78400000000000003</v>
      </c>
      <c r="E49" s="41">
        <v>0.70330000000000004</v>
      </c>
      <c r="F49" s="58" t="s">
        <v>179</v>
      </c>
      <c r="G49" s="10">
        <v>1.0717000000000001</v>
      </c>
      <c r="H49" s="58" t="s">
        <v>179</v>
      </c>
      <c r="I49" s="41">
        <v>0.87190000000000001</v>
      </c>
      <c r="J49" s="41">
        <v>0.73950000000000005</v>
      </c>
      <c r="K49" s="58" t="s">
        <v>179</v>
      </c>
    </row>
    <row r="50" spans="1:11">
      <c r="A50" s="49" t="s">
        <v>114</v>
      </c>
      <c r="B50" s="41">
        <v>3.4897</v>
      </c>
      <c r="C50" s="41">
        <v>1.9128000000000001</v>
      </c>
      <c r="D50" s="41">
        <v>1.5769</v>
      </c>
      <c r="E50" s="41">
        <v>0.95399999999999996</v>
      </c>
      <c r="F50" s="41">
        <v>0.62290000000000001</v>
      </c>
      <c r="G50" s="10">
        <v>3.6324000000000001</v>
      </c>
      <c r="H50" s="41">
        <v>1.3647</v>
      </c>
      <c r="I50" s="41">
        <v>2.2677</v>
      </c>
      <c r="J50" s="41">
        <v>1.9133</v>
      </c>
      <c r="K50" s="58" t="s">
        <v>179</v>
      </c>
    </row>
    <row r="51" spans="1:11">
      <c r="A51" s="49" t="s">
        <v>115</v>
      </c>
      <c r="B51" s="41">
        <v>4.8209999999999997</v>
      </c>
      <c r="C51" s="41">
        <v>1.4777</v>
      </c>
      <c r="D51" s="41">
        <v>3.3433000000000002</v>
      </c>
      <c r="E51" s="41">
        <v>2.9714999999999998</v>
      </c>
      <c r="F51" s="58" t="s">
        <v>179</v>
      </c>
      <c r="G51" s="10">
        <v>5.6195000000000004</v>
      </c>
      <c r="H51" s="41">
        <v>1.4326000000000001</v>
      </c>
      <c r="I51" s="41">
        <v>4.1868999999999996</v>
      </c>
      <c r="J51" s="41">
        <v>2.6869999999999998</v>
      </c>
      <c r="K51" s="41">
        <v>1.4999</v>
      </c>
    </row>
    <row r="52" spans="1:11">
      <c r="A52" s="49" t="s">
        <v>116</v>
      </c>
      <c r="B52" s="41">
        <v>0.69979999999999998</v>
      </c>
      <c r="C52" s="58" t="s">
        <v>179</v>
      </c>
      <c r="D52" s="58" t="s">
        <v>179</v>
      </c>
      <c r="E52" s="58" t="s">
        <v>179</v>
      </c>
      <c r="F52" s="58" t="s">
        <v>179</v>
      </c>
      <c r="G52" s="10">
        <v>0.83579999999999999</v>
      </c>
      <c r="H52" s="58" t="s">
        <v>179</v>
      </c>
      <c r="I52" s="41">
        <v>0.75109999999999999</v>
      </c>
      <c r="J52" s="41">
        <v>0.70830000000000004</v>
      </c>
      <c r="K52" s="58" t="s">
        <v>179</v>
      </c>
    </row>
    <row r="53" spans="1:11">
      <c r="A53" s="49" t="s">
        <v>117</v>
      </c>
      <c r="B53" s="41">
        <v>2.9319000000000002</v>
      </c>
      <c r="C53" s="41">
        <v>1.2841</v>
      </c>
      <c r="D53" s="41">
        <v>1.6477999999999999</v>
      </c>
      <c r="E53" s="41">
        <v>0.95279999999999998</v>
      </c>
      <c r="F53" s="41">
        <v>0.69499999999999995</v>
      </c>
      <c r="G53" s="10">
        <v>3.6377999999999999</v>
      </c>
      <c r="H53" s="41">
        <v>1.8403</v>
      </c>
      <c r="I53" s="41">
        <v>1.7976000000000001</v>
      </c>
      <c r="J53" s="41">
        <v>0.85219999999999996</v>
      </c>
      <c r="K53" s="41">
        <v>0.94540000000000002</v>
      </c>
    </row>
    <row r="54" spans="1:11">
      <c r="A54" s="49" t="s">
        <v>118</v>
      </c>
      <c r="B54" s="41">
        <v>2.7317999999999998</v>
      </c>
      <c r="C54" s="58" t="s">
        <v>179</v>
      </c>
      <c r="D54" s="41">
        <v>2.5169999999999999</v>
      </c>
      <c r="E54" s="41">
        <v>2.0486</v>
      </c>
      <c r="F54" s="58" t="s">
        <v>179</v>
      </c>
      <c r="G54" s="10">
        <v>3.5183</v>
      </c>
      <c r="H54" s="58" t="s">
        <v>179</v>
      </c>
      <c r="I54" s="41">
        <v>3.2081</v>
      </c>
      <c r="J54" s="41">
        <v>2.7618</v>
      </c>
      <c r="K54" s="58" t="s">
        <v>179</v>
      </c>
    </row>
    <row r="55" spans="1:11">
      <c r="A55" s="42" t="s">
        <v>119</v>
      </c>
      <c r="B55" s="43"/>
      <c r="C55" s="43"/>
      <c r="D55" s="43"/>
      <c r="E55" s="43"/>
      <c r="F55" s="43"/>
      <c r="G55" s="43"/>
      <c r="H55" s="43"/>
      <c r="I55" s="43"/>
      <c r="J55" s="43"/>
      <c r="K55" s="43"/>
    </row>
    <row r="56" spans="1:11">
      <c r="A56" s="50" t="s">
        <v>121</v>
      </c>
      <c r="B56" s="41">
        <v>4.9202000000000004</v>
      </c>
      <c r="C56" s="41">
        <v>1.8753</v>
      </c>
      <c r="D56" s="41">
        <v>3.0449000000000002</v>
      </c>
      <c r="E56" s="41">
        <v>1.5511999999999999</v>
      </c>
      <c r="F56" s="41">
        <v>1.4936</v>
      </c>
      <c r="G56" s="10">
        <v>3.3388</v>
      </c>
      <c r="H56" s="41">
        <v>1.6928000000000001</v>
      </c>
      <c r="I56" s="41">
        <v>1.6459999999999999</v>
      </c>
      <c r="J56" s="41">
        <v>0.72560000000000002</v>
      </c>
      <c r="K56" s="41">
        <v>0.9204</v>
      </c>
    </row>
    <row r="57" spans="1:11">
      <c r="A57" s="11" t="s">
        <v>168</v>
      </c>
      <c r="B57" s="6">
        <v>4.4375</v>
      </c>
      <c r="C57" s="6">
        <v>0.86099999999999999</v>
      </c>
      <c r="D57" s="6">
        <v>3.5764999999999998</v>
      </c>
      <c r="E57" s="6">
        <v>2.3188</v>
      </c>
      <c r="F57" s="6">
        <v>1.2576000000000001</v>
      </c>
      <c r="G57" s="15">
        <v>3.9737</v>
      </c>
      <c r="H57" s="6">
        <v>1.2542</v>
      </c>
      <c r="I57" s="6">
        <v>2.7195</v>
      </c>
      <c r="J57" s="6">
        <v>1.9968999999999999</v>
      </c>
      <c r="K57" s="6">
        <v>0.72260000000000002</v>
      </c>
    </row>
    <row r="58" spans="1:11">
      <c r="A58" s="7" t="s">
        <v>234</v>
      </c>
    </row>
  </sheetData>
  <mergeCells count="4">
    <mergeCell ref="A55:K55"/>
    <mergeCell ref="B2:F2"/>
    <mergeCell ref="A2:A3"/>
    <mergeCell ref="G2:K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K58"/>
  <sheetViews>
    <sheetView workbookViewId="0"/>
  </sheetViews>
  <sheetFormatPr defaultRowHeight="15"/>
  <cols>
    <col min="1" max="1" width="26" customWidth="1"/>
    <col min="2" max="11" width="16" customWidth="1"/>
  </cols>
  <sheetData>
    <row r="1" spans="1:11">
      <c r="A1" s="2" t="s">
        <v>33</v>
      </c>
    </row>
    <row r="2" spans="1:11">
      <c r="A2" s="31" t="s">
        <v>63</v>
      </c>
      <c r="B2" s="64">
        <v>2007</v>
      </c>
      <c r="C2" s="45"/>
      <c r="D2" s="45"/>
      <c r="E2" s="45"/>
      <c r="F2" s="45"/>
      <c r="G2" s="64">
        <v>2009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6.7907999999999999</v>
      </c>
      <c r="C4" s="41">
        <v>1.5441</v>
      </c>
      <c r="D4" s="41">
        <v>5.2465999999999999</v>
      </c>
      <c r="E4" s="41">
        <v>4.1974</v>
      </c>
      <c r="F4" s="41">
        <v>1.0491999999999999</v>
      </c>
      <c r="G4" s="10">
        <v>5.9480000000000004</v>
      </c>
      <c r="H4" s="41">
        <v>1.0401</v>
      </c>
      <c r="I4" s="41">
        <v>4.9080000000000004</v>
      </c>
      <c r="J4" s="41">
        <v>3.4449000000000001</v>
      </c>
      <c r="K4" s="41">
        <v>1.4631000000000001</v>
      </c>
    </row>
    <row r="5" spans="1:11">
      <c r="A5" s="49" t="s">
        <v>69</v>
      </c>
      <c r="B5" s="41">
        <v>1.7687999999999999</v>
      </c>
      <c r="C5" s="58" t="s">
        <v>179</v>
      </c>
      <c r="D5" s="41">
        <v>1.2725</v>
      </c>
      <c r="E5" s="41">
        <v>1.2377</v>
      </c>
      <c r="F5" s="58" t="s">
        <v>179</v>
      </c>
      <c r="G5" s="10">
        <v>1.4945999999999999</v>
      </c>
      <c r="H5" s="58" t="s">
        <v>179</v>
      </c>
      <c r="I5" s="41">
        <v>1.2466999999999999</v>
      </c>
      <c r="J5" s="41">
        <v>0.9577</v>
      </c>
      <c r="K5" s="58" t="s">
        <v>179</v>
      </c>
    </row>
    <row r="6" spans="1:11">
      <c r="A6" s="49" t="s">
        <v>70</v>
      </c>
      <c r="B6" s="41">
        <v>17.214700000000001</v>
      </c>
      <c r="C6" s="41">
        <v>0.73780000000000001</v>
      </c>
      <c r="D6" s="41">
        <v>16.477</v>
      </c>
      <c r="E6" s="41">
        <v>10.3573</v>
      </c>
      <c r="F6" s="41">
        <v>6.1196999999999999</v>
      </c>
      <c r="G6" s="10">
        <v>10.5969</v>
      </c>
      <c r="H6" s="41">
        <v>1.3337000000000001</v>
      </c>
      <c r="I6" s="41">
        <v>9.2630999999999997</v>
      </c>
      <c r="J6" s="41">
        <v>3.9567000000000001</v>
      </c>
      <c r="K6" s="41">
        <v>5.3064</v>
      </c>
    </row>
    <row r="7" spans="1:11">
      <c r="A7" s="49" t="s">
        <v>71</v>
      </c>
      <c r="B7" s="41">
        <v>10.6419</v>
      </c>
      <c r="C7" s="41">
        <v>2.5789</v>
      </c>
      <c r="D7" s="41">
        <v>8.0630000000000006</v>
      </c>
      <c r="E7" s="41">
        <v>6.7347999999999999</v>
      </c>
      <c r="F7" s="41">
        <v>1.3282</v>
      </c>
      <c r="G7" s="10">
        <v>6.2826000000000004</v>
      </c>
      <c r="H7" s="41">
        <v>0.8256</v>
      </c>
      <c r="I7" s="41">
        <v>5.4569999999999999</v>
      </c>
      <c r="J7" s="41">
        <v>2.7501000000000002</v>
      </c>
      <c r="K7" s="41">
        <v>2.7069000000000001</v>
      </c>
    </row>
    <row r="8" spans="1:11">
      <c r="A8" s="49" t="s">
        <v>72</v>
      </c>
      <c r="B8" s="41">
        <v>3.9361000000000002</v>
      </c>
      <c r="C8" s="41">
        <v>1.1936</v>
      </c>
      <c r="D8" s="41">
        <v>2.7425000000000002</v>
      </c>
      <c r="E8" s="41">
        <v>1.4245000000000001</v>
      </c>
      <c r="F8" s="41">
        <v>1.3179000000000001</v>
      </c>
      <c r="G8" s="10">
        <v>3.8050999999999999</v>
      </c>
      <c r="H8" s="58" t="s">
        <v>179</v>
      </c>
      <c r="I8" s="41">
        <v>3.4802</v>
      </c>
      <c r="J8" s="41">
        <v>0.92679999999999996</v>
      </c>
      <c r="K8" s="41">
        <v>2.5533999999999999</v>
      </c>
    </row>
    <row r="9" spans="1:11">
      <c r="A9" s="49" t="s">
        <v>73</v>
      </c>
      <c r="B9" s="41">
        <v>22.210799999999999</v>
      </c>
      <c r="C9" s="41">
        <v>1.7548999999999999</v>
      </c>
      <c r="D9" s="41">
        <v>20.456</v>
      </c>
      <c r="E9" s="41">
        <v>19.036799999999999</v>
      </c>
      <c r="F9" s="41">
        <v>1.4192</v>
      </c>
      <c r="G9" s="10">
        <v>19.609300000000001</v>
      </c>
      <c r="H9" s="41">
        <v>1.0147999999999999</v>
      </c>
      <c r="I9" s="41">
        <v>18.5945</v>
      </c>
      <c r="J9" s="41">
        <v>15.6592</v>
      </c>
      <c r="K9" s="41">
        <v>2.9352999999999998</v>
      </c>
    </row>
    <row r="10" spans="1:11">
      <c r="A10" s="49" t="s">
        <v>74</v>
      </c>
      <c r="B10" s="41">
        <v>6.5427</v>
      </c>
      <c r="C10" s="41">
        <v>1.3655999999999999</v>
      </c>
      <c r="D10" s="41">
        <v>5.1771000000000003</v>
      </c>
      <c r="E10" s="41">
        <v>3.1566999999999998</v>
      </c>
      <c r="F10" s="41">
        <v>2.0203000000000002</v>
      </c>
      <c r="G10" s="10">
        <v>7.2138999999999998</v>
      </c>
      <c r="H10" s="41">
        <v>1.0173000000000001</v>
      </c>
      <c r="I10" s="41">
        <v>6.1966999999999999</v>
      </c>
      <c r="J10" s="41">
        <v>3.5659999999999998</v>
      </c>
      <c r="K10" s="41">
        <v>2.6307</v>
      </c>
    </row>
    <row r="11" spans="1:11">
      <c r="A11" s="49" t="s">
        <v>75</v>
      </c>
      <c r="B11" s="41">
        <v>4.4141000000000004</v>
      </c>
      <c r="C11" s="41">
        <v>1.4614</v>
      </c>
      <c r="D11" s="41">
        <v>2.9527000000000001</v>
      </c>
      <c r="E11" s="41">
        <v>1.1563000000000001</v>
      </c>
      <c r="F11" s="41">
        <v>1.7963</v>
      </c>
      <c r="G11" s="10">
        <v>3.5419</v>
      </c>
      <c r="H11" s="41">
        <v>1.5958000000000001</v>
      </c>
      <c r="I11" s="41">
        <v>1.9460999999999999</v>
      </c>
      <c r="J11" s="41">
        <v>0.9476</v>
      </c>
      <c r="K11" s="41">
        <v>0.99850000000000005</v>
      </c>
    </row>
    <row r="12" spans="1:11">
      <c r="A12" s="49" t="s">
        <v>76</v>
      </c>
      <c r="B12" s="41">
        <v>2.7707000000000002</v>
      </c>
      <c r="C12" s="41">
        <v>1.5405</v>
      </c>
      <c r="D12" s="41">
        <v>1.2302</v>
      </c>
      <c r="E12" s="41">
        <v>0.63360000000000005</v>
      </c>
      <c r="F12" s="41">
        <v>0.59660000000000002</v>
      </c>
      <c r="G12" s="10">
        <v>2.2172999999999998</v>
      </c>
      <c r="H12" s="41">
        <v>0.88229999999999997</v>
      </c>
      <c r="I12" s="41">
        <v>1.335</v>
      </c>
      <c r="J12" s="58" t="s">
        <v>179</v>
      </c>
      <c r="K12" s="41">
        <v>1.069</v>
      </c>
    </row>
    <row r="13" spans="1:11">
      <c r="A13" s="49" t="s">
        <v>77</v>
      </c>
      <c r="B13" s="41">
        <v>5.8400999999999996</v>
      </c>
      <c r="C13" s="41">
        <v>3.105</v>
      </c>
      <c r="D13" s="41">
        <v>2.7351000000000001</v>
      </c>
      <c r="E13" s="41">
        <v>0.50239999999999996</v>
      </c>
      <c r="F13" s="41">
        <v>2.2326999999999999</v>
      </c>
      <c r="G13" s="10">
        <v>4.8159999999999998</v>
      </c>
      <c r="H13" s="41">
        <v>2.0026999999999999</v>
      </c>
      <c r="I13" s="41">
        <v>2.8134000000000001</v>
      </c>
      <c r="J13" s="58" t="s">
        <v>179</v>
      </c>
      <c r="K13" s="41">
        <v>2.7279</v>
      </c>
    </row>
    <row r="14" spans="1:11">
      <c r="A14" s="49" t="s">
        <v>78</v>
      </c>
      <c r="B14" s="41">
        <v>2.3978000000000002</v>
      </c>
      <c r="C14" s="41">
        <v>1.3761000000000001</v>
      </c>
      <c r="D14" s="41">
        <v>1.0217000000000001</v>
      </c>
      <c r="E14" s="41">
        <v>0.747</v>
      </c>
      <c r="F14" s="58" t="s">
        <v>179</v>
      </c>
      <c r="G14" s="10">
        <v>2.4298000000000002</v>
      </c>
      <c r="H14" s="41">
        <v>1.0536000000000001</v>
      </c>
      <c r="I14" s="41">
        <v>1.3762000000000001</v>
      </c>
      <c r="J14" s="41">
        <v>0.50619999999999998</v>
      </c>
      <c r="K14" s="41">
        <v>0.87009999999999998</v>
      </c>
    </row>
    <row r="15" spans="1:11">
      <c r="A15" s="49" t="s">
        <v>79</v>
      </c>
      <c r="B15" s="41">
        <v>6.1325000000000003</v>
      </c>
      <c r="C15" s="41">
        <v>1.0737000000000001</v>
      </c>
      <c r="D15" s="41">
        <v>5.0589000000000004</v>
      </c>
      <c r="E15" s="41">
        <v>2.8675000000000002</v>
      </c>
      <c r="F15" s="41">
        <v>2.1913999999999998</v>
      </c>
      <c r="G15" s="10">
        <v>6.4218000000000002</v>
      </c>
      <c r="H15" s="41">
        <v>1.0599000000000001</v>
      </c>
      <c r="I15" s="41">
        <v>5.3620000000000001</v>
      </c>
      <c r="J15" s="41">
        <v>3.1554000000000002</v>
      </c>
      <c r="K15" s="41">
        <v>2.2065000000000001</v>
      </c>
    </row>
    <row r="16" spans="1:11">
      <c r="A16" s="49" t="s">
        <v>80</v>
      </c>
      <c r="B16" s="41">
        <v>6.0290999999999997</v>
      </c>
      <c r="C16" s="41">
        <v>1.0055000000000001</v>
      </c>
      <c r="D16" s="41">
        <v>5.0236000000000001</v>
      </c>
      <c r="E16" s="41">
        <v>4.2281000000000004</v>
      </c>
      <c r="F16" s="41">
        <v>0.79549999999999998</v>
      </c>
      <c r="G16" s="10">
        <v>4.0114000000000001</v>
      </c>
      <c r="H16" s="58" t="s">
        <v>179</v>
      </c>
      <c r="I16" s="41">
        <v>3.5541999999999998</v>
      </c>
      <c r="J16" s="41">
        <v>2.3561999999999999</v>
      </c>
      <c r="K16" s="41">
        <v>1.198</v>
      </c>
    </row>
    <row r="17" spans="1:11">
      <c r="A17" s="49" t="s">
        <v>81</v>
      </c>
      <c r="B17" s="41">
        <v>3.6343999999999999</v>
      </c>
      <c r="C17" s="41">
        <v>1.296</v>
      </c>
      <c r="D17" s="41">
        <v>2.3384</v>
      </c>
      <c r="E17" s="41">
        <v>1.8535999999999999</v>
      </c>
      <c r="F17" s="58" t="s">
        <v>179</v>
      </c>
      <c r="G17" s="10">
        <v>3.2006999999999999</v>
      </c>
      <c r="H17" s="41">
        <v>0.76700000000000002</v>
      </c>
      <c r="I17" s="41">
        <v>2.4337</v>
      </c>
      <c r="J17" s="41">
        <v>0.78849999999999998</v>
      </c>
      <c r="K17" s="41">
        <v>1.6452</v>
      </c>
    </row>
    <row r="18" spans="1:11">
      <c r="A18" s="49" t="s">
        <v>82</v>
      </c>
      <c r="B18" s="41">
        <v>2.7458</v>
      </c>
      <c r="C18" s="41">
        <v>1.0212000000000001</v>
      </c>
      <c r="D18" s="41">
        <v>1.7246999999999999</v>
      </c>
      <c r="E18" s="41">
        <v>1.0528999999999999</v>
      </c>
      <c r="F18" s="41">
        <v>0.67179999999999995</v>
      </c>
      <c r="G18" s="10">
        <v>3.1638000000000002</v>
      </c>
      <c r="H18" s="41">
        <v>0.68110000000000004</v>
      </c>
      <c r="I18" s="41">
        <v>2.4828000000000001</v>
      </c>
      <c r="J18" s="41">
        <v>1.5536000000000001</v>
      </c>
      <c r="K18" s="41">
        <v>0.92920000000000003</v>
      </c>
    </row>
    <row r="19" spans="1:11">
      <c r="A19" s="49" t="s">
        <v>83</v>
      </c>
      <c r="B19" s="41">
        <v>2.7097000000000002</v>
      </c>
      <c r="C19" s="41">
        <v>0.69730000000000003</v>
      </c>
      <c r="D19" s="41">
        <v>2.0123000000000002</v>
      </c>
      <c r="E19" s="41">
        <v>0.90959999999999996</v>
      </c>
      <c r="F19" s="41">
        <v>1.1027</v>
      </c>
      <c r="G19" s="10">
        <v>2.2174999999999998</v>
      </c>
      <c r="H19" s="58" t="s">
        <v>179</v>
      </c>
      <c r="I19" s="41">
        <v>1.8052999999999999</v>
      </c>
      <c r="J19" s="41">
        <v>1.175</v>
      </c>
      <c r="K19" s="41">
        <v>0.63029999999999997</v>
      </c>
    </row>
    <row r="20" spans="1:11">
      <c r="A20" s="49" t="s">
        <v>84</v>
      </c>
      <c r="B20" s="41">
        <v>3.8347000000000002</v>
      </c>
      <c r="C20" s="41">
        <v>0.77449999999999997</v>
      </c>
      <c r="D20" s="41">
        <v>3.0602999999999998</v>
      </c>
      <c r="E20" s="41">
        <v>2.3826000000000001</v>
      </c>
      <c r="F20" s="41">
        <v>0.67769999999999997</v>
      </c>
      <c r="G20" s="10">
        <v>5.8962000000000003</v>
      </c>
      <c r="H20" s="41">
        <v>1.3636999999999999</v>
      </c>
      <c r="I20" s="41">
        <v>4.5324999999999998</v>
      </c>
      <c r="J20" s="41">
        <v>3.5251999999999999</v>
      </c>
      <c r="K20" s="41">
        <v>1.0073000000000001</v>
      </c>
    </row>
    <row r="21" spans="1:11">
      <c r="A21" s="49" t="s">
        <v>85</v>
      </c>
      <c r="B21" s="41">
        <v>1.3560000000000001</v>
      </c>
      <c r="C21" s="58" t="s">
        <v>179</v>
      </c>
      <c r="D21" s="41">
        <v>0.87619999999999998</v>
      </c>
      <c r="E21" s="41">
        <v>0.51929999999999998</v>
      </c>
      <c r="F21" s="58" t="s">
        <v>179</v>
      </c>
      <c r="G21" s="10">
        <v>1.0820000000000001</v>
      </c>
      <c r="H21" s="41">
        <v>0.74070000000000003</v>
      </c>
      <c r="I21" s="58" t="s">
        <v>179</v>
      </c>
      <c r="J21" s="58" t="s">
        <v>179</v>
      </c>
      <c r="K21" s="58" t="s">
        <v>179</v>
      </c>
    </row>
    <row r="22" spans="1:11">
      <c r="A22" s="49" t="s">
        <v>86</v>
      </c>
      <c r="B22" s="41">
        <v>0.7954</v>
      </c>
      <c r="C22" s="58" t="s">
        <v>179</v>
      </c>
      <c r="D22" s="41">
        <v>0.58860000000000001</v>
      </c>
      <c r="E22" s="58" t="s">
        <v>179</v>
      </c>
      <c r="F22" s="58" t="s">
        <v>179</v>
      </c>
      <c r="G22" s="10">
        <v>0.8377</v>
      </c>
      <c r="H22" s="58" t="s">
        <v>179</v>
      </c>
      <c r="I22" s="41">
        <v>0.76639999999999997</v>
      </c>
      <c r="J22" s="58" t="s">
        <v>179</v>
      </c>
      <c r="K22" s="58" t="s">
        <v>179</v>
      </c>
    </row>
    <row r="23" spans="1:11">
      <c r="A23" s="49" t="s">
        <v>87</v>
      </c>
      <c r="B23" s="41">
        <v>1.9131</v>
      </c>
      <c r="C23" s="41">
        <v>0.85619999999999996</v>
      </c>
      <c r="D23" s="41">
        <v>1.0569</v>
      </c>
      <c r="E23" s="41">
        <v>0.90559999999999996</v>
      </c>
      <c r="F23" s="58" t="s">
        <v>179</v>
      </c>
      <c r="G23" s="10">
        <v>1.5167999999999999</v>
      </c>
      <c r="H23" s="58" t="s">
        <v>179</v>
      </c>
      <c r="I23" s="41">
        <v>1.1492</v>
      </c>
      <c r="J23" s="41">
        <v>0.5696</v>
      </c>
      <c r="K23" s="41">
        <v>0.5796</v>
      </c>
    </row>
    <row r="24" spans="1:11">
      <c r="A24" s="49" t="s">
        <v>88</v>
      </c>
      <c r="B24" s="41">
        <v>2.1713</v>
      </c>
      <c r="C24" s="41">
        <v>1.6233</v>
      </c>
      <c r="D24" s="41">
        <v>0.54790000000000005</v>
      </c>
      <c r="E24" s="58" t="s">
        <v>179</v>
      </c>
      <c r="F24" s="41">
        <v>0.5121</v>
      </c>
      <c r="G24" s="10">
        <v>2.9937999999999998</v>
      </c>
      <c r="H24" s="41">
        <v>2.4672000000000001</v>
      </c>
      <c r="I24" s="41">
        <v>0.52659999999999996</v>
      </c>
      <c r="J24" s="58" t="s">
        <v>179</v>
      </c>
      <c r="K24" s="58" t="s">
        <v>179</v>
      </c>
    </row>
    <row r="25" spans="1:11">
      <c r="A25" s="49" t="s">
        <v>89</v>
      </c>
      <c r="B25" s="41">
        <v>3.9895999999999998</v>
      </c>
      <c r="C25" s="41">
        <v>2.0148000000000001</v>
      </c>
      <c r="D25" s="41">
        <v>1.9748000000000001</v>
      </c>
      <c r="E25" s="41">
        <v>1.5348999999999999</v>
      </c>
      <c r="F25" s="58" t="s">
        <v>179</v>
      </c>
      <c r="G25" s="10">
        <v>3.2902</v>
      </c>
      <c r="H25" s="41">
        <v>1.7137</v>
      </c>
      <c r="I25" s="41">
        <v>1.5765</v>
      </c>
      <c r="J25" s="41">
        <v>1.2961</v>
      </c>
      <c r="K25" s="58" t="s">
        <v>179</v>
      </c>
    </row>
    <row r="26" spans="1:11">
      <c r="A26" s="49" t="s">
        <v>90</v>
      </c>
      <c r="B26" s="41">
        <v>2.0215000000000001</v>
      </c>
      <c r="C26" s="58" t="s">
        <v>179</v>
      </c>
      <c r="D26" s="41">
        <v>1.6335</v>
      </c>
      <c r="E26" s="41">
        <v>1.3229</v>
      </c>
      <c r="F26" s="58" t="s">
        <v>179</v>
      </c>
      <c r="G26" s="10">
        <v>2.2728999999999999</v>
      </c>
      <c r="H26" s="58" t="s">
        <v>179</v>
      </c>
      <c r="I26" s="41">
        <v>1.9354</v>
      </c>
      <c r="J26" s="41">
        <v>1.5058</v>
      </c>
      <c r="K26" s="58" t="s">
        <v>179</v>
      </c>
    </row>
    <row r="27" spans="1:11">
      <c r="A27" s="49" t="s">
        <v>91</v>
      </c>
      <c r="B27" s="41">
        <v>6.0618999999999996</v>
      </c>
      <c r="C27" s="41">
        <v>1.0338000000000001</v>
      </c>
      <c r="D27" s="41">
        <v>5.0281000000000002</v>
      </c>
      <c r="E27" s="41">
        <v>3.6964000000000001</v>
      </c>
      <c r="F27" s="41">
        <v>1.3317000000000001</v>
      </c>
      <c r="G27" s="10">
        <v>5.5594000000000001</v>
      </c>
      <c r="H27" s="41">
        <v>0.69220000000000004</v>
      </c>
      <c r="I27" s="41">
        <v>4.8672000000000004</v>
      </c>
      <c r="J27" s="41">
        <v>3.7403</v>
      </c>
      <c r="K27" s="41">
        <v>1.1269</v>
      </c>
    </row>
    <row r="28" spans="1:11">
      <c r="A28" s="49" t="s">
        <v>92</v>
      </c>
      <c r="B28" s="58" t="s">
        <v>179</v>
      </c>
      <c r="C28" s="58" t="s">
        <v>179</v>
      </c>
      <c r="D28" s="58" t="s">
        <v>179</v>
      </c>
      <c r="E28" s="58" t="s">
        <v>179</v>
      </c>
      <c r="F28" s="58" t="s">
        <v>179</v>
      </c>
      <c r="G28" s="10">
        <v>0.54810000000000003</v>
      </c>
      <c r="H28" s="58" t="s">
        <v>179</v>
      </c>
      <c r="I28" s="58" t="s">
        <v>179</v>
      </c>
      <c r="J28" s="58" t="s">
        <v>179</v>
      </c>
      <c r="K28" s="58" t="s">
        <v>179</v>
      </c>
    </row>
    <row r="29" spans="1:11">
      <c r="A29" s="49" t="s">
        <v>93</v>
      </c>
      <c r="B29" s="41">
        <v>2.1013999999999999</v>
      </c>
      <c r="C29" s="58" t="s">
        <v>179</v>
      </c>
      <c r="D29" s="41">
        <v>1.6977</v>
      </c>
      <c r="E29" s="41">
        <v>1.3360000000000001</v>
      </c>
      <c r="F29" s="58" t="s">
        <v>179</v>
      </c>
      <c r="G29" s="10">
        <v>0.64370000000000005</v>
      </c>
      <c r="H29" s="58" t="s">
        <v>179</v>
      </c>
      <c r="I29" s="58" t="s">
        <v>179</v>
      </c>
      <c r="J29" s="58" t="s">
        <v>179</v>
      </c>
      <c r="K29" s="58" t="s">
        <v>179</v>
      </c>
    </row>
    <row r="30" spans="1:11">
      <c r="A30" s="49" t="s">
        <v>94</v>
      </c>
      <c r="B30" s="41">
        <v>4.6154999999999999</v>
      </c>
      <c r="C30" s="41">
        <v>0.56620000000000004</v>
      </c>
      <c r="D30" s="41">
        <v>4.0491999999999999</v>
      </c>
      <c r="E30" s="41">
        <v>2.4845000000000002</v>
      </c>
      <c r="F30" s="41">
        <v>1.5647</v>
      </c>
      <c r="G30" s="10">
        <v>2.4971999999999999</v>
      </c>
      <c r="H30" s="58" t="s">
        <v>179</v>
      </c>
      <c r="I30" s="41">
        <v>2.2290000000000001</v>
      </c>
      <c r="J30" s="41">
        <v>1.5790999999999999</v>
      </c>
      <c r="K30" s="41">
        <v>0.64990000000000003</v>
      </c>
    </row>
    <row r="31" spans="1:11">
      <c r="A31" s="49" t="s">
        <v>95</v>
      </c>
      <c r="B31" s="41">
        <v>2.8178000000000001</v>
      </c>
      <c r="C31" s="41">
        <v>0.71440000000000003</v>
      </c>
      <c r="D31" s="41">
        <v>2.1034000000000002</v>
      </c>
      <c r="E31" s="41">
        <v>1.4619</v>
      </c>
      <c r="F31" s="41">
        <v>0.64149999999999996</v>
      </c>
      <c r="G31" s="10">
        <v>3.1156999999999999</v>
      </c>
      <c r="H31" s="41">
        <v>0.9516</v>
      </c>
      <c r="I31" s="41">
        <v>2.1640999999999999</v>
      </c>
      <c r="J31" s="41">
        <v>1.6228</v>
      </c>
      <c r="K31" s="41">
        <v>0.5413</v>
      </c>
    </row>
    <row r="32" spans="1:11">
      <c r="A32" s="49" t="s">
        <v>96</v>
      </c>
      <c r="B32" s="41">
        <v>10.209300000000001</v>
      </c>
      <c r="C32" s="41">
        <v>2.8934000000000002</v>
      </c>
      <c r="D32" s="41">
        <v>7.3159000000000001</v>
      </c>
      <c r="E32" s="41">
        <v>6.1380999999999997</v>
      </c>
      <c r="F32" s="41">
        <v>1.1778</v>
      </c>
      <c r="G32" s="10">
        <v>8.1132000000000009</v>
      </c>
      <c r="H32" s="41">
        <v>1.6263000000000001</v>
      </c>
      <c r="I32" s="41">
        <v>6.4869000000000003</v>
      </c>
      <c r="J32" s="41">
        <v>3.0013000000000001</v>
      </c>
      <c r="K32" s="41">
        <v>3.4855999999999998</v>
      </c>
    </row>
    <row r="33" spans="1:11">
      <c r="A33" s="49" t="s">
        <v>97</v>
      </c>
      <c r="B33" s="41">
        <v>1.3270999999999999</v>
      </c>
      <c r="C33" s="58" t="s">
        <v>179</v>
      </c>
      <c r="D33" s="41">
        <v>0.91579999999999995</v>
      </c>
      <c r="E33" s="58" t="s">
        <v>179</v>
      </c>
      <c r="F33" s="41">
        <v>0.54210000000000003</v>
      </c>
      <c r="G33" s="10">
        <v>0.93889999999999996</v>
      </c>
      <c r="H33" s="58" t="s">
        <v>179</v>
      </c>
      <c r="I33" s="41">
        <v>0.60460000000000003</v>
      </c>
      <c r="J33" s="58" t="s">
        <v>179</v>
      </c>
      <c r="K33" s="58" t="s">
        <v>179</v>
      </c>
    </row>
    <row r="34" spans="1:11">
      <c r="A34" s="49" t="s">
        <v>98</v>
      </c>
      <c r="B34" s="41">
        <v>3.6012</v>
      </c>
      <c r="C34" s="41">
        <v>1.6127</v>
      </c>
      <c r="D34" s="41">
        <v>1.9884999999999999</v>
      </c>
      <c r="E34" s="41">
        <v>0.84570000000000001</v>
      </c>
      <c r="F34" s="41">
        <v>1.1428</v>
      </c>
      <c r="G34" s="10">
        <v>2.4615</v>
      </c>
      <c r="H34" s="41">
        <v>1.91</v>
      </c>
      <c r="I34" s="41">
        <v>0.55149999999999999</v>
      </c>
      <c r="J34" s="58" t="s">
        <v>179</v>
      </c>
      <c r="K34" s="58" t="s">
        <v>179</v>
      </c>
    </row>
    <row r="35" spans="1:11">
      <c r="A35" s="49" t="s">
        <v>99</v>
      </c>
      <c r="B35" s="41">
        <v>17.880600000000001</v>
      </c>
      <c r="C35" s="41">
        <v>4.5846</v>
      </c>
      <c r="D35" s="41">
        <v>13.295999999999999</v>
      </c>
      <c r="E35" s="41">
        <v>11.541399999999999</v>
      </c>
      <c r="F35" s="41">
        <v>1.7545999999999999</v>
      </c>
      <c r="G35" s="10">
        <v>10.5777</v>
      </c>
      <c r="H35" s="41">
        <v>1.9157</v>
      </c>
      <c r="I35" s="41">
        <v>8.6620000000000008</v>
      </c>
      <c r="J35" s="41">
        <v>5.6611000000000002</v>
      </c>
      <c r="K35" s="41">
        <v>3.0009000000000001</v>
      </c>
    </row>
    <row r="36" spans="1:11">
      <c r="A36" s="49" t="s">
        <v>100</v>
      </c>
      <c r="B36" s="41">
        <v>4.5811000000000002</v>
      </c>
      <c r="C36" s="41">
        <v>1.9448000000000001</v>
      </c>
      <c r="D36" s="41">
        <v>2.6364000000000001</v>
      </c>
      <c r="E36" s="58" t="s">
        <v>179</v>
      </c>
      <c r="F36" s="41">
        <v>2.1976</v>
      </c>
      <c r="G36" s="10">
        <v>5.0949</v>
      </c>
      <c r="H36" s="41">
        <v>2.141</v>
      </c>
      <c r="I36" s="41">
        <v>2.9539</v>
      </c>
      <c r="J36" s="58" t="s">
        <v>179</v>
      </c>
      <c r="K36" s="41">
        <v>2.6777000000000002</v>
      </c>
    </row>
    <row r="37" spans="1:11">
      <c r="A37" s="49" t="s">
        <v>101</v>
      </c>
      <c r="B37" s="41">
        <v>4.1226000000000003</v>
      </c>
      <c r="C37" s="41">
        <v>1.2042999999999999</v>
      </c>
      <c r="D37" s="41">
        <v>2.9182999999999999</v>
      </c>
      <c r="E37" s="41">
        <v>1.3619000000000001</v>
      </c>
      <c r="F37" s="41">
        <v>1.5564</v>
      </c>
      <c r="G37" s="10">
        <v>5.1611000000000002</v>
      </c>
      <c r="H37" s="41">
        <v>0.70640000000000003</v>
      </c>
      <c r="I37" s="41">
        <v>4.4546999999999999</v>
      </c>
      <c r="J37" s="41">
        <v>1.702</v>
      </c>
      <c r="K37" s="41">
        <v>2.7526999999999999</v>
      </c>
    </row>
    <row r="38" spans="1:11">
      <c r="A38" s="49" t="s">
        <v>102</v>
      </c>
      <c r="B38" s="41">
        <v>2.3519000000000001</v>
      </c>
      <c r="C38" s="41">
        <v>0.96399999999999997</v>
      </c>
      <c r="D38" s="41">
        <v>1.3878999999999999</v>
      </c>
      <c r="E38" s="41">
        <v>0.94869999999999999</v>
      </c>
      <c r="F38" s="58" t="s">
        <v>179</v>
      </c>
      <c r="G38" s="10">
        <v>1.5168999999999999</v>
      </c>
      <c r="H38" s="41">
        <v>0.57679999999999998</v>
      </c>
      <c r="I38" s="41">
        <v>0.94010000000000005</v>
      </c>
      <c r="J38" s="41">
        <v>0.84899999999999998</v>
      </c>
      <c r="K38" s="58" t="s">
        <v>179</v>
      </c>
    </row>
    <row r="39" spans="1:11">
      <c r="A39" s="49" t="s">
        <v>103</v>
      </c>
      <c r="B39" s="41">
        <v>1.6724000000000001</v>
      </c>
      <c r="C39" s="41">
        <v>0.9002</v>
      </c>
      <c r="D39" s="41">
        <v>0.7722</v>
      </c>
      <c r="E39" s="58" t="s">
        <v>179</v>
      </c>
      <c r="F39" s="58" t="s">
        <v>179</v>
      </c>
      <c r="G39" s="10">
        <v>1.1024</v>
      </c>
      <c r="H39" s="41">
        <v>0.69269999999999998</v>
      </c>
      <c r="I39" s="58" t="s">
        <v>179</v>
      </c>
      <c r="J39" s="58" t="s">
        <v>179</v>
      </c>
      <c r="K39" s="58" t="s">
        <v>179</v>
      </c>
    </row>
    <row r="40" spans="1:11">
      <c r="A40" s="49" t="s">
        <v>104</v>
      </c>
      <c r="B40" s="41">
        <v>3.3262999999999998</v>
      </c>
      <c r="C40" s="41">
        <v>0.90669999999999995</v>
      </c>
      <c r="D40" s="41">
        <v>2.4196</v>
      </c>
      <c r="E40" s="41">
        <v>2.0607000000000002</v>
      </c>
      <c r="F40" s="58" t="s">
        <v>179</v>
      </c>
      <c r="G40" s="10">
        <v>3.1819999999999999</v>
      </c>
      <c r="H40" s="41">
        <v>0.71050000000000002</v>
      </c>
      <c r="I40" s="41">
        <v>2.4714999999999998</v>
      </c>
      <c r="J40" s="41">
        <v>1.8374999999999999</v>
      </c>
      <c r="K40" s="41">
        <v>0.63400000000000001</v>
      </c>
    </row>
    <row r="41" spans="1:11">
      <c r="A41" s="49" t="s">
        <v>105</v>
      </c>
      <c r="B41" s="41">
        <v>7.8247</v>
      </c>
      <c r="C41" s="41">
        <v>1.1333</v>
      </c>
      <c r="D41" s="41">
        <v>6.6914999999999996</v>
      </c>
      <c r="E41" s="41">
        <v>4.9458000000000002</v>
      </c>
      <c r="F41" s="41">
        <v>1.7456</v>
      </c>
      <c r="G41" s="10">
        <v>6.1342999999999996</v>
      </c>
      <c r="H41" s="41">
        <v>0.66390000000000005</v>
      </c>
      <c r="I41" s="41">
        <v>5.4703999999999997</v>
      </c>
      <c r="J41" s="41">
        <v>3.8492000000000002</v>
      </c>
      <c r="K41" s="41">
        <v>1.6211</v>
      </c>
    </row>
    <row r="42" spans="1:11">
      <c r="A42" s="49" t="s">
        <v>106</v>
      </c>
      <c r="B42" s="41">
        <v>2.0710999999999999</v>
      </c>
      <c r="C42" s="41">
        <v>0.998</v>
      </c>
      <c r="D42" s="41">
        <v>1.073</v>
      </c>
      <c r="E42" s="41">
        <v>0.5161</v>
      </c>
      <c r="F42" s="41">
        <v>0.55689999999999995</v>
      </c>
      <c r="G42" s="10">
        <v>2.0320999999999998</v>
      </c>
      <c r="H42" s="41">
        <v>0.50939999999999996</v>
      </c>
      <c r="I42" s="41">
        <v>1.5226999999999999</v>
      </c>
      <c r="J42" s="41">
        <v>0.68020000000000003</v>
      </c>
      <c r="K42" s="41">
        <v>0.84260000000000002</v>
      </c>
    </row>
    <row r="43" spans="1:11">
      <c r="A43" s="49" t="s">
        <v>107</v>
      </c>
      <c r="B43" s="41">
        <v>3.8614000000000002</v>
      </c>
      <c r="C43" s="41">
        <v>0.96850000000000003</v>
      </c>
      <c r="D43" s="41">
        <v>2.8929</v>
      </c>
      <c r="E43" s="41">
        <v>2.1894</v>
      </c>
      <c r="F43" s="41">
        <v>0.7036</v>
      </c>
      <c r="G43" s="10">
        <v>3.4942000000000002</v>
      </c>
      <c r="H43" s="41">
        <v>1.1520999999999999</v>
      </c>
      <c r="I43" s="41">
        <v>2.3420999999999998</v>
      </c>
      <c r="J43" s="41">
        <v>0.83330000000000004</v>
      </c>
      <c r="K43" s="41">
        <v>1.5087999999999999</v>
      </c>
    </row>
    <row r="44" spans="1:11">
      <c r="A44" s="49" t="s">
        <v>108</v>
      </c>
      <c r="B44" s="41">
        <v>2.1353</v>
      </c>
      <c r="C44" s="41">
        <v>1.0687</v>
      </c>
      <c r="D44" s="41">
        <v>1.0665</v>
      </c>
      <c r="E44" s="41">
        <v>0.91259999999999997</v>
      </c>
      <c r="F44" s="58" t="s">
        <v>179</v>
      </c>
      <c r="G44" s="10">
        <v>3.339</v>
      </c>
      <c r="H44" s="41">
        <v>1.1807000000000001</v>
      </c>
      <c r="I44" s="41">
        <v>2.1583000000000001</v>
      </c>
      <c r="J44" s="41">
        <v>1.6296999999999999</v>
      </c>
      <c r="K44" s="41">
        <v>0.52859999999999996</v>
      </c>
    </row>
    <row r="45" spans="1:11">
      <c r="A45" s="49" t="s">
        <v>109</v>
      </c>
      <c r="B45" s="41">
        <v>1.1952</v>
      </c>
      <c r="C45" s="58" t="s">
        <v>179</v>
      </c>
      <c r="D45" s="41">
        <v>0.82599999999999996</v>
      </c>
      <c r="E45" s="41">
        <v>0.62629999999999997</v>
      </c>
      <c r="F45" s="58" t="s">
        <v>179</v>
      </c>
      <c r="G45" s="10">
        <v>1.7233000000000001</v>
      </c>
      <c r="H45" s="41">
        <v>0.55959999999999999</v>
      </c>
      <c r="I45" s="41">
        <v>1.1637</v>
      </c>
      <c r="J45" s="41">
        <v>1.0963000000000001</v>
      </c>
      <c r="K45" s="58" t="s">
        <v>179</v>
      </c>
    </row>
    <row r="46" spans="1:11">
      <c r="A46" s="49" t="s">
        <v>110</v>
      </c>
      <c r="B46" s="41">
        <v>1.4664999999999999</v>
      </c>
      <c r="C46" s="58" t="s">
        <v>179</v>
      </c>
      <c r="D46" s="41">
        <v>1.0348999999999999</v>
      </c>
      <c r="E46" s="41">
        <v>0.93859999999999999</v>
      </c>
      <c r="F46" s="58" t="s">
        <v>179</v>
      </c>
      <c r="G46" s="10">
        <v>1.2063999999999999</v>
      </c>
      <c r="H46" s="58" t="s">
        <v>179</v>
      </c>
      <c r="I46" s="41">
        <v>0.72799999999999998</v>
      </c>
      <c r="J46" s="58" t="s">
        <v>179</v>
      </c>
      <c r="K46" s="41">
        <v>0.6351</v>
      </c>
    </row>
    <row r="47" spans="1:11">
      <c r="A47" s="49" t="s">
        <v>111</v>
      </c>
      <c r="B47" s="41">
        <v>8.4143000000000008</v>
      </c>
      <c r="C47" s="41">
        <v>2.8226</v>
      </c>
      <c r="D47" s="41">
        <v>5.5917000000000003</v>
      </c>
      <c r="E47" s="41">
        <v>4.3563000000000001</v>
      </c>
      <c r="F47" s="41">
        <v>1.2354000000000001</v>
      </c>
      <c r="G47" s="10">
        <v>6.8777999999999997</v>
      </c>
      <c r="H47" s="41">
        <v>1.2299</v>
      </c>
      <c r="I47" s="41">
        <v>5.6478999999999999</v>
      </c>
      <c r="J47" s="41">
        <v>5.0519999999999996</v>
      </c>
      <c r="K47" s="41">
        <v>0.59589999999999999</v>
      </c>
    </row>
    <row r="48" spans="1:11">
      <c r="A48" s="49" t="s">
        <v>112</v>
      </c>
      <c r="B48" s="41">
        <v>8.7664000000000009</v>
      </c>
      <c r="C48" s="41">
        <v>1.4191</v>
      </c>
      <c r="D48" s="41">
        <v>7.3472999999999997</v>
      </c>
      <c r="E48" s="41">
        <v>5.9480000000000004</v>
      </c>
      <c r="F48" s="41">
        <v>1.3993</v>
      </c>
      <c r="G48" s="10">
        <v>4.6132999999999997</v>
      </c>
      <c r="H48" s="41">
        <v>1.0608</v>
      </c>
      <c r="I48" s="41">
        <v>3.5525000000000002</v>
      </c>
      <c r="J48" s="41">
        <v>2.8111999999999999</v>
      </c>
      <c r="K48" s="41">
        <v>0.74129999999999996</v>
      </c>
    </row>
    <row r="49" spans="1:11">
      <c r="A49" s="49" t="s">
        <v>113</v>
      </c>
      <c r="B49" s="41">
        <v>1.9813000000000001</v>
      </c>
      <c r="C49" s="58" t="s">
        <v>179</v>
      </c>
      <c r="D49" s="41">
        <v>1.5889</v>
      </c>
      <c r="E49" s="41">
        <v>1.3555999999999999</v>
      </c>
      <c r="F49" s="58" t="s">
        <v>179</v>
      </c>
      <c r="G49" s="10">
        <v>1.5915999999999999</v>
      </c>
      <c r="H49" s="58" t="s">
        <v>179</v>
      </c>
      <c r="I49" s="41">
        <v>1.1383000000000001</v>
      </c>
      <c r="J49" s="41">
        <v>0.75460000000000005</v>
      </c>
      <c r="K49" s="58" t="s">
        <v>179</v>
      </c>
    </row>
    <row r="50" spans="1:11">
      <c r="A50" s="49" t="s">
        <v>114</v>
      </c>
      <c r="B50" s="41">
        <v>4.2134999999999998</v>
      </c>
      <c r="C50" s="41">
        <v>1.7543</v>
      </c>
      <c r="D50" s="41">
        <v>2.4590999999999998</v>
      </c>
      <c r="E50" s="41">
        <v>2.1139000000000001</v>
      </c>
      <c r="F50" s="58" t="s">
        <v>179</v>
      </c>
      <c r="G50" s="10">
        <v>3.6892999999999998</v>
      </c>
      <c r="H50" s="41">
        <v>1.0619000000000001</v>
      </c>
      <c r="I50" s="41">
        <v>2.6274000000000002</v>
      </c>
      <c r="J50" s="41">
        <v>1.421</v>
      </c>
      <c r="K50" s="41">
        <v>1.2063999999999999</v>
      </c>
    </row>
    <row r="51" spans="1:11">
      <c r="A51" s="49" t="s">
        <v>115</v>
      </c>
      <c r="B51" s="41">
        <v>5.9283999999999999</v>
      </c>
      <c r="C51" s="41">
        <v>1.6429</v>
      </c>
      <c r="D51" s="41">
        <v>4.2854999999999999</v>
      </c>
      <c r="E51" s="41">
        <v>3.4321000000000002</v>
      </c>
      <c r="F51" s="41">
        <v>0.85340000000000005</v>
      </c>
      <c r="G51" s="10">
        <v>3.5882000000000001</v>
      </c>
      <c r="H51" s="41">
        <v>0.53690000000000004</v>
      </c>
      <c r="I51" s="41">
        <v>3.0512999999999999</v>
      </c>
      <c r="J51" s="41">
        <v>1.7411000000000001</v>
      </c>
      <c r="K51" s="41">
        <v>1.3101</v>
      </c>
    </row>
    <row r="52" spans="1:11">
      <c r="A52" s="49" t="s">
        <v>116</v>
      </c>
      <c r="B52" s="41">
        <v>0.77270000000000005</v>
      </c>
      <c r="C52" s="58" t="s">
        <v>179</v>
      </c>
      <c r="D52" s="41">
        <v>0.77270000000000005</v>
      </c>
      <c r="E52" s="41">
        <v>0.77270000000000005</v>
      </c>
      <c r="F52" s="58" t="s">
        <v>179</v>
      </c>
      <c r="G52" s="10">
        <v>0.63470000000000004</v>
      </c>
      <c r="H52" s="58" t="s">
        <v>179</v>
      </c>
      <c r="I52" s="41">
        <v>0.57099999999999995</v>
      </c>
      <c r="J52" s="58" t="s">
        <v>179</v>
      </c>
      <c r="K52" s="58" t="s">
        <v>179</v>
      </c>
    </row>
    <row r="53" spans="1:11">
      <c r="A53" s="49" t="s">
        <v>117</v>
      </c>
      <c r="B53" s="41">
        <v>5.0979999999999999</v>
      </c>
      <c r="C53" s="41">
        <v>2.0912000000000002</v>
      </c>
      <c r="D53" s="41">
        <v>3.0068000000000001</v>
      </c>
      <c r="E53" s="41">
        <v>1.1753</v>
      </c>
      <c r="F53" s="41">
        <v>1.8313999999999999</v>
      </c>
      <c r="G53" s="10">
        <v>4.2412999999999998</v>
      </c>
      <c r="H53" s="41">
        <v>1.1684000000000001</v>
      </c>
      <c r="I53" s="41">
        <v>3.0729000000000002</v>
      </c>
      <c r="J53" s="41">
        <v>0.97460000000000002</v>
      </c>
      <c r="K53" s="41">
        <v>2.0983000000000001</v>
      </c>
    </row>
    <row r="54" spans="1:11">
      <c r="A54" s="49" t="s">
        <v>118</v>
      </c>
      <c r="B54" s="41">
        <v>3.1185</v>
      </c>
      <c r="C54" s="41">
        <v>0.53549999999999998</v>
      </c>
      <c r="D54" s="41">
        <v>2.5831</v>
      </c>
      <c r="E54" s="41">
        <v>1.9164000000000001</v>
      </c>
      <c r="F54" s="41">
        <v>0.66669999999999996</v>
      </c>
      <c r="G54" s="10">
        <v>1.4722999999999999</v>
      </c>
      <c r="H54" s="58" t="s">
        <v>179</v>
      </c>
      <c r="I54" s="41">
        <v>1.1919999999999999</v>
      </c>
      <c r="J54" s="41">
        <v>0.66390000000000005</v>
      </c>
      <c r="K54" s="41">
        <v>0.52810000000000001</v>
      </c>
    </row>
    <row r="55" spans="1:11">
      <c r="A55" s="42" t="s">
        <v>119</v>
      </c>
      <c r="B55" s="43"/>
      <c r="C55" s="43"/>
      <c r="D55" s="43"/>
      <c r="E55" s="43"/>
      <c r="F55" s="43"/>
      <c r="G55" s="43"/>
      <c r="H55" s="43"/>
      <c r="I55" s="43"/>
      <c r="J55" s="43"/>
      <c r="K55" s="43"/>
    </row>
    <row r="56" spans="1:11">
      <c r="A56" s="50" t="s">
        <v>121</v>
      </c>
      <c r="B56" s="41">
        <v>3.7418</v>
      </c>
      <c r="C56" s="41">
        <v>1.698</v>
      </c>
      <c r="D56" s="41">
        <v>2.0436999999999999</v>
      </c>
      <c r="E56" s="41">
        <v>1.2188000000000001</v>
      </c>
      <c r="F56" s="41">
        <v>0.82489999999999997</v>
      </c>
      <c r="G56" s="10">
        <v>4.8221999999999996</v>
      </c>
      <c r="H56" s="41">
        <v>1.7636000000000001</v>
      </c>
      <c r="I56" s="41">
        <v>3.0586000000000002</v>
      </c>
      <c r="J56" s="41">
        <v>0.98939999999999995</v>
      </c>
      <c r="K56" s="41">
        <v>2.0691999999999999</v>
      </c>
    </row>
    <row r="57" spans="1:11">
      <c r="A57" s="11" t="s">
        <v>168</v>
      </c>
      <c r="B57" s="6">
        <v>3.7322000000000002</v>
      </c>
      <c r="C57" s="6">
        <v>1.7472000000000001</v>
      </c>
      <c r="D57" s="6">
        <v>1.9851000000000001</v>
      </c>
      <c r="E57" s="6">
        <v>1.5847</v>
      </c>
      <c r="F57" s="19" t="s">
        <v>179</v>
      </c>
      <c r="G57" s="15">
        <v>4.8383000000000003</v>
      </c>
      <c r="H57" s="6">
        <v>1.6395999999999999</v>
      </c>
      <c r="I57" s="6">
        <v>3.1987000000000001</v>
      </c>
      <c r="J57" s="6">
        <v>2.1402999999999999</v>
      </c>
      <c r="K57" s="6">
        <v>1.0585</v>
      </c>
    </row>
    <row r="58" spans="1:11">
      <c r="A58" s="7" t="s">
        <v>234</v>
      </c>
    </row>
  </sheetData>
  <mergeCells count="4">
    <mergeCell ref="A55:K55"/>
    <mergeCell ref="B2:F2"/>
    <mergeCell ref="A2:A3"/>
    <mergeCell ref="G2:K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K58"/>
  <sheetViews>
    <sheetView workbookViewId="0"/>
  </sheetViews>
  <sheetFormatPr defaultRowHeight="15"/>
  <cols>
    <col min="1" max="1" width="26" customWidth="1"/>
    <col min="2" max="11" width="16" customWidth="1"/>
  </cols>
  <sheetData>
    <row r="1" spans="1:11">
      <c r="A1" s="2" t="s">
        <v>33</v>
      </c>
    </row>
    <row r="2" spans="1:11">
      <c r="A2" s="31" t="s">
        <v>63</v>
      </c>
      <c r="B2" s="64">
        <v>2011</v>
      </c>
      <c r="C2" s="45"/>
      <c r="D2" s="45"/>
      <c r="E2" s="45"/>
      <c r="F2" s="45"/>
      <c r="G2" s="64">
        <v>2013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5.9936999999999996</v>
      </c>
      <c r="C4" s="41">
        <v>0.81489999999999996</v>
      </c>
      <c r="D4" s="41">
        <v>5.1787999999999998</v>
      </c>
      <c r="E4" s="41">
        <v>3.3489</v>
      </c>
      <c r="F4" s="41">
        <v>1.83</v>
      </c>
      <c r="G4" s="10">
        <v>5.4729999999999999</v>
      </c>
      <c r="H4" s="41">
        <v>0.57130000000000003</v>
      </c>
      <c r="I4" s="41">
        <v>4.9016999999999999</v>
      </c>
      <c r="J4" s="41">
        <v>2.3681999999999999</v>
      </c>
      <c r="K4" s="41">
        <v>2.5335000000000001</v>
      </c>
    </row>
    <row r="5" spans="1:11">
      <c r="A5" s="49" t="s">
        <v>69</v>
      </c>
      <c r="B5" s="41">
        <v>1.5322</v>
      </c>
      <c r="C5" s="58" t="s">
        <v>179</v>
      </c>
      <c r="D5" s="41">
        <v>1.3246</v>
      </c>
      <c r="E5" s="41">
        <v>1.1850000000000001</v>
      </c>
      <c r="F5" s="58" t="s">
        <v>179</v>
      </c>
      <c r="G5" s="10">
        <v>1.429</v>
      </c>
      <c r="H5" s="58" t="s">
        <v>179</v>
      </c>
      <c r="I5" s="41">
        <v>1.2444999999999999</v>
      </c>
      <c r="J5" s="41">
        <v>0.80910000000000004</v>
      </c>
      <c r="K5" s="58" t="s">
        <v>179</v>
      </c>
    </row>
    <row r="6" spans="1:11">
      <c r="A6" s="49" t="s">
        <v>70</v>
      </c>
      <c r="B6" s="41">
        <v>10.582700000000001</v>
      </c>
      <c r="C6" s="58" t="s">
        <v>179</v>
      </c>
      <c r="D6" s="41">
        <v>10.114800000000001</v>
      </c>
      <c r="E6" s="41">
        <v>3.1735000000000002</v>
      </c>
      <c r="F6" s="41">
        <v>6.9413</v>
      </c>
      <c r="G6" s="10">
        <v>10.9628</v>
      </c>
      <c r="H6" s="58" t="s">
        <v>179</v>
      </c>
      <c r="I6" s="41">
        <v>10.4872</v>
      </c>
      <c r="J6" s="41">
        <v>1.9112</v>
      </c>
      <c r="K6" s="41">
        <v>8.5760000000000005</v>
      </c>
    </row>
    <row r="7" spans="1:11">
      <c r="A7" s="49" t="s">
        <v>71</v>
      </c>
      <c r="B7" s="41">
        <v>1.7862</v>
      </c>
      <c r="C7" s="58" t="s">
        <v>179</v>
      </c>
      <c r="D7" s="41">
        <v>1.6957</v>
      </c>
      <c r="E7" s="58" t="s">
        <v>179</v>
      </c>
      <c r="F7" s="41">
        <v>1.2484</v>
      </c>
      <c r="G7" s="10">
        <v>1.5708</v>
      </c>
      <c r="H7" s="58" t="s">
        <v>179</v>
      </c>
      <c r="I7" s="41">
        <v>1.3087</v>
      </c>
      <c r="J7" s="58" t="s">
        <v>179</v>
      </c>
      <c r="K7" s="41">
        <v>0.97470000000000001</v>
      </c>
    </row>
    <row r="8" spans="1:11">
      <c r="A8" s="49" t="s">
        <v>72</v>
      </c>
      <c r="B8" s="41">
        <v>5.1318000000000001</v>
      </c>
      <c r="C8" s="58" t="s">
        <v>179</v>
      </c>
      <c r="D8" s="41">
        <v>4.9630000000000001</v>
      </c>
      <c r="E8" s="41">
        <v>1.6604000000000001</v>
      </c>
      <c r="F8" s="41">
        <v>3.3026</v>
      </c>
      <c r="G8" s="10">
        <v>6.1109999999999998</v>
      </c>
      <c r="H8" s="58" t="s">
        <v>179</v>
      </c>
      <c r="I8" s="41">
        <v>5.8442999999999996</v>
      </c>
      <c r="J8" s="41">
        <v>2.3940999999999999</v>
      </c>
      <c r="K8" s="41">
        <v>3.4502000000000002</v>
      </c>
    </row>
    <row r="9" spans="1:11">
      <c r="A9" s="49" t="s">
        <v>73</v>
      </c>
      <c r="B9" s="41">
        <v>17.0733</v>
      </c>
      <c r="C9" s="41">
        <v>0.92900000000000005</v>
      </c>
      <c r="D9" s="41">
        <v>16.144300000000001</v>
      </c>
      <c r="E9" s="41">
        <v>13.0656</v>
      </c>
      <c r="F9" s="41">
        <v>3.0787</v>
      </c>
      <c r="G9" s="10">
        <v>12.586499999999999</v>
      </c>
      <c r="H9" s="41">
        <v>1.1653</v>
      </c>
      <c r="I9" s="41">
        <v>11.421099999999999</v>
      </c>
      <c r="J9" s="41">
        <v>8.9563000000000006</v>
      </c>
      <c r="K9" s="41">
        <v>2.4647999999999999</v>
      </c>
    </row>
    <row r="10" spans="1:11">
      <c r="A10" s="49" t="s">
        <v>74</v>
      </c>
      <c r="B10" s="41">
        <v>7.3813000000000004</v>
      </c>
      <c r="C10" s="41">
        <v>0.56159999999999999</v>
      </c>
      <c r="D10" s="41">
        <v>6.8197000000000001</v>
      </c>
      <c r="E10" s="41">
        <v>3.5585</v>
      </c>
      <c r="F10" s="41">
        <v>3.2612000000000001</v>
      </c>
      <c r="G10" s="10">
        <v>8.0459999999999994</v>
      </c>
      <c r="H10" s="58" t="s">
        <v>179</v>
      </c>
      <c r="I10" s="41">
        <v>7.74</v>
      </c>
      <c r="J10" s="41">
        <v>4.1745000000000001</v>
      </c>
      <c r="K10" s="41">
        <v>3.5655000000000001</v>
      </c>
    </row>
    <row r="11" spans="1:11">
      <c r="A11" s="49" t="s">
        <v>75</v>
      </c>
      <c r="B11" s="41">
        <v>4.4622000000000002</v>
      </c>
      <c r="C11" s="41">
        <v>1.0325</v>
      </c>
      <c r="D11" s="41">
        <v>3.4297</v>
      </c>
      <c r="E11" s="41">
        <v>0.57110000000000005</v>
      </c>
      <c r="F11" s="41">
        <v>2.8584999999999998</v>
      </c>
      <c r="G11" s="10">
        <v>3.8359999999999999</v>
      </c>
      <c r="H11" s="41">
        <v>0.51649999999999996</v>
      </c>
      <c r="I11" s="41">
        <v>3.3195999999999999</v>
      </c>
      <c r="J11" s="58" t="s">
        <v>179</v>
      </c>
      <c r="K11" s="41">
        <v>3.0112999999999999</v>
      </c>
    </row>
    <row r="12" spans="1:11">
      <c r="A12" s="49" t="s">
        <v>76</v>
      </c>
      <c r="B12" s="41">
        <v>1.9178999999999999</v>
      </c>
      <c r="C12" s="41">
        <v>0.87350000000000005</v>
      </c>
      <c r="D12" s="41">
        <v>1.0443</v>
      </c>
      <c r="E12" s="41">
        <v>0.51600000000000001</v>
      </c>
      <c r="F12" s="41">
        <v>0.52829999999999999</v>
      </c>
      <c r="G12" s="10">
        <v>2.0720000000000001</v>
      </c>
      <c r="H12" s="41">
        <v>0.71279999999999999</v>
      </c>
      <c r="I12" s="41">
        <v>1.3592</v>
      </c>
      <c r="J12" s="41">
        <v>0.5847</v>
      </c>
      <c r="K12" s="41">
        <v>0.77449999999999997</v>
      </c>
    </row>
    <row r="13" spans="1:11">
      <c r="A13" s="49" t="s">
        <v>77</v>
      </c>
      <c r="B13" s="41">
        <v>4.8792</v>
      </c>
      <c r="C13" s="41">
        <v>0.83660000000000001</v>
      </c>
      <c r="D13" s="41">
        <v>4.0427</v>
      </c>
      <c r="E13" s="58" t="s">
        <v>179</v>
      </c>
      <c r="F13" s="41">
        <v>3.8683000000000001</v>
      </c>
      <c r="G13" s="10">
        <v>4.9330999999999996</v>
      </c>
      <c r="H13" s="41">
        <v>0.67730000000000001</v>
      </c>
      <c r="I13" s="41">
        <v>4.2557999999999998</v>
      </c>
      <c r="J13" s="58" t="s">
        <v>179</v>
      </c>
      <c r="K13" s="41">
        <v>4.2087000000000003</v>
      </c>
    </row>
    <row r="14" spans="1:11">
      <c r="A14" s="49" t="s">
        <v>78</v>
      </c>
      <c r="B14" s="41">
        <v>2.0070999999999999</v>
      </c>
      <c r="C14" s="41">
        <v>0.79610000000000003</v>
      </c>
      <c r="D14" s="41">
        <v>1.2109000000000001</v>
      </c>
      <c r="E14" s="58" t="s">
        <v>179</v>
      </c>
      <c r="F14" s="41">
        <v>0.96609999999999996</v>
      </c>
      <c r="G14" s="10">
        <v>1.9105000000000001</v>
      </c>
      <c r="H14" s="58" t="s">
        <v>179</v>
      </c>
      <c r="I14" s="41">
        <v>1.6971000000000001</v>
      </c>
      <c r="J14" s="58" t="s">
        <v>179</v>
      </c>
      <c r="K14" s="41">
        <v>1.3517999999999999</v>
      </c>
    </row>
    <row r="15" spans="1:11">
      <c r="A15" s="49" t="s">
        <v>79</v>
      </c>
      <c r="B15" s="41">
        <v>9.2817000000000007</v>
      </c>
      <c r="C15" s="41">
        <v>1.4678</v>
      </c>
      <c r="D15" s="41">
        <v>7.8139000000000003</v>
      </c>
      <c r="E15" s="41">
        <v>4.9547999999999996</v>
      </c>
      <c r="F15" s="41">
        <v>2.8591000000000002</v>
      </c>
      <c r="G15" s="10">
        <v>10.468</v>
      </c>
      <c r="H15" s="41">
        <v>0.89800000000000002</v>
      </c>
      <c r="I15" s="41">
        <v>9.57</v>
      </c>
      <c r="J15" s="41">
        <v>4.6538000000000004</v>
      </c>
      <c r="K15" s="41">
        <v>4.9161999999999999</v>
      </c>
    </row>
    <row r="16" spans="1:11">
      <c r="A16" s="49" t="s">
        <v>80</v>
      </c>
      <c r="B16" s="41">
        <v>3.7231000000000001</v>
      </c>
      <c r="C16" s="58" t="s">
        <v>179</v>
      </c>
      <c r="D16" s="41">
        <v>3.2570999999999999</v>
      </c>
      <c r="E16" s="41">
        <v>1.9307000000000001</v>
      </c>
      <c r="F16" s="41">
        <v>1.3264</v>
      </c>
      <c r="G16" s="10">
        <v>3.3833000000000002</v>
      </c>
      <c r="H16" s="58" t="s">
        <v>179</v>
      </c>
      <c r="I16" s="41">
        <v>3.1177000000000001</v>
      </c>
      <c r="J16" s="41">
        <v>1.1149</v>
      </c>
      <c r="K16" s="41">
        <v>2.0026999999999999</v>
      </c>
    </row>
    <row r="17" spans="1:11">
      <c r="A17" s="49" t="s">
        <v>81</v>
      </c>
      <c r="B17" s="41">
        <v>3.7930000000000001</v>
      </c>
      <c r="C17" s="58" t="s">
        <v>179</v>
      </c>
      <c r="D17" s="41">
        <v>3.4590000000000001</v>
      </c>
      <c r="E17" s="41">
        <v>1.8391</v>
      </c>
      <c r="F17" s="41">
        <v>1.6197999999999999</v>
      </c>
      <c r="G17" s="10">
        <v>4.8426</v>
      </c>
      <c r="H17" s="58" t="s">
        <v>179</v>
      </c>
      <c r="I17" s="41">
        <v>4.4522000000000004</v>
      </c>
      <c r="J17" s="41">
        <v>1.3158000000000001</v>
      </c>
      <c r="K17" s="41">
        <v>3.1364000000000001</v>
      </c>
    </row>
    <row r="18" spans="1:11">
      <c r="A18" s="49" t="s">
        <v>82</v>
      </c>
      <c r="B18" s="41">
        <v>3.1646000000000001</v>
      </c>
      <c r="C18" s="58" t="s">
        <v>179</v>
      </c>
      <c r="D18" s="41">
        <v>2.8412000000000002</v>
      </c>
      <c r="E18" s="41">
        <v>0.96530000000000005</v>
      </c>
      <c r="F18" s="41">
        <v>1.8758999999999999</v>
      </c>
      <c r="G18" s="10">
        <v>3.2871999999999999</v>
      </c>
      <c r="H18" s="58" t="s">
        <v>179</v>
      </c>
      <c r="I18" s="41">
        <v>3.1356999999999999</v>
      </c>
      <c r="J18" s="41">
        <v>0.66779999999999995</v>
      </c>
      <c r="K18" s="41">
        <v>2.4679000000000002</v>
      </c>
    </row>
    <row r="19" spans="1:11">
      <c r="A19" s="49" t="s">
        <v>83</v>
      </c>
      <c r="B19" s="41">
        <v>3.2542</v>
      </c>
      <c r="C19" s="58" t="s">
        <v>179</v>
      </c>
      <c r="D19" s="41">
        <v>3.2219000000000002</v>
      </c>
      <c r="E19" s="41">
        <v>1.1777</v>
      </c>
      <c r="F19" s="41">
        <v>2.0442</v>
      </c>
      <c r="G19" s="10">
        <v>2.6267</v>
      </c>
      <c r="H19" s="58" t="s">
        <v>179</v>
      </c>
      <c r="I19" s="41">
        <v>2.4058999999999999</v>
      </c>
      <c r="J19" s="41">
        <v>0.55149999999999999</v>
      </c>
      <c r="K19" s="41">
        <v>1.8545</v>
      </c>
    </row>
    <row r="20" spans="1:11">
      <c r="A20" s="49" t="s">
        <v>84</v>
      </c>
      <c r="B20" s="41">
        <v>6.4996999999999998</v>
      </c>
      <c r="C20" s="58" t="s">
        <v>179</v>
      </c>
      <c r="D20" s="41">
        <v>6.3426999999999998</v>
      </c>
      <c r="E20" s="41">
        <v>5.0564999999999998</v>
      </c>
      <c r="F20" s="41">
        <v>1.2861</v>
      </c>
      <c r="G20" s="10">
        <v>7.5879000000000003</v>
      </c>
      <c r="H20" s="58" t="s">
        <v>179</v>
      </c>
      <c r="I20" s="41">
        <v>7.3996000000000004</v>
      </c>
      <c r="J20" s="41">
        <v>4.7942</v>
      </c>
      <c r="K20" s="41">
        <v>2.6053999999999999</v>
      </c>
    </row>
    <row r="21" spans="1:11">
      <c r="A21" s="49" t="s">
        <v>85</v>
      </c>
      <c r="B21" s="41">
        <v>1.3794</v>
      </c>
      <c r="C21" s="41">
        <v>0.57140000000000002</v>
      </c>
      <c r="D21" s="41">
        <v>0.80800000000000005</v>
      </c>
      <c r="E21" s="58" t="s">
        <v>179</v>
      </c>
      <c r="F21" s="58" t="s">
        <v>179</v>
      </c>
      <c r="G21" s="10">
        <v>1.6991000000000001</v>
      </c>
      <c r="H21" s="58" t="s">
        <v>179</v>
      </c>
      <c r="I21" s="41">
        <v>1.4085000000000001</v>
      </c>
      <c r="J21" s="58" t="s">
        <v>179</v>
      </c>
      <c r="K21" s="41">
        <v>1.0208999999999999</v>
      </c>
    </row>
    <row r="22" spans="1:11">
      <c r="A22" s="49" t="s">
        <v>86</v>
      </c>
      <c r="B22" s="41">
        <v>1.3678999999999999</v>
      </c>
      <c r="C22" s="58" t="s">
        <v>179</v>
      </c>
      <c r="D22" s="41">
        <v>1.2797000000000001</v>
      </c>
      <c r="E22" s="58" t="s">
        <v>179</v>
      </c>
      <c r="F22" s="41">
        <v>0.83260000000000001</v>
      </c>
      <c r="G22" s="10">
        <v>1.3907</v>
      </c>
      <c r="H22" s="58" t="s">
        <v>179</v>
      </c>
      <c r="I22" s="41">
        <v>1.2049000000000001</v>
      </c>
      <c r="J22" s="58" t="s">
        <v>179</v>
      </c>
      <c r="K22" s="41">
        <v>0.90310000000000001</v>
      </c>
    </row>
    <row r="23" spans="1:11">
      <c r="A23" s="49" t="s">
        <v>87</v>
      </c>
      <c r="B23" s="41">
        <v>2.4687000000000001</v>
      </c>
      <c r="C23" s="58" t="s">
        <v>179</v>
      </c>
      <c r="D23" s="41">
        <v>2.4416000000000002</v>
      </c>
      <c r="E23" s="41">
        <v>1.5979000000000001</v>
      </c>
      <c r="F23" s="41">
        <v>0.84360000000000002</v>
      </c>
      <c r="G23" s="10">
        <v>1.8182</v>
      </c>
      <c r="H23" s="58" t="s">
        <v>179</v>
      </c>
      <c r="I23" s="41">
        <v>1.5406</v>
      </c>
      <c r="J23" s="58" t="s">
        <v>179</v>
      </c>
      <c r="K23" s="41">
        <v>1.1240000000000001</v>
      </c>
    </row>
    <row r="24" spans="1:11">
      <c r="A24" s="49" t="s">
        <v>88</v>
      </c>
      <c r="B24" s="41">
        <v>2.8126000000000002</v>
      </c>
      <c r="C24" s="41">
        <v>1.5509999999999999</v>
      </c>
      <c r="D24" s="41">
        <v>1.2616000000000001</v>
      </c>
      <c r="E24" s="58" t="s">
        <v>179</v>
      </c>
      <c r="F24" s="41">
        <v>0.78800000000000003</v>
      </c>
      <c r="G24" s="10">
        <v>3.0565000000000002</v>
      </c>
      <c r="H24" s="41">
        <v>1.8615999999999999</v>
      </c>
      <c r="I24" s="41">
        <v>1.1949000000000001</v>
      </c>
      <c r="J24" s="58" t="s">
        <v>179</v>
      </c>
      <c r="K24" s="41">
        <v>1.0002</v>
      </c>
    </row>
    <row r="25" spans="1:11">
      <c r="A25" s="49" t="s">
        <v>89</v>
      </c>
      <c r="B25" s="41">
        <v>4.1742999999999997</v>
      </c>
      <c r="C25" s="41">
        <v>1.2692000000000001</v>
      </c>
      <c r="D25" s="41">
        <v>2.9049999999999998</v>
      </c>
      <c r="E25" s="41">
        <v>2.0213000000000001</v>
      </c>
      <c r="F25" s="41">
        <v>0.88370000000000004</v>
      </c>
      <c r="G25" s="10">
        <v>5.8956</v>
      </c>
      <c r="H25" s="41">
        <v>1.0403</v>
      </c>
      <c r="I25" s="41">
        <v>4.8552999999999997</v>
      </c>
      <c r="J25" s="41">
        <v>3.6949000000000001</v>
      </c>
      <c r="K25" s="41">
        <v>1.1604000000000001</v>
      </c>
    </row>
    <row r="26" spans="1:11">
      <c r="A26" s="49" t="s">
        <v>90</v>
      </c>
      <c r="B26" s="41">
        <v>2.3525</v>
      </c>
      <c r="C26" s="58" t="s">
        <v>179</v>
      </c>
      <c r="D26" s="41">
        <v>1.8542000000000001</v>
      </c>
      <c r="E26" s="41">
        <v>1.1222000000000001</v>
      </c>
      <c r="F26" s="41">
        <v>0.73199999999999998</v>
      </c>
      <c r="G26" s="10">
        <v>3.6625000000000001</v>
      </c>
      <c r="H26" s="41">
        <v>0.64049999999999996</v>
      </c>
      <c r="I26" s="41">
        <v>3.0219999999999998</v>
      </c>
      <c r="J26" s="41">
        <v>1.1101000000000001</v>
      </c>
      <c r="K26" s="41">
        <v>1.9118999999999999</v>
      </c>
    </row>
    <row r="27" spans="1:11">
      <c r="A27" s="49" t="s">
        <v>91</v>
      </c>
      <c r="B27" s="41">
        <v>4.9375999999999998</v>
      </c>
      <c r="C27" s="58" t="s">
        <v>179</v>
      </c>
      <c r="D27" s="41">
        <v>4.6214000000000004</v>
      </c>
      <c r="E27" s="41">
        <v>3.3992</v>
      </c>
      <c r="F27" s="41">
        <v>1.2222</v>
      </c>
      <c r="G27" s="10">
        <v>5.5407000000000002</v>
      </c>
      <c r="H27" s="58" t="s">
        <v>179</v>
      </c>
      <c r="I27" s="41">
        <v>5.2685000000000004</v>
      </c>
      <c r="J27" s="41">
        <v>3.28</v>
      </c>
      <c r="K27" s="41">
        <v>1.9884999999999999</v>
      </c>
    </row>
    <row r="28" spans="1:11">
      <c r="A28" s="49" t="s">
        <v>92</v>
      </c>
      <c r="B28" s="41">
        <v>0.93940000000000001</v>
      </c>
      <c r="C28" s="58" t="s">
        <v>179</v>
      </c>
      <c r="D28" s="41">
        <v>0.84030000000000005</v>
      </c>
      <c r="E28" s="41">
        <v>0.53300000000000003</v>
      </c>
      <c r="F28" s="58" t="s">
        <v>179</v>
      </c>
      <c r="G28" s="10">
        <v>1.0505</v>
      </c>
      <c r="H28" s="58" t="s">
        <v>179</v>
      </c>
      <c r="I28" s="41">
        <v>0.91849999999999998</v>
      </c>
      <c r="J28" s="41">
        <v>0.5887</v>
      </c>
      <c r="K28" s="58" t="s">
        <v>179</v>
      </c>
    </row>
    <row r="29" spans="1:11">
      <c r="A29" s="49" t="s">
        <v>93</v>
      </c>
      <c r="B29" s="41">
        <v>0.91400000000000003</v>
      </c>
      <c r="C29" s="58" t="s">
        <v>179</v>
      </c>
      <c r="D29" s="41">
        <v>0.88139999999999996</v>
      </c>
      <c r="E29" s="58" t="s">
        <v>179</v>
      </c>
      <c r="F29" s="41">
        <v>0.65700000000000003</v>
      </c>
      <c r="G29" s="10">
        <v>1.2363</v>
      </c>
      <c r="H29" s="58" t="s">
        <v>179</v>
      </c>
      <c r="I29" s="41">
        <v>1.0785</v>
      </c>
      <c r="J29" s="58" t="s">
        <v>179</v>
      </c>
      <c r="K29" s="41">
        <v>0.65649999999999997</v>
      </c>
    </row>
    <row r="30" spans="1:11">
      <c r="A30" s="49" t="s">
        <v>94</v>
      </c>
      <c r="B30" s="41">
        <v>1.6373</v>
      </c>
      <c r="C30" s="58" t="s">
        <v>179</v>
      </c>
      <c r="D30" s="41">
        <v>1.2543</v>
      </c>
      <c r="E30" s="41">
        <v>0.72460000000000002</v>
      </c>
      <c r="F30" s="41">
        <v>0.52969999999999995</v>
      </c>
      <c r="G30" s="10">
        <v>1.8447</v>
      </c>
      <c r="H30" s="58" t="s">
        <v>179</v>
      </c>
      <c r="I30" s="41">
        <v>1.6969000000000001</v>
      </c>
      <c r="J30" s="41">
        <v>1.2882</v>
      </c>
      <c r="K30" s="58" t="s">
        <v>179</v>
      </c>
    </row>
    <row r="31" spans="1:11">
      <c r="A31" s="49" t="s">
        <v>95</v>
      </c>
      <c r="B31" s="41">
        <v>2.5565000000000002</v>
      </c>
      <c r="C31" s="41">
        <v>0.65459999999999996</v>
      </c>
      <c r="D31" s="41">
        <v>1.9018999999999999</v>
      </c>
      <c r="E31" s="41">
        <v>1.3512999999999999</v>
      </c>
      <c r="F31" s="41">
        <v>0.55059999999999998</v>
      </c>
      <c r="G31" s="10">
        <v>2.5531000000000001</v>
      </c>
      <c r="H31" s="58" t="s">
        <v>179</v>
      </c>
      <c r="I31" s="41">
        <v>2.0546000000000002</v>
      </c>
      <c r="J31" s="41">
        <v>0.62619999999999998</v>
      </c>
      <c r="K31" s="41">
        <v>1.4283999999999999</v>
      </c>
    </row>
    <row r="32" spans="1:11">
      <c r="A32" s="49" t="s">
        <v>96</v>
      </c>
      <c r="B32" s="41">
        <v>10.3401</v>
      </c>
      <c r="C32" s="41">
        <v>0.67059999999999997</v>
      </c>
      <c r="D32" s="41">
        <v>9.6694999999999993</v>
      </c>
      <c r="E32" s="41">
        <v>5.3121</v>
      </c>
      <c r="F32" s="41">
        <v>4.3574000000000002</v>
      </c>
      <c r="G32" s="10">
        <v>7.2081</v>
      </c>
      <c r="H32" s="58" t="s">
        <v>179</v>
      </c>
      <c r="I32" s="41">
        <v>7.0675999999999997</v>
      </c>
      <c r="J32" s="41">
        <v>2.4986000000000002</v>
      </c>
      <c r="K32" s="41">
        <v>4.569</v>
      </c>
    </row>
    <row r="33" spans="1:11">
      <c r="A33" s="49" t="s">
        <v>97</v>
      </c>
      <c r="B33" s="41">
        <v>2.0013000000000001</v>
      </c>
      <c r="C33" s="41">
        <v>0.66769999999999996</v>
      </c>
      <c r="D33" s="41">
        <v>1.3335999999999999</v>
      </c>
      <c r="E33" s="41">
        <v>0.9052</v>
      </c>
      <c r="F33" s="58" t="s">
        <v>179</v>
      </c>
      <c r="G33" s="10">
        <v>2.0455999999999999</v>
      </c>
      <c r="H33" s="41">
        <v>0.55000000000000004</v>
      </c>
      <c r="I33" s="41">
        <v>1.4956</v>
      </c>
      <c r="J33" s="58" t="s">
        <v>179</v>
      </c>
      <c r="K33" s="41">
        <v>1.1606000000000001</v>
      </c>
    </row>
    <row r="34" spans="1:11">
      <c r="A34" s="49" t="s">
        <v>98</v>
      </c>
      <c r="B34" s="41">
        <v>1.9564999999999999</v>
      </c>
      <c r="C34" s="41">
        <v>1.079</v>
      </c>
      <c r="D34" s="41">
        <v>0.87749999999999995</v>
      </c>
      <c r="E34" s="58" t="s">
        <v>179</v>
      </c>
      <c r="F34" s="41">
        <v>0.51449999999999996</v>
      </c>
      <c r="G34" s="10">
        <v>1.6631</v>
      </c>
      <c r="H34" s="58" t="s">
        <v>179</v>
      </c>
      <c r="I34" s="41">
        <v>1.2419</v>
      </c>
      <c r="J34" s="58" t="s">
        <v>179</v>
      </c>
      <c r="K34" s="41">
        <v>1.1667000000000001</v>
      </c>
    </row>
    <row r="35" spans="1:11">
      <c r="A35" s="49" t="s">
        <v>99</v>
      </c>
      <c r="B35" s="41">
        <v>11.9725</v>
      </c>
      <c r="C35" s="41">
        <v>2.4112</v>
      </c>
      <c r="D35" s="41">
        <v>9.5612999999999992</v>
      </c>
      <c r="E35" s="41">
        <v>7.3739999999999997</v>
      </c>
      <c r="F35" s="41">
        <v>2.1873</v>
      </c>
      <c r="G35" s="10">
        <v>13.618600000000001</v>
      </c>
      <c r="H35" s="41">
        <v>0.89300000000000002</v>
      </c>
      <c r="I35" s="41">
        <v>12.7256</v>
      </c>
      <c r="J35" s="41">
        <v>7.7896999999999998</v>
      </c>
      <c r="K35" s="41">
        <v>4.9359000000000002</v>
      </c>
    </row>
    <row r="36" spans="1:11">
      <c r="A36" s="49" t="s">
        <v>100</v>
      </c>
      <c r="B36" s="41">
        <v>5.8479000000000001</v>
      </c>
      <c r="C36" s="41">
        <v>1.2343999999999999</v>
      </c>
      <c r="D36" s="41">
        <v>4.6135000000000002</v>
      </c>
      <c r="E36" s="58" t="s">
        <v>179</v>
      </c>
      <c r="F36" s="41">
        <v>4.4814999999999996</v>
      </c>
      <c r="G36" s="10">
        <v>6.6363000000000003</v>
      </c>
      <c r="H36" s="41">
        <v>0.57569999999999999</v>
      </c>
      <c r="I36" s="41">
        <v>6.0606</v>
      </c>
      <c r="J36" s="58" t="s">
        <v>179</v>
      </c>
      <c r="K36" s="41">
        <v>5.9047000000000001</v>
      </c>
    </row>
    <row r="37" spans="1:11">
      <c r="A37" s="49" t="s">
        <v>101</v>
      </c>
      <c r="B37" s="41">
        <v>4.5641999999999996</v>
      </c>
      <c r="C37" s="58" t="s">
        <v>179</v>
      </c>
      <c r="D37" s="41">
        <v>4.1319999999999997</v>
      </c>
      <c r="E37" s="41">
        <v>2.0985</v>
      </c>
      <c r="F37" s="41">
        <v>2.0335000000000001</v>
      </c>
      <c r="G37" s="10">
        <v>4.4240000000000004</v>
      </c>
      <c r="H37" s="58" t="s">
        <v>179</v>
      </c>
      <c r="I37" s="41">
        <v>4.0278999999999998</v>
      </c>
      <c r="J37" s="41">
        <v>2.1406999999999998</v>
      </c>
      <c r="K37" s="41">
        <v>1.8872</v>
      </c>
    </row>
    <row r="38" spans="1:11">
      <c r="A38" s="49" t="s">
        <v>102</v>
      </c>
      <c r="B38" s="41">
        <v>2.4317000000000002</v>
      </c>
      <c r="C38" s="41">
        <v>1.464</v>
      </c>
      <c r="D38" s="41">
        <v>0.9677</v>
      </c>
      <c r="E38" s="58" t="s">
        <v>179</v>
      </c>
      <c r="F38" s="41">
        <v>0.59799999999999998</v>
      </c>
      <c r="G38" s="10">
        <v>2.0344000000000002</v>
      </c>
      <c r="H38" s="58" t="s">
        <v>179</v>
      </c>
      <c r="I38" s="41">
        <v>1.6660999999999999</v>
      </c>
      <c r="J38" s="41">
        <v>0.6774</v>
      </c>
      <c r="K38" s="41">
        <v>0.98860000000000003</v>
      </c>
    </row>
    <row r="39" spans="1:11">
      <c r="A39" s="49" t="s">
        <v>103</v>
      </c>
      <c r="B39" s="41">
        <v>1.3845000000000001</v>
      </c>
      <c r="C39" s="58" t="s">
        <v>179</v>
      </c>
      <c r="D39" s="41">
        <v>1.0108999999999999</v>
      </c>
      <c r="E39" s="58" t="s">
        <v>179</v>
      </c>
      <c r="F39" s="41">
        <v>0.76749999999999996</v>
      </c>
      <c r="G39" s="10">
        <v>1.5884</v>
      </c>
      <c r="H39" s="58" t="s">
        <v>179</v>
      </c>
      <c r="I39" s="41">
        <v>1.4478</v>
      </c>
      <c r="J39" s="58" t="s">
        <v>179</v>
      </c>
      <c r="K39" s="41">
        <v>1.1728000000000001</v>
      </c>
    </row>
    <row r="40" spans="1:11">
      <c r="A40" s="49" t="s">
        <v>104</v>
      </c>
      <c r="B40" s="41">
        <v>2.8401999999999998</v>
      </c>
      <c r="C40" s="41">
        <v>0.68459999999999999</v>
      </c>
      <c r="D40" s="41">
        <v>2.1556000000000002</v>
      </c>
      <c r="E40" s="41">
        <v>1.4301999999999999</v>
      </c>
      <c r="F40" s="41">
        <v>0.72540000000000004</v>
      </c>
      <c r="G40" s="10">
        <v>3.8083999999999998</v>
      </c>
      <c r="H40" s="58" t="s">
        <v>179</v>
      </c>
      <c r="I40" s="41">
        <v>3.6438000000000001</v>
      </c>
      <c r="J40" s="41">
        <v>1.8337000000000001</v>
      </c>
      <c r="K40" s="41">
        <v>1.8101</v>
      </c>
    </row>
    <row r="41" spans="1:11">
      <c r="A41" s="49" t="s">
        <v>105</v>
      </c>
      <c r="B41" s="41">
        <v>5.9720000000000004</v>
      </c>
      <c r="C41" s="58" t="s">
        <v>179</v>
      </c>
      <c r="D41" s="41">
        <v>5.6334</v>
      </c>
      <c r="E41" s="41">
        <v>3.6334</v>
      </c>
      <c r="F41" s="41">
        <v>2.0001000000000002</v>
      </c>
      <c r="G41" s="10">
        <v>3.5169000000000001</v>
      </c>
      <c r="H41" s="58" t="s">
        <v>179</v>
      </c>
      <c r="I41" s="41">
        <v>3.2723</v>
      </c>
      <c r="J41" s="41">
        <v>1.0643</v>
      </c>
      <c r="K41" s="41">
        <v>2.2079</v>
      </c>
    </row>
    <row r="42" spans="1:11">
      <c r="A42" s="49" t="s">
        <v>106</v>
      </c>
      <c r="B42" s="41">
        <v>2.3384999999999998</v>
      </c>
      <c r="C42" s="41">
        <v>0.7903</v>
      </c>
      <c r="D42" s="41">
        <v>1.5482</v>
      </c>
      <c r="E42" s="58" t="s">
        <v>179</v>
      </c>
      <c r="F42" s="41">
        <v>1.3273999999999999</v>
      </c>
      <c r="G42" s="10">
        <v>2.8473000000000002</v>
      </c>
      <c r="H42" s="58" t="s">
        <v>179</v>
      </c>
      <c r="I42" s="41">
        <v>2.3818000000000001</v>
      </c>
      <c r="J42" s="58" t="s">
        <v>179</v>
      </c>
      <c r="K42" s="41">
        <v>1.9783999999999999</v>
      </c>
    </row>
    <row r="43" spans="1:11">
      <c r="A43" s="49" t="s">
        <v>107</v>
      </c>
      <c r="B43" s="41">
        <v>3.4695</v>
      </c>
      <c r="C43" s="58" t="s">
        <v>179</v>
      </c>
      <c r="D43" s="41">
        <v>3.0642999999999998</v>
      </c>
      <c r="E43" s="41">
        <v>1.3354999999999999</v>
      </c>
      <c r="F43" s="41">
        <v>1.7287999999999999</v>
      </c>
      <c r="G43" s="10">
        <v>4.6487999999999996</v>
      </c>
      <c r="H43" s="41">
        <v>0.62209999999999999</v>
      </c>
      <c r="I43" s="41">
        <v>4.0266999999999999</v>
      </c>
      <c r="J43" s="41">
        <v>0.80320000000000003</v>
      </c>
      <c r="K43" s="41">
        <v>3.2235</v>
      </c>
    </row>
    <row r="44" spans="1:11">
      <c r="A44" s="49" t="s">
        <v>108</v>
      </c>
      <c r="B44" s="41">
        <v>4.6942000000000004</v>
      </c>
      <c r="C44" s="41">
        <v>0.95550000000000002</v>
      </c>
      <c r="D44" s="41">
        <v>3.7387000000000001</v>
      </c>
      <c r="E44" s="41">
        <v>3.0676000000000001</v>
      </c>
      <c r="F44" s="41">
        <v>0.67110000000000003</v>
      </c>
      <c r="G44" s="10">
        <v>3.5878000000000001</v>
      </c>
      <c r="H44" s="58" t="s">
        <v>179</v>
      </c>
      <c r="I44" s="41">
        <v>3.4274</v>
      </c>
      <c r="J44" s="41">
        <v>2.9552</v>
      </c>
      <c r="K44" s="58" t="s">
        <v>179</v>
      </c>
    </row>
    <row r="45" spans="1:11">
      <c r="A45" s="49" t="s">
        <v>109</v>
      </c>
      <c r="B45" s="41">
        <v>2.0324</v>
      </c>
      <c r="C45" s="41">
        <v>0.58979999999999999</v>
      </c>
      <c r="D45" s="41">
        <v>1.4427000000000001</v>
      </c>
      <c r="E45" s="41">
        <v>1.0874999999999999</v>
      </c>
      <c r="F45" s="58" t="s">
        <v>179</v>
      </c>
      <c r="G45" s="10">
        <v>2.5966</v>
      </c>
      <c r="H45" s="41">
        <v>0.56679999999999997</v>
      </c>
      <c r="I45" s="41">
        <v>2.0297000000000001</v>
      </c>
      <c r="J45" s="41">
        <v>1.5714999999999999</v>
      </c>
      <c r="K45" s="58" t="s">
        <v>179</v>
      </c>
    </row>
    <row r="46" spans="1:11">
      <c r="A46" s="49" t="s">
        <v>110</v>
      </c>
      <c r="B46" s="41">
        <v>1.3989</v>
      </c>
      <c r="C46" s="58" t="s">
        <v>179</v>
      </c>
      <c r="D46" s="41">
        <v>0.94</v>
      </c>
      <c r="E46" s="58" t="s">
        <v>179</v>
      </c>
      <c r="F46" s="41">
        <v>0.80869999999999997</v>
      </c>
      <c r="G46" s="10">
        <v>1.3965000000000001</v>
      </c>
      <c r="H46" s="58" t="s">
        <v>179</v>
      </c>
      <c r="I46" s="41">
        <v>1.1939</v>
      </c>
      <c r="J46" s="58" t="s">
        <v>179</v>
      </c>
      <c r="K46" s="41">
        <v>1.0661</v>
      </c>
    </row>
    <row r="47" spans="1:11">
      <c r="A47" s="49" t="s">
        <v>111</v>
      </c>
      <c r="B47" s="41">
        <v>8.8597999999999999</v>
      </c>
      <c r="C47" s="41">
        <v>1.8146</v>
      </c>
      <c r="D47" s="41">
        <v>7.0452000000000004</v>
      </c>
      <c r="E47" s="41">
        <v>6.5045999999999999</v>
      </c>
      <c r="F47" s="41">
        <v>0.54059999999999997</v>
      </c>
      <c r="G47" s="10">
        <v>7.7987000000000002</v>
      </c>
      <c r="H47" s="41">
        <v>0.90049999999999997</v>
      </c>
      <c r="I47" s="41">
        <v>6.8981000000000003</v>
      </c>
      <c r="J47" s="41">
        <v>2.8874</v>
      </c>
      <c r="K47" s="41">
        <v>4.0107999999999997</v>
      </c>
    </row>
    <row r="48" spans="1:11">
      <c r="A48" s="49" t="s">
        <v>112</v>
      </c>
      <c r="B48" s="41">
        <v>4.8589000000000002</v>
      </c>
      <c r="C48" s="41">
        <v>1.238</v>
      </c>
      <c r="D48" s="41">
        <v>3.6208999999999998</v>
      </c>
      <c r="E48" s="41">
        <v>2.2536999999999998</v>
      </c>
      <c r="F48" s="41">
        <v>1.3672</v>
      </c>
      <c r="G48" s="10">
        <v>3.9041999999999999</v>
      </c>
      <c r="H48" s="41">
        <v>0.69020000000000004</v>
      </c>
      <c r="I48" s="41">
        <v>3.2139000000000002</v>
      </c>
      <c r="J48" s="41">
        <v>1.1591</v>
      </c>
      <c r="K48" s="41">
        <v>2.0548000000000002</v>
      </c>
    </row>
    <row r="49" spans="1:11">
      <c r="A49" s="49" t="s">
        <v>113</v>
      </c>
      <c r="B49" s="41">
        <v>1.4571000000000001</v>
      </c>
      <c r="C49" s="58" t="s">
        <v>179</v>
      </c>
      <c r="D49" s="41">
        <v>0.9718</v>
      </c>
      <c r="E49" s="41">
        <v>0.6079</v>
      </c>
      <c r="F49" s="58" t="s">
        <v>179</v>
      </c>
      <c r="G49" s="10">
        <v>1.208</v>
      </c>
      <c r="H49" s="58" t="s">
        <v>179</v>
      </c>
      <c r="I49" s="41">
        <v>0.84250000000000003</v>
      </c>
      <c r="J49" s="58" t="s">
        <v>179</v>
      </c>
      <c r="K49" s="41">
        <v>0.61380000000000001</v>
      </c>
    </row>
    <row r="50" spans="1:11">
      <c r="A50" s="49" t="s">
        <v>114</v>
      </c>
      <c r="B50" s="41">
        <v>5.7861000000000002</v>
      </c>
      <c r="C50" s="41">
        <v>1.2703</v>
      </c>
      <c r="D50" s="41">
        <v>4.5157999999999996</v>
      </c>
      <c r="E50" s="41">
        <v>3.2094</v>
      </c>
      <c r="F50" s="41">
        <v>1.3063</v>
      </c>
      <c r="G50" s="10">
        <v>5.3768000000000002</v>
      </c>
      <c r="H50" s="58" t="s">
        <v>179</v>
      </c>
      <c r="I50" s="41">
        <v>5.0153999999999996</v>
      </c>
      <c r="J50" s="41">
        <v>2.4819</v>
      </c>
      <c r="K50" s="41">
        <v>2.5335000000000001</v>
      </c>
    </row>
    <row r="51" spans="1:11">
      <c r="A51" s="49" t="s">
        <v>115</v>
      </c>
      <c r="B51" s="41">
        <v>5.2178000000000004</v>
      </c>
      <c r="C51" s="41">
        <v>0.65169999999999995</v>
      </c>
      <c r="D51" s="41">
        <v>4.5660999999999996</v>
      </c>
      <c r="E51" s="41">
        <v>2.5788000000000002</v>
      </c>
      <c r="F51" s="41">
        <v>1.9873000000000001</v>
      </c>
      <c r="G51" s="10">
        <v>5.3851000000000004</v>
      </c>
      <c r="H51" s="41">
        <v>0.56920000000000004</v>
      </c>
      <c r="I51" s="41">
        <v>4.8159000000000001</v>
      </c>
      <c r="J51" s="41">
        <v>2.1522000000000001</v>
      </c>
      <c r="K51" s="41">
        <v>2.6637</v>
      </c>
    </row>
    <row r="52" spans="1:11">
      <c r="A52" s="49" t="s">
        <v>116</v>
      </c>
      <c r="B52" s="58" t="s">
        <v>179</v>
      </c>
      <c r="C52" s="58" t="s">
        <v>179</v>
      </c>
      <c r="D52" s="58" t="s">
        <v>179</v>
      </c>
      <c r="E52" s="58" t="s">
        <v>179</v>
      </c>
      <c r="F52" s="58" t="s">
        <v>179</v>
      </c>
      <c r="G52" s="16" t="s">
        <v>179</v>
      </c>
      <c r="H52" s="58" t="s">
        <v>179</v>
      </c>
      <c r="I52" s="58" t="s">
        <v>179</v>
      </c>
      <c r="J52" s="58" t="s">
        <v>179</v>
      </c>
      <c r="K52" s="58" t="s">
        <v>179</v>
      </c>
    </row>
    <row r="53" spans="1:11">
      <c r="A53" s="49" t="s">
        <v>117</v>
      </c>
      <c r="B53" s="41">
        <v>5.0376000000000003</v>
      </c>
      <c r="C53" s="58" t="s">
        <v>179</v>
      </c>
      <c r="D53" s="41">
        <v>4.6509</v>
      </c>
      <c r="E53" s="41">
        <v>1.238</v>
      </c>
      <c r="F53" s="41">
        <v>3.4127999999999998</v>
      </c>
      <c r="G53" s="10">
        <v>5.2244999999999999</v>
      </c>
      <c r="H53" s="58" t="s">
        <v>179</v>
      </c>
      <c r="I53" s="41">
        <v>4.9672000000000001</v>
      </c>
      <c r="J53" s="41">
        <v>1.0145</v>
      </c>
      <c r="K53" s="41">
        <v>3.9525999999999999</v>
      </c>
    </row>
    <row r="54" spans="1:11">
      <c r="A54" s="49" t="s">
        <v>118</v>
      </c>
      <c r="B54" s="41">
        <v>1.9350000000000001</v>
      </c>
      <c r="C54" s="41">
        <v>0.59589999999999999</v>
      </c>
      <c r="D54" s="41">
        <v>1.3391</v>
      </c>
      <c r="E54" s="41">
        <v>0.77329999999999999</v>
      </c>
      <c r="F54" s="41">
        <v>0.56579999999999997</v>
      </c>
      <c r="G54" s="10">
        <v>2.1484999999999999</v>
      </c>
      <c r="H54" s="58" t="s">
        <v>179</v>
      </c>
      <c r="I54" s="41">
        <v>2.0308999999999999</v>
      </c>
      <c r="J54" s="41">
        <v>0.85589999999999999</v>
      </c>
      <c r="K54" s="41">
        <v>1.175</v>
      </c>
    </row>
    <row r="55" spans="1:11">
      <c r="A55" s="42" t="s">
        <v>119</v>
      </c>
      <c r="B55" s="43"/>
      <c r="C55" s="43"/>
      <c r="D55" s="43"/>
      <c r="E55" s="43"/>
      <c r="F55" s="43"/>
      <c r="G55" s="43"/>
      <c r="H55" s="43"/>
      <c r="I55" s="43"/>
      <c r="J55" s="43"/>
      <c r="K55" s="43"/>
    </row>
    <row r="56" spans="1:11">
      <c r="A56" s="50" t="s">
        <v>121</v>
      </c>
      <c r="B56" s="41">
        <v>5.8404999999999996</v>
      </c>
      <c r="C56" s="41">
        <v>0.98640000000000005</v>
      </c>
      <c r="D56" s="41">
        <v>4.8541999999999996</v>
      </c>
      <c r="E56" s="41">
        <v>1.3244</v>
      </c>
      <c r="F56" s="41">
        <v>3.5297999999999998</v>
      </c>
      <c r="G56" s="10">
        <v>6.0824999999999996</v>
      </c>
      <c r="H56" s="41">
        <v>0.85509999999999997</v>
      </c>
      <c r="I56" s="41">
        <v>5.2275</v>
      </c>
      <c r="J56" s="41">
        <v>0.92669999999999997</v>
      </c>
      <c r="K56" s="41">
        <v>4.3007999999999997</v>
      </c>
    </row>
    <row r="57" spans="1:11">
      <c r="A57" s="11" t="s">
        <v>168</v>
      </c>
      <c r="B57" s="6">
        <v>4.6021999999999998</v>
      </c>
      <c r="C57" s="6">
        <v>1.1717</v>
      </c>
      <c r="D57" s="6">
        <v>3.4304999999999999</v>
      </c>
      <c r="E57" s="6">
        <v>2.2315</v>
      </c>
      <c r="F57" s="6">
        <v>1.1991000000000001</v>
      </c>
      <c r="G57" s="15">
        <v>3.6924000000000001</v>
      </c>
      <c r="H57" s="6">
        <v>0.87270000000000003</v>
      </c>
      <c r="I57" s="6">
        <v>2.8197000000000001</v>
      </c>
      <c r="J57" s="6">
        <v>1.4528000000000001</v>
      </c>
      <c r="K57" s="6">
        <v>1.3669</v>
      </c>
    </row>
    <row r="58" spans="1:11">
      <c r="A58" s="7" t="s">
        <v>234</v>
      </c>
    </row>
  </sheetData>
  <mergeCells count="4">
    <mergeCell ref="A55:K55"/>
    <mergeCell ref="B2:F2"/>
    <mergeCell ref="A2:A3"/>
    <mergeCell ref="G2:K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K58"/>
  <sheetViews>
    <sheetView workbookViewId="0"/>
  </sheetViews>
  <sheetFormatPr defaultRowHeight="15"/>
  <cols>
    <col min="1" max="1" width="26" customWidth="1"/>
    <col min="2" max="11" width="16" customWidth="1"/>
  </cols>
  <sheetData>
    <row r="1" spans="1:11">
      <c r="A1" s="2" t="s">
        <v>33</v>
      </c>
    </row>
    <row r="2" spans="1:11">
      <c r="A2" s="31" t="s">
        <v>63</v>
      </c>
      <c r="B2" s="64">
        <v>2015</v>
      </c>
      <c r="C2" s="45"/>
      <c r="D2" s="45"/>
      <c r="E2" s="45"/>
      <c r="F2" s="45"/>
      <c r="G2" s="64">
        <v>2017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6.7039</v>
      </c>
      <c r="C4" s="41">
        <v>0.6371</v>
      </c>
      <c r="D4" s="41">
        <v>6.0667999999999997</v>
      </c>
      <c r="E4" s="41">
        <v>3.2725</v>
      </c>
      <c r="F4" s="41">
        <v>2.7942999999999998</v>
      </c>
      <c r="G4" s="10">
        <v>7.0117000000000003</v>
      </c>
      <c r="H4" s="41">
        <v>0.77690000000000003</v>
      </c>
      <c r="I4" s="41">
        <v>6.2347999999999999</v>
      </c>
      <c r="J4" s="41">
        <v>3.6858</v>
      </c>
      <c r="K4" s="41">
        <v>2.5489999999999999</v>
      </c>
    </row>
    <row r="5" spans="1:11">
      <c r="A5" s="49" t="s">
        <v>69</v>
      </c>
      <c r="B5" s="41">
        <v>1.5096000000000001</v>
      </c>
      <c r="C5" s="58" t="s">
        <v>179</v>
      </c>
      <c r="D5" s="41">
        <v>1.1513</v>
      </c>
      <c r="E5" s="41">
        <v>0.96089999999999998</v>
      </c>
      <c r="F5" s="58" t="s">
        <v>179</v>
      </c>
      <c r="G5" s="10">
        <v>1.9744999999999999</v>
      </c>
      <c r="H5" s="58" t="s">
        <v>179</v>
      </c>
      <c r="I5" s="41">
        <v>1.4952000000000001</v>
      </c>
      <c r="J5" s="41">
        <v>1.1969000000000001</v>
      </c>
      <c r="K5" s="58" t="s">
        <v>179</v>
      </c>
    </row>
    <row r="6" spans="1:11">
      <c r="A6" s="49" t="s">
        <v>70</v>
      </c>
      <c r="B6" s="41">
        <v>11.689399999999999</v>
      </c>
      <c r="C6" s="41">
        <v>0.83789999999999998</v>
      </c>
      <c r="D6" s="41">
        <v>10.8515</v>
      </c>
      <c r="E6" s="41">
        <v>3.8681000000000001</v>
      </c>
      <c r="F6" s="41">
        <v>6.9833999999999996</v>
      </c>
      <c r="G6" s="10">
        <v>11.751300000000001</v>
      </c>
      <c r="H6" s="41">
        <v>0.63280000000000003</v>
      </c>
      <c r="I6" s="41">
        <v>11.118499999999999</v>
      </c>
      <c r="J6" s="41">
        <v>5.7866</v>
      </c>
      <c r="K6" s="41">
        <v>5.3319000000000001</v>
      </c>
    </row>
    <row r="7" spans="1:11">
      <c r="A7" s="49" t="s">
        <v>71</v>
      </c>
      <c r="B7" s="41">
        <v>4.1576000000000004</v>
      </c>
      <c r="C7" s="41">
        <v>0.70650000000000002</v>
      </c>
      <c r="D7" s="41">
        <v>3.4510999999999998</v>
      </c>
      <c r="E7" s="41">
        <v>1.3547</v>
      </c>
      <c r="F7" s="41">
        <v>2.0964</v>
      </c>
      <c r="G7" s="10">
        <v>4.1035000000000004</v>
      </c>
      <c r="H7" s="58" t="s">
        <v>179</v>
      </c>
      <c r="I7" s="41">
        <v>3.6962999999999999</v>
      </c>
      <c r="J7" s="41">
        <v>1.6734</v>
      </c>
      <c r="K7" s="41">
        <v>2.0228000000000002</v>
      </c>
    </row>
    <row r="8" spans="1:11">
      <c r="A8" s="49" t="s">
        <v>72</v>
      </c>
      <c r="B8" s="41">
        <v>7.3082000000000003</v>
      </c>
      <c r="C8" s="58" t="s">
        <v>179</v>
      </c>
      <c r="D8" s="41">
        <v>6.8289999999999997</v>
      </c>
      <c r="E8" s="41">
        <v>3.0002</v>
      </c>
      <c r="F8" s="41">
        <v>3.8288000000000002</v>
      </c>
      <c r="G8" s="10">
        <v>8.7136999999999993</v>
      </c>
      <c r="H8" s="41">
        <v>0.58550000000000002</v>
      </c>
      <c r="I8" s="41">
        <v>8.1281999999999996</v>
      </c>
      <c r="J8" s="41">
        <v>4.7662000000000004</v>
      </c>
      <c r="K8" s="41">
        <v>3.3620000000000001</v>
      </c>
    </row>
    <row r="9" spans="1:11">
      <c r="A9" s="49" t="s">
        <v>73</v>
      </c>
      <c r="B9" s="41">
        <v>14.6701</v>
      </c>
      <c r="C9" s="41">
        <v>0.90090000000000003</v>
      </c>
      <c r="D9" s="41">
        <v>13.7692</v>
      </c>
      <c r="E9" s="41">
        <v>10.2934</v>
      </c>
      <c r="F9" s="41">
        <v>3.4758</v>
      </c>
      <c r="G9" s="10">
        <v>14.5169</v>
      </c>
      <c r="H9" s="41">
        <v>1.4951000000000001</v>
      </c>
      <c r="I9" s="41">
        <v>13.021800000000001</v>
      </c>
      <c r="J9" s="41">
        <v>10.359</v>
      </c>
      <c r="K9" s="41">
        <v>2.6627000000000001</v>
      </c>
    </row>
    <row r="10" spans="1:11">
      <c r="A10" s="49" t="s">
        <v>74</v>
      </c>
      <c r="B10" s="41">
        <v>11.747</v>
      </c>
      <c r="C10" s="41">
        <v>0.98609999999999998</v>
      </c>
      <c r="D10" s="41">
        <v>10.7608</v>
      </c>
      <c r="E10" s="41">
        <v>6.2580999999999998</v>
      </c>
      <c r="F10" s="41">
        <v>4.5026999999999999</v>
      </c>
      <c r="G10" s="10">
        <v>10.216699999999999</v>
      </c>
      <c r="H10" s="41">
        <v>0.80510000000000004</v>
      </c>
      <c r="I10" s="41">
        <v>9.4115000000000002</v>
      </c>
      <c r="J10" s="41">
        <v>6.6323999999999996</v>
      </c>
      <c r="K10" s="41">
        <v>2.7791999999999999</v>
      </c>
    </row>
    <row r="11" spans="1:11">
      <c r="A11" s="49" t="s">
        <v>75</v>
      </c>
      <c r="B11" s="41">
        <v>3.5215000000000001</v>
      </c>
      <c r="C11" s="58" t="s">
        <v>179</v>
      </c>
      <c r="D11" s="41">
        <v>3.0724</v>
      </c>
      <c r="E11" s="41">
        <v>1.1048</v>
      </c>
      <c r="F11" s="41">
        <v>1.9676</v>
      </c>
      <c r="G11" s="10">
        <v>5.1353999999999997</v>
      </c>
      <c r="H11" s="41">
        <v>0.98480000000000001</v>
      </c>
      <c r="I11" s="41">
        <v>4.1506999999999996</v>
      </c>
      <c r="J11" s="41">
        <v>1.6492</v>
      </c>
      <c r="K11" s="41">
        <v>2.5013999999999998</v>
      </c>
    </row>
    <row r="12" spans="1:11">
      <c r="A12" s="49" t="s">
        <v>76</v>
      </c>
      <c r="B12" s="41">
        <v>2.2542</v>
      </c>
      <c r="C12" s="58" t="s">
        <v>179</v>
      </c>
      <c r="D12" s="41">
        <v>1.8206</v>
      </c>
      <c r="E12" s="41">
        <v>0.90880000000000005</v>
      </c>
      <c r="F12" s="41">
        <v>0.91180000000000005</v>
      </c>
      <c r="G12" s="10">
        <v>3.6459999999999999</v>
      </c>
      <c r="H12" s="41">
        <v>0.64510000000000001</v>
      </c>
      <c r="I12" s="41">
        <v>3.0009999999999999</v>
      </c>
      <c r="J12" s="41">
        <v>1.2243999999999999</v>
      </c>
      <c r="K12" s="41">
        <v>1.7766</v>
      </c>
    </row>
    <row r="13" spans="1:11">
      <c r="A13" s="49" t="s">
        <v>77</v>
      </c>
      <c r="B13" s="41">
        <v>6.4203999999999999</v>
      </c>
      <c r="C13" s="41">
        <v>1.7258</v>
      </c>
      <c r="D13" s="41">
        <v>4.6946000000000003</v>
      </c>
      <c r="E13" s="58" t="s">
        <v>179</v>
      </c>
      <c r="F13" s="41">
        <v>4.4290000000000003</v>
      </c>
      <c r="G13" s="10">
        <v>7.6073000000000004</v>
      </c>
      <c r="H13" s="41">
        <v>0.97870000000000001</v>
      </c>
      <c r="I13" s="41">
        <v>6.6287000000000003</v>
      </c>
      <c r="J13" s="41">
        <v>1.2605</v>
      </c>
      <c r="K13" s="41">
        <v>5.3681000000000001</v>
      </c>
    </row>
    <row r="14" spans="1:11">
      <c r="A14" s="49" t="s">
        <v>78</v>
      </c>
      <c r="B14" s="41">
        <v>3.3563000000000001</v>
      </c>
      <c r="C14" s="58" t="s">
        <v>179</v>
      </c>
      <c r="D14" s="41">
        <v>2.9883999999999999</v>
      </c>
      <c r="E14" s="41">
        <v>0.83289999999999997</v>
      </c>
      <c r="F14" s="41">
        <v>2.1555</v>
      </c>
      <c r="G14" s="10">
        <v>3.3976000000000002</v>
      </c>
      <c r="H14" s="41">
        <v>0.5252</v>
      </c>
      <c r="I14" s="41">
        <v>2.8723999999999998</v>
      </c>
      <c r="J14" s="58" t="s">
        <v>179</v>
      </c>
      <c r="K14" s="41">
        <v>2.4676</v>
      </c>
    </row>
    <row r="15" spans="1:11">
      <c r="A15" s="49" t="s">
        <v>79</v>
      </c>
      <c r="B15" s="41">
        <v>7.0537000000000001</v>
      </c>
      <c r="C15" s="41">
        <v>1.0179</v>
      </c>
      <c r="D15" s="41">
        <v>6.0358000000000001</v>
      </c>
      <c r="E15" s="41">
        <v>3.5167999999999999</v>
      </c>
      <c r="F15" s="41">
        <v>2.5190000000000001</v>
      </c>
      <c r="G15" s="10">
        <v>6.1340000000000003</v>
      </c>
      <c r="H15" s="41">
        <v>0.85260000000000002</v>
      </c>
      <c r="I15" s="41">
        <v>5.2813999999999997</v>
      </c>
      <c r="J15" s="41">
        <v>2.8296000000000001</v>
      </c>
      <c r="K15" s="41">
        <v>2.4518</v>
      </c>
    </row>
    <row r="16" spans="1:11">
      <c r="A16" s="49" t="s">
        <v>80</v>
      </c>
      <c r="B16" s="41">
        <v>2.5284</v>
      </c>
      <c r="C16" s="58" t="s">
        <v>179</v>
      </c>
      <c r="D16" s="41">
        <v>2.1675</v>
      </c>
      <c r="E16" s="41">
        <v>0.85589999999999999</v>
      </c>
      <c r="F16" s="41">
        <v>1.3117000000000001</v>
      </c>
      <c r="G16" s="10">
        <v>3.6956000000000002</v>
      </c>
      <c r="H16" s="58" t="s">
        <v>179</v>
      </c>
      <c r="I16" s="41">
        <v>3.3687999999999998</v>
      </c>
      <c r="J16" s="41">
        <v>1.6231</v>
      </c>
      <c r="K16" s="41">
        <v>1.7456</v>
      </c>
    </row>
    <row r="17" spans="1:11">
      <c r="A17" s="49" t="s">
        <v>81</v>
      </c>
      <c r="B17" s="41">
        <v>5.343</v>
      </c>
      <c r="C17" s="58" t="s">
        <v>179</v>
      </c>
      <c r="D17" s="41">
        <v>4.8983999999999996</v>
      </c>
      <c r="E17" s="41">
        <v>1.7037</v>
      </c>
      <c r="F17" s="41">
        <v>3.1947999999999999</v>
      </c>
      <c r="G17" s="10">
        <v>5.4916999999999998</v>
      </c>
      <c r="H17" s="41">
        <v>0.75749999999999995</v>
      </c>
      <c r="I17" s="41">
        <v>4.7343000000000002</v>
      </c>
      <c r="J17" s="41">
        <v>1.6686000000000001</v>
      </c>
      <c r="K17" s="41">
        <v>3.0657000000000001</v>
      </c>
    </row>
    <row r="18" spans="1:11">
      <c r="A18" s="49" t="s">
        <v>82</v>
      </c>
      <c r="B18" s="41">
        <v>5.2944000000000004</v>
      </c>
      <c r="C18" s="58" t="s">
        <v>179</v>
      </c>
      <c r="D18" s="41">
        <v>4.8937999999999997</v>
      </c>
      <c r="E18" s="41">
        <v>1.9988999999999999</v>
      </c>
      <c r="F18" s="41">
        <v>2.8948999999999998</v>
      </c>
      <c r="G18" s="10">
        <v>4.8719000000000001</v>
      </c>
      <c r="H18" s="58" t="s">
        <v>179</v>
      </c>
      <c r="I18" s="41">
        <v>4.5796000000000001</v>
      </c>
      <c r="J18" s="41">
        <v>2.3896000000000002</v>
      </c>
      <c r="K18" s="41">
        <v>2.19</v>
      </c>
    </row>
    <row r="19" spans="1:11">
      <c r="A19" s="49" t="s">
        <v>83</v>
      </c>
      <c r="B19" s="41">
        <v>4.2473000000000001</v>
      </c>
      <c r="C19" s="58" t="s">
        <v>179</v>
      </c>
      <c r="D19" s="41">
        <v>4.1334</v>
      </c>
      <c r="E19" s="41">
        <v>1.4151</v>
      </c>
      <c r="F19" s="41">
        <v>2.7183000000000002</v>
      </c>
      <c r="G19" s="10">
        <v>3.8134000000000001</v>
      </c>
      <c r="H19" s="58" t="s">
        <v>179</v>
      </c>
      <c r="I19" s="41">
        <v>3.5585</v>
      </c>
      <c r="J19" s="41">
        <v>0.70399999999999996</v>
      </c>
      <c r="K19" s="41">
        <v>2.8544999999999998</v>
      </c>
    </row>
    <row r="20" spans="1:11">
      <c r="A20" s="49" t="s">
        <v>84</v>
      </c>
      <c r="B20" s="41">
        <v>10.8415</v>
      </c>
      <c r="C20" s="58" t="s">
        <v>179</v>
      </c>
      <c r="D20" s="41">
        <v>10.4621</v>
      </c>
      <c r="E20" s="41">
        <v>8.8656000000000006</v>
      </c>
      <c r="F20" s="41">
        <v>1.5965</v>
      </c>
      <c r="G20" s="10">
        <v>11.484299999999999</v>
      </c>
      <c r="H20" s="58" t="s">
        <v>179</v>
      </c>
      <c r="I20" s="41">
        <v>11.0021</v>
      </c>
      <c r="J20" s="41">
        <v>9.5203000000000007</v>
      </c>
      <c r="K20" s="41">
        <v>1.4818</v>
      </c>
    </row>
    <row r="21" spans="1:11">
      <c r="A21" s="49" t="s">
        <v>85</v>
      </c>
      <c r="B21" s="41">
        <v>1.6009</v>
      </c>
      <c r="C21" s="58" t="s">
        <v>179</v>
      </c>
      <c r="D21" s="41">
        <v>1.2645999999999999</v>
      </c>
      <c r="E21" s="58" t="s">
        <v>179</v>
      </c>
      <c r="F21" s="41">
        <v>0.84309999999999996</v>
      </c>
      <c r="G21" s="10">
        <v>1.9928999999999999</v>
      </c>
      <c r="H21" s="58" t="s">
        <v>179</v>
      </c>
      <c r="I21" s="41">
        <v>1.5344</v>
      </c>
      <c r="J21" s="58" t="s">
        <v>179</v>
      </c>
      <c r="K21" s="41">
        <v>1.1234</v>
      </c>
    </row>
    <row r="22" spans="1:11">
      <c r="A22" s="49" t="s">
        <v>86</v>
      </c>
      <c r="B22" s="41">
        <v>1.2647999999999999</v>
      </c>
      <c r="C22" s="58" t="s">
        <v>179</v>
      </c>
      <c r="D22" s="41">
        <v>1.0983000000000001</v>
      </c>
      <c r="E22" s="41">
        <v>0.53790000000000004</v>
      </c>
      <c r="F22" s="41">
        <v>0.5605</v>
      </c>
      <c r="G22" s="10">
        <v>2.6566000000000001</v>
      </c>
      <c r="H22" s="41">
        <v>0.81599999999999995</v>
      </c>
      <c r="I22" s="41">
        <v>1.8405</v>
      </c>
      <c r="J22" s="41">
        <v>0.53820000000000001</v>
      </c>
      <c r="K22" s="41">
        <v>1.3023</v>
      </c>
    </row>
    <row r="23" spans="1:11">
      <c r="A23" s="49" t="s">
        <v>87</v>
      </c>
      <c r="B23" s="41">
        <v>2.8896000000000002</v>
      </c>
      <c r="C23" s="58" t="s">
        <v>179</v>
      </c>
      <c r="D23" s="41">
        <v>2.7059000000000002</v>
      </c>
      <c r="E23" s="41">
        <v>1.7393000000000001</v>
      </c>
      <c r="F23" s="41">
        <v>0.96660000000000001</v>
      </c>
      <c r="G23" s="10">
        <v>2.3229000000000002</v>
      </c>
      <c r="H23" s="58" t="s">
        <v>179</v>
      </c>
      <c r="I23" s="41">
        <v>1.9961</v>
      </c>
      <c r="J23" s="41">
        <v>1.0940000000000001</v>
      </c>
      <c r="K23" s="41">
        <v>0.90210000000000001</v>
      </c>
    </row>
    <row r="24" spans="1:11">
      <c r="A24" s="49" t="s">
        <v>88</v>
      </c>
      <c r="B24" s="41">
        <v>3.6903999999999999</v>
      </c>
      <c r="C24" s="41">
        <v>1.3202</v>
      </c>
      <c r="D24" s="41">
        <v>2.3702000000000001</v>
      </c>
      <c r="E24" s="41">
        <v>0.50509999999999999</v>
      </c>
      <c r="F24" s="41">
        <v>1.8651</v>
      </c>
      <c r="G24" s="10">
        <v>5.1685999999999996</v>
      </c>
      <c r="H24" s="41">
        <v>0.86680000000000001</v>
      </c>
      <c r="I24" s="41">
        <v>4.3018000000000001</v>
      </c>
      <c r="J24" s="41">
        <v>0.8569</v>
      </c>
      <c r="K24" s="41">
        <v>3.4449000000000001</v>
      </c>
    </row>
    <row r="25" spans="1:11">
      <c r="A25" s="49" t="s">
        <v>89</v>
      </c>
      <c r="B25" s="41">
        <v>6.1444999999999999</v>
      </c>
      <c r="C25" s="41">
        <v>1.0638000000000001</v>
      </c>
      <c r="D25" s="41">
        <v>5.0807000000000002</v>
      </c>
      <c r="E25" s="41">
        <v>3.7467000000000001</v>
      </c>
      <c r="F25" s="41">
        <v>1.3340000000000001</v>
      </c>
      <c r="G25" s="10">
        <v>7.1040000000000001</v>
      </c>
      <c r="H25" s="41">
        <v>1.0328999999999999</v>
      </c>
      <c r="I25" s="41">
        <v>6.0711000000000004</v>
      </c>
      <c r="J25" s="41">
        <v>4.4916</v>
      </c>
      <c r="K25" s="41">
        <v>1.5794999999999999</v>
      </c>
    </row>
    <row r="26" spans="1:11">
      <c r="A26" s="49" t="s">
        <v>90</v>
      </c>
      <c r="B26" s="41">
        <v>3.7544</v>
      </c>
      <c r="C26" s="41">
        <v>0.58609999999999995</v>
      </c>
      <c r="D26" s="41">
        <v>3.1682999999999999</v>
      </c>
      <c r="E26" s="41">
        <v>2.1720000000000002</v>
      </c>
      <c r="F26" s="41">
        <v>0.99629999999999996</v>
      </c>
      <c r="G26" s="10">
        <v>6.3799000000000001</v>
      </c>
      <c r="H26" s="41">
        <v>0.52629999999999999</v>
      </c>
      <c r="I26" s="41">
        <v>5.8536000000000001</v>
      </c>
      <c r="J26" s="41">
        <v>4.6561000000000003</v>
      </c>
      <c r="K26" s="41">
        <v>1.1975</v>
      </c>
    </row>
    <row r="27" spans="1:11">
      <c r="A27" s="49" t="s">
        <v>91</v>
      </c>
      <c r="B27" s="41">
        <v>6.5739000000000001</v>
      </c>
      <c r="C27" s="58" t="s">
        <v>179</v>
      </c>
      <c r="D27" s="41">
        <v>6.2877999999999998</v>
      </c>
      <c r="E27" s="41">
        <v>5.2050999999999998</v>
      </c>
      <c r="F27" s="41">
        <v>1.0827</v>
      </c>
      <c r="G27" s="10">
        <v>6.7912999999999997</v>
      </c>
      <c r="H27" s="41">
        <v>0.74280000000000002</v>
      </c>
      <c r="I27" s="41">
        <v>6.0486000000000004</v>
      </c>
      <c r="J27" s="41">
        <v>5.2721999999999998</v>
      </c>
      <c r="K27" s="41">
        <v>0.77639999999999998</v>
      </c>
    </row>
    <row r="28" spans="1:11">
      <c r="A28" s="49" t="s">
        <v>92</v>
      </c>
      <c r="B28" s="41">
        <v>1.3426</v>
      </c>
      <c r="C28" s="58" t="s">
        <v>179</v>
      </c>
      <c r="D28" s="41">
        <v>1.0388999999999999</v>
      </c>
      <c r="E28" s="41">
        <v>0.64419999999999999</v>
      </c>
      <c r="F28" s="58" t="s">
        <v>179</v>
      </c>
      <c r="G28" s="10">
        <v>1.6264000000000001</v>
      </c>
      <c r="H28" s="58" t="s">
        <v>179</v>
      </c>
      <c r="I28" s="41">
        <v>1.2141</v>
      </c>
      <c r="J28" s="41">
        <v>0.57679999999999998</v>
      </c>
      <c r="K28" s="41">
        <v>0.63729999999999998</v>
      </c>
    </row>
    <row r="29" spans="1:11">
      <c r="A29" s="49" t="s">
        <v>93</v>
      </c>
      <c r="B29" s="41">
        <v>1.9746999999999999</v>
      </c>
      <c r="C29" s="58" t="s">
        <v>179</v>
      </c>
      <c r="D29" s="41">
        <v>1.8786</v>
      </c>
      <c r="E29" s="41">
        <v>0.64459999999999995</v>
      </c>
      <c r="F29" s="41">
        <v>1.234</v>
      </c>
      <c r="G29" s="10">
        <v>1.9927999999999999</v>
      </c>
      <c r="H29" s="58" t="s">
        <v>179</v>
      </c>
      <c r="I29" s="41">
        <v>1.8825000000000001</v>
      </c>
      <c r="J29" s="41">
        <v>1.0512999999999999</v>
      </c>
      <c r="K29" s="41">
        <v>0.83120000000000005</v>
      </c>
    </row>
    <row r="30" spans="1:11">
      <c r="A30" s="49" t="s">
        <v>94</v>
      </c>
      <c r="B30" s="41">
        <v>1.6027</v>
      </c>
      <c r="C30" s="58" t="s">
        <v>179</v>
      </c>
      <c r="D30" s="41">
        <v>1.6027</v>
      </c>
      <c r="E30" s="41">
        <v>1.3161</v>
      </c>
      <c r="F30" s="58" t="s">
        <v>179</v>
      </c>
      <c r="G30" s="10">
        <v>2.0613999999999999</v>
      </c>
      <c r="H30" s="58" t="s">
        <v>179</v>
      </c>
      <c r="I30" s="41">
        <v>2.0179999999999998</v>
      </c>
      <c r="J30" s="41">
        <v>1.3103</v>
      </c>
      <c r="K30" s="41">
        <v>0.7077</v>
      </c>
    </row>
    <row r="31" spans="1:11">
      <c r="A31" s="49" t="s">
        <v>95</v>
      </c>
      <c r="B31" s="41">
        <v>2.5419999999999998</v>
      </c>
      <c r="C31" s="41">
        <v>0.52549999999999997</v>
      </c>
      <c r="D31" s="41">
        <v>2.0165000000000002</v>
      </c>
      <c r="E31" s="41">
        <v>0.91800000000000004</v>
      </c>
      <c r="F31" s="41">
        <v>1.0984</v>
      </c>
      <c r="G31" s="10">
        <v>3.3837000000000002</v>
      </c>
      <c r="H31" s="41">
        <v>0.89439999999999997</v>
      </c>
      <c r="I31" s="41">
        <v>2.4893000000000001</v>
      </c>
      <c r="J31" s="41">
        <v>1.1200000000000001</v>
      </c>
      <c r="K31" s="41">
        <v>1.3693</v>
      </c>
    </row>
    <row r="32" spans="1:11">
      <c r="A32" s="49" t="s">
        <v>96</v>
      </c>
      <c r="B32" s="41">
        <v>14.9374</v>
      </c>
      <c r="C32" s="58" t="s">
        <v>179</v>
      </c>
      <c r="D32" s="41">
        <v>14.597899999999999</v>
      </c>
      <c r="E32" s="41">
        <v>10.204800000000001</v>
      </c>
      <c r="F32" s="41">
        <v>4.3930999999999996</v>
      </c>
      <c r="G32" s="10">
        <v>14.4175</v>
      </c>
      <c r="H32" s="58" t="s">
        <v>179</v>
      </c>
      <c r="I32" s="41">
        <v>13.9999</v>
      </c>
      <c r="J32" s="41">
        <v>11.7956</v>
      </c>
      <c r="K32" s="41">
        <v>2.2042999999999999</v>
      </c>
    </row>
    <row r="33" spans="1:11">
      <c r="A33" s="49" t="s">
        <v>97</v>
      </c>
      <c r="B33" s="41">
        <v>1.5935999999999999</v>
      </c>
      <c r="C33" s="58" t="s">
        <v>179</v>
      </c>
      <c r="D33" s="41">
        <v>1.3381000000000001</v>
      </c>
      <c r="E33" s="41">
        <v>0.50919999999999999</v>
      </c>
      <c r="F33" s="41">
        <v>0.82899999999999996</v>
      </c>
      <c r="G33" s="10">
        <v>2.7176</v>
      </c>
      <c r="H33" s="58" t="s">
        <v>179</v>
      </c>
      <c r="I33" s="41">
        <v>2.3807999999999998</v>
      </c>
      <c r="J33" s="41">
        <v>1.1181000000000001</v>
      </c>
      <c r="K33" s="41">
        <v>1.2625999999999999</v>
      </c>
    </row>
    <row r="34" spans="1:11">
      <c r="A34" s="49" t="s">
        <v>98</v>
      </c>
      <c r="B34" s="41">
        <v>2.1989999999999998</v>
      </c>
      <c r="C34" s="41">
        <v>0.5877</v>
      </c>
      <c r="D34" s="41">
        <v>1.6113</v>
      </c>
      <c r="E34" s="58" t="s">
        <v>179</v>
      </c>
      <c r="F34" s="41">
        <v>1.6113</v>
      </c>
      <c r="G34" s="10">
        <v>3.1613000000000002</v>
      </c>
      <c r="H34" s="41">
        <v>1.0946</v>
      </c>
      <c r="I34" s="41">
        <v>2.0668000000000002</v>
      </c>
      <c r="J34" s="58" t="s">
        <v>179</v>
      </c>
      <c r="K34" s="41">
        <v>1.9198999999999999</v>
      </c>
    </row>
    <row r="35" spans="1:11">
      <c r="A35" s="49" t="s">
        <v>99</v>
      </c>
      <c r="B35" s="41">
        <v>13.9283</v>
      </c>
      <c r="C35" s="41">
        <v>1.1618999999999999</v>
      </c>
      <c r="D35" s="41">
        <v>12.766400000000001</v>
      </c>
      <c r="E35" s="41">
        <v>7.7903000000000002</v>
      </c>
      <c r="F35" s="41">
        <v>4.9760999999999997</v>
      </c>
      <c r="G35" s="10">
        <v>12.4772</v>
      </c>
      <c r="H35" s="41">
        <v>1.0720000000000001</v>
      </c>
      <c r="I35" s="41">
        <v>11.405200000000001</v>
      </c>
      <c r="J35" s="41">
        <v>5.4701000000000004</v>
      </c>
      <c r="K35" s="41">
        <v>5.9352</v>
      </c>
    </row>
    <row r="36" spans="1:11">
      <c r="A36" s="49" t="s">
        <v>100</v>
      </c>
      <c r="B36" s="41">
        <v>6.1001000000000003</v>
      </c>
      <c r="C36" s="41">
        <v>0.66869999999999996</v>
      </c>
      <c r="D36" s="41">
        <v>5.4314</v>
      </c>
      <c r="E36" s="58" t="s">
        <v>179</v>
      </c>
      <c r="F36" s="41">
        <v>5.2676999999999996</v>
      </c>
      <c r="G36" s="10">
        <v>7.2648000000000001</v>
      </c>
      <c r="H36" s="41">
        <v>1.4176</v>
      </c>
      <c r="I36" s="41">
        <v>5.8472</v>
      </c>
      <c r="J36" s="41">
        <v>0.89580000000000004</v>
      </c>
      <c r="K36" s="41">
        <v>4.9515000000000002</v>
      </c>
    </row>
    <row r="37" spans="1:11">
      <c r="A37" s="49" t="s">
        <v>101</v>
      </c>
      <c r="B37" s="41">
        <v>5.0830000000000002</v>
      </c>
      <c r="C37" s="41">
        <v>0.77849999999999997</v>
      </c>
      <c r="D37" s="41">
        <v>4.3045</v>
      </c>
      <c r="E37" s="41">
        <v>1.7087000000000001</v>
      </c>
      <c r="F37" s="41">
        <v>2.5958000000000001</v>
      </c>
      <c r="G37" s="10">
        <v>3.5594000000000001</v>
      </c>
      <c r="H37" s="41">
        <v>0.58789999999999998</v>
      </c>
      <c r="I37" s="41">
        <v>2.9714</v>
      </c>
      <c r="J37" s="41">
        <v>1.6384000000000001</v>
      </c>
      <c r="K37" s="41">
        <v>1.3331</v>
      </c>
    </row>
    <row r="38" spans="1:11">
      <c r="A38" s="49" t="s">
        <v>102</v>
      </c>
      <c r="B38" s="41">
        <v>2.4293</v>
      </c>
      <c r="C38" s="58" t="s">
        <v>179</v>
      </c>
      <c r="D38" s="41">
        <v>1.9790000000000001</v>
      </c>
      <c r="E38" s="58" t="s">
        <v>179</v>
      </c>
      <c r="F38" s="41">
        <v>1.4804999999999999</v>
      </c>
      <c r="G38" s="10">
        <v>2.6179000000000001</v>
      </c>
      <c r="H38" s="58" t="s">
        <v>179</v>
      </c>
      <c r="I38" s="41">
        <v>2.33</v>
      </c>
      <c r="J38" s="41">
        <v>1.4624999999999999</v>
      </c>
      <c r="K38" s="41">
        <v>0.86750000000000005</v>
      </c>
    </row>
    <row r="39" spans="1:11">
      <c r="A39" s="49" t="s">
        <v>103</v>
      </c>
      <c r="B39" s="41">
        <v>3.2484000000000002</v>
      </c>
      <c r="C39" s="58" t="s">
        <v>179</v>
      </c>
      <c r="D39" s="41">
        <v>3.1597</v>
      </c>
      <c r="E39" s="41">
        <v>0.86639999999999995</v>
      </c>
      <c r="F39" s="41">
        <v>2.2932000000000001</v>
      </c>
      <c r="G39" s="10">
        <v>2.9104999999999999</v>
      </c>
      <c r="H39" s="41">
        <v>0.60429999999999995</v>
      </c>
      <c r="I39" s="41">
        <v>2.3062</v>
      </c>
      <c r="J39" s="58" t="s">
        <v>179</v>
      </c>
      <c r="K39" s="41">
        <v>2.0003000000000002</v>
      </c>
    </row>
    <row r="40" spans="1:11">
      <c r="A40" s="49" t="s">
        <v>104</v>
      </c>
      <c r="B40" s="41">
        <v>5.3616999999999999</v>
      </c>
      <c r="C40" s="58" t="s">
        <v>179</v>
      </c>
      <c r="D40" s="41">
        <v>5.0014000000000003</v>
      </c>
      <c r="E40" s="41">
        <v>3.0173000000000001</v>
      </c>
      <c r="F40" s="41">
        <v>1.9841</v>
      </c>
      <c r="G40" s="10">
        <v>4.7755999999999998</v>
      </c>
      <c r="H40" s="58" t="s">
        <v>179</v>
      </c>
      <c r="I40" s="41">
        <v>4.3574000000000002</v>
      </c>
      <c r="J40" s="41">
        <v>2.6686999999999999</v>
      </c>
      <c r="K40" s="41">
        <v>1.6888000000000001</v>
      </c>
    </row>
    <row r="41" spans="1:11">
      <c r="A41" s="49" t="s">
        <v>105</v>
      </c>
      <c r="B41" s="41">
        <v>3.69</v>
      </c>
      <c r="C41" s="41">
        <v>0.8569</v>
      </c>
      <c r="D41" s="41">
        <v>2.8331</v>
      </c>
      <c r="E41" s="41">
        <v>1.2755000000000001</v>
      </c>
      <c r="F41" s="41">
        <v>1.5576000000000001</v>
      </c>
      <c r="G41" s="10">
        <v>5.1478999999999999</v>
      </c>
      <c r="H41" s="58" t="s">
        <v>179</v>
      </c>
      <c r="I41" s="41">
        <v>4.8023999999999996</v>
      </c>
      <c r="J41" s="41">
        <v>2.7686000000000002</v>
      </c>
      <c r="K41" s="41">
        <v>2.0337999999999998</v>
      </c>
    </row>
    <row r="42" spans="1:11">
      <c r="A42" s="49" t="s">
        <v>106</v>
      </c>
      <c r="B42" s="41">
        <v>2.5800999999999998</v>
      </c>
      <c r="C42" s="58" t="s">
        <v>179</v>
      </c>
      <c r="D42" s="41">
        <v>2.1448</v>
      </c>
      <c r="E42" s="41">
        <v>0.76029999999999998</v>
      </c>
      <c r="F42" s="41">
        <v>1.3845000000000001</v>
      </c>
      <c r="G42" s="10">
        <v>3.0539000000000001</v>
      </c>
      <c r="H42" s="58" t="s">
        <v>179</v>
      </c>
      <c r="I42" s="41">
        <v>2.7482000000000002</v>
      </c>
      <c r="J42" s="41">
        <v>1.1221000000000001</v>
      </c>
      <c r="K42" s="41">
        <v>1.6261000000000001</v>
      </c>
    </row>
    <row r="43" spans="1:11">
      <c r="A43" s="49" t="s">
        <v>107</v>
      </c>
      <c r="B43" s="41">
        <v>5.2667000000000002</v>
      </c>
      <c r="C43" s="41">
        <v>0.7036</v>
      </c>
      <c r="D43" s="41">
        <v>4.5631000000000004</v>
      </c>
      <c r="E43" s="41">
        <v>1.7969999999999999</v>
      </c>
      <c r="F43" s="41">
        <v>2.7660999999999998</v>
      </c>
      <c r="G43" s="10">
        <v>6.3316999999999997</v>
      </c>
      <c r="H43" s="41">
        <v>1.4412</v>
      </c>
      <c r="I43" s="41">
        <v>4.8905000000000003</v>
      </c>
      <c r="J43" s="41">
        <v>1.3705000000000001</v>
      </c>
      <c r="K43" s="41">
        <v>3.52</v>
      </c>
    </row>
    <row r="44" spans="1:11">
      <c r="A44" s="49" t="s">
        <v>108</v>
      </c>
      <c r="B44" s="41">
        <v>4.6755000000000004</v>
      </c>
      <c r="C44" s="58" t="s">
        <v>179</v>
      </c>
      <c r="D44" s="41">
        <v>4.3860000000000001</v>
      </c>
      <c r="E44" s="41">
        <v>3.0581</v>
      </c>
      <c r="F44" s="41">
        <v>1.3278000000000001</v>
      </c>
      <c r="G44" s="10">
        <v>7.1412000000000004</v>
      </c>
      <c r="H44" s="58" t="s">
        <v>179</v>
      </c>
      <c r="I44" s="41">
        <v>6.6474000000000002</v>
      </c>
      <c r="J44" s="41">
        <v>6.0237999999999996</v>
      </c>
      <c r="K44" s="41">
        <v>0.62360000000000004</v>
      </c>
    </row>
    <row r="45" spans="1:11">
      <c r="A45" s="49" t="s">
        <v>109</v>
      </c>
      <c r="B45" s="41">
        <v>2.5733999999999999</v>
      </c>
      <c r="C45" s="58" t="s">
        <v>179</v>
      </c>
      <c r="D45" s="41">
        <v>2.2067000000000001</v>
      </c>
      <c r="E45" s="41">
        <v>1.2134</v>
      </c>
      <c r="F45" s="41">
        <v>0.99329999999999996</v>
      </c>
      <c r="G45" s="10">
        <v>2.9725000000000001</v>
      </c>
      <c r="H45" s="41">
        <v>0.82179999999999997</v>
      </c>
      <c r="I45" s="41">
        <v>2.1507000000000001</v>
      </c>
      <c r="J45" s="41">
        <v>1.3648</v>
      </c>
      <c r="K45" s="41">
        <v>0.78590000000000004</v>
      </c>
    </row>
    <row r="46" spans="1:11">
      <c r="A46" s="49" t="s">
        <v>110</v>
      </c>
      <c r="B46" s="41">
        <v>2.5855999999999999</v>
      </c>
      <c r="C46" s="58" t="s">
        <v>179</v>
      </c>
      <c r="D46" s="41">
        <v>2.0886</v>
      </c>
      <c r="E46" s="58" t="s">
        <v>179</v>
      </c>
      <c r="F46" s="41">
        <v>2.0323000000000002</v>
      </c>
      <c r="G46" s="10">
        <v>2.7930999999999999</v>
      </c>
      <c r="H46" s="58" t="s">
        <v>179</v>
      </c>
      <c r="I46" s="41">
        <v>2.5303</v>
      </c>
      <c r="J46" s="41">
        <v>0.50270000000000004</v>
      </c>
      <c r="K46" s="41">
        <v>2.0276000000000001</v>
      </c>
    </row>
    <row r="47" spans="1:11">
      <c r="A47" s="49" t="s">
        <v>111</v>
      </c>
      <c r="B47" s="41">
        <v>10.890700000000001</v>
      </c>
      <c r="C47" s="41">
        <v>0.5665</v>
      </c>
      <c r="D47" s="41">
        <v>10.3241</v>
      </c>
      <c r="E47" s="41">
        <v>5.6196000000000002</v>
      </c>
      <c r="F47" s="41">
        <v>4.7046000000000001</v>
      </c>
      <c r="G47" s="10">
        <v>11.5741</v>
      </c>
      <c r="H47" s="41">
        <v>0.65880000000000005</v>
      </c>
      <c r="I47" s="41">
        <v>10.9153</v>
      </c>
      <c r="J47" s="41">
        <v>7.3792999999999997</v>
      </c>
      <c r="K47" s="41">
        <v>3.536</v>
      </c>
    </row>
    <row r="48" spans="1:11">
      <c r="A48" s="49" t="s">
        <v>112</v>
      </c>
      <c r="B48" s="41">
        <v>3.8704999999999998</v>
      </c>
      <c r="C48" s="41">
        <v>0.53869999999999996</v>
      </c>
      <c r="D48" s="41">
        <v>3.3317999999999999</v>
      </c>
      <c r="E48" s="41">
        <v>1.2539</v>
      </c>
      <c r="F48" s="41">
        <v>2.0779000000000001</v>
      </c>
      <c r="G48" s="10">
        <v>5.0696000000000003</v>
      </c>
      <c r="H48" s="58" t="s">
        <v>179</v>
      </c>
      <c r="I48" s="41">
        <v>4.6017000000000001</v>
      </c>
      <c r="J48" s="41">
        <v>2.0747</v>
      </c>
      <c r="K48" s="41">
        <v>2.5270000000000001</v>
      </c>
    </row>
    <row r="49" spans="1:11">
      <c r="A49" s="49" t="s">
        <v>113</v>
      </c>
      <c r="B49" s="41">
        <v>1.6029</v>
      </c>
      <c r="C49" s="58" t="s">
        <v>179</v>
      </c>
      <c r="D49" s="41">
        <v>1.3660000000000001</v>
      </c>
      <c r="E49" s="58" t="s">
        <v>179</v>
      </c>
      <c r="F49" s="41">
        <v>0.95669999999999999</v>
      </c>
      <c r="G49" s="10">
        <v>1.7424999999999999</v>
      </c>
      <c r="H49" s="58" t="s">
        <v>179</v>
      </c>
      <c r="I49" s="41">
        <v>1.5275000000000001</v>
      </c>
      <c r="J49" s="41">
        <v>0.65659999999999996</v>
      </c>
      <c r="K49" s="41">
        <v>0.87090000000000001</v>
      </c>
    </row>
    <row r="50" spans="1:11">
      <c r="A50" s="49" t="s">
        <v>114</v>
      </c>
      <c r="B50" s="41">
        <v>5.4951999999999996</v>
      </c>
      <c r="C50" s="41">
        <v>0.66839999999999999</v>
      </c>
      <c r="D50" s="41">
        <v>4.8268000000000004</v>
      </c>
      <c r="E50" s="41">
        <v>2.6537000000000002</v>
      </c>
      <c r="F50" s="41">
        <v>2.1730999999999998</v>
      </c>
      <c r="G50" s="10">
        <v>5.5815999999999999</v>
      </c>
      <c r="H50" s="41">
        <v>0.9294</v>
      </c>
      <c r="I50" s="41">
        <v>4.6521999999999997</v>
      </c>
      <c r="J50" s="41">
        <v>2.5175000000000001</v>
      </c>
      <c r="K50" s="41">
        <v>2.1347</v>
      </c>
    </row>
    <row r="51" spans="1:11">
      <c r="A51" s="49" t="s">
        <v>115</v>
      </c>
      <c r="B51" s="41">
        <v>7.0917000000000003</v>
      </c>
      <c r="C51" s="41">
        <v>0.74380000000000002</v>
      </c>
      <c r="D51" s="41">
        <v>6.3478000000000003</v>
      </c>
      <c r="E51" s="41">
        <v>3.8883999999999999</v>
      </c>
      <c r="F51" s="41">
        <v>2.4594</v>
      </c>
      <c r="G51" s="10">
        <v>6.0533000000000001</v>
      </c>
      <c r="H51" s="41">
        <v>0.76090000000000002</v>
      </c>
      <c r="I51" s="41">
        <v>5.2923999999999998</v>
      </c>
      <c r="J51" s="41">
        <v>3.3089</v>
      </c>
      <c r="K51" s="41">
        <v>1.9834000000000001</v>
      </c>
    </row>
    <row r="52" spans="1:11">
      <c r="A52" s="49" t="s">
        <v>116</v>
      </c>
      <c r="B52" s="41">
        <v>1.0645</v>
      </c>
      <c r="C52" s="58" t="s">
        <v>179</v>
      </c>
      <c r="D52" s="41">
        <v>0.93030000000000002</v>
      </c>
      <c r="E52" s="41">
        <v>0.62419999999999998</v>
      </c>
      <c r="F52" s="58" t="s">
        <v>179</v>
      </c>
      <c r="G52" s="10">
        <v>1.2363999999999999</v>
      </c>
      <c r="H52" s="58" t="s">
        <v>179</v>
      </c>
      <c r="I52" s="41">
        <v>1.1462000000000001</v>
      </c>
      <c r="J52" s="41">
        <v>0.87390000000000001</v>
      </c>
      <c r="K52" s="58" t="s">
        <v>179</v>
      </c>
    </row>
    <row r="53" spans="1:11">
      <c r="A53" s="49" t="s">
        <v>117</v>
      </c>
      <c r="B53" s="41">
        <v>4.1341999999999999</v>
      </c>
      <c r="C53" s="58" t="s">
        <v>179</v>
      </c>
      <c r="D53" s="41">
        <v>4.0922999999999998</v>
      </c>
      <c r="E53" s="41">
        <v>1.3828</v>
      </c>
      <c r="F53" s="41">
        <v>2.7096</v>
      </c>
      <c r="G53" s="10">
        <v>4.9074</v>
      </c>
      <c r="H53" s="58" t="s">
        <v>179</v>
      </c>
      <c r="I53" s="41">
        <v>4.4538000000000002</v>
      </c>
      <c r="J53" s="41">
        <v>1.79</v>
      </c>
      <c r="K53" s="41">
        <v>2.6638000000000002</v>
      </c>
    </row>
    <row r="54" spans="1:11">
      <c r="A54" s="49" t="s">
        <v>118</v>
      </c>
      <c r="B54" s="41">
        <v>2.4626999999999999</v>
      </c>
      <c r="C54" s="58" t="s">
        <v>179</v>
      </c>
      <c r="D54" s="41">
        <v>2.2757999999999998</v>
      </c>
      <c r="E54" s="41">
        <v>1.0994999999999999</v>
      </c>
      <c r="F54" s="41">
        <v>1.1762999999999999</v>
      </c>
      <c r="G54" s="10">
        <v>1.8122</v>
      </c>
      <c r="H54" s="58" t="s">
        <v>179</v>
      </c>
      <c r="I54" s="41">
        <v>1.5087999999999999</v>
      </c>
      <c r="J54" s="41">
        <v>0.79830000000000001</v>
      </c>
      <c r="K54" s="41">
        <v>0.71040000000000003</v>
      </c>
    </row>
    <row r="55" spans="1:11">
      <c r="A55" s="42" t="s">
        <v>119</v>
      </c>
      <c r="B55" s="43"/>
      <c r="C55" s="43"/>
      <c r="D55" s="43"/>
      <c r="E55" s="43"/>
      <c r="F55" s="43"/>
      <c r="G55" s="43"/>
      <c r="H55" s="43"/>
      <c r="I55" s="43"/>
      <c r="J55" s="43"/>
      <c r="K55" s="43"/>
    </row>
    <row r="56" spans="1:11">
      <c r="A56" s="50" t="s">
        <v>121</v>
      </c>
      <c r="B56" s="41">
        <v>7.0369000000000002</v>
      </c>
      <c r="C56" s="41">
        <v>2.3532999999999999</v>
      </c>
      <c r="D56" s="41">
        <v>4.6835000000000004</v>
      </c>
      <c r="E56" s="41">
        <v>0.94550000000000001</v>
      </c>
      <c r="F56" s="41">
        <v>3.738</v>
      </c>
      <c r="G56" s="10">
        <v>8.0059000000000005</v>
      </c>
      <c r="H56" s="41">
        <v>2.2195</v>
      </c>
      <c r="I56" s="41">
        <v>5.7862999999999998</v>
      </c>
      <c r="J56" s="41">
        <v>1.4703999999999999</v>
      </c>
      <c r="K56" s="41">
        <v>4.3159000000000001</v>
      </c>
    </row>
    <row r="57" spans="1:11">
      <c r="A57" s="11" t="s">
        <v>168</v>
      </c>
      <c r="B57" s="6">
        <v>5.4814999999999996</v>
      </c>
      <c r="C57" s="6">
        <v>0.55569999999999997</v>
      </c>
      <c r="D57" s="6">
        <v>4.9257999999999997</v>
      </c>
      <c r="E57" s="6">
        <v>2.9506000000000001</v>
      </c>
      <c r="F57" s="6">
        <v>1.9752000000000001</v>
      </c>
      <c r="G57" s="15">
        <v>4.6082999999999998</v>
      </c>
      <c r="H57" s="6">
        <v>0.82</v>
      </c>
      <c r="I57" s="6">
        <v>3.7884000000000002</v>
      </c>
      <c r="J57" s="6">
        <v>2.0581</v>
      </c>
      <c r="K57" s="6">
        <v>1.7302999999999999</v>
      </c>
    </row>
    <row r="58" spans="1:11">
      <c r="A58" s="7" t="s">
        <v>234</v>
      </c>
    </row>
  </sheetData>
  <mergeCells count="4">
    <mergeCell ref="A55:K55"/>
    <mergeCell ref="B2:F2"/>
    <mergeCell ref="A2:A3"/>
    <mergeCell ref="G2:K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58"/>
  <sheetViews>
    <sheetView workbookViewId="0"/>
  </sheetViews>
  <sheetFormatPr defaultRowHeight="15"/>
  <cols>
    <col min="1" max="1" width="26" customWidth="1"/>
    <col min="2" max="11" width="16" customWidth="1"/>
  </cols>
  <sheetData>
    <row r="1" spans="1:11">
      <c r="A1" s="2" t="s">
        <v>33</v>
      </c>
    </row>
    <row r="2" spans="1:11">
      <c r="A2" s="31" t="s">
        <v>63</v>
      </c>
      <c r="B2" s="64">
        <v>2019</v>
      </c>
      <c r="C2" s="45"/>
      <c r="D2" s="45"/>
      <c r="E2" s="45"/>
      <c r="F2" s="45"/>
      <c r="G2" s="64">
        <v>2022</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7.7260080000000002</v>
      </c>
      <c r="C4" s="41">
        <v>0.632799</v>
      </c>
      <c r="D4" s="41">
        <v>7.0932089999999999</v>
      </c>
      <c r="E4" s="41">
        <v>4.2253600000000002</v>
      </c>
      <c r="F4" s="41">
        <v>2.8678490000000001</v>
      </c>
      <c r="G4" s="10">
        <v>9.9624959999999998</v>
      </c>
      <c r="H4" s="41">
        <v>0.71037600000000001</v>
      </c>
      <c r="I4" s="41">
        <v>9.2521199999999997</v>
      </c>
      <c r="J4" s="41">
        <v>5.7690530000000004</v>
      </c>
      <c r="K4" s="41">
        <v>3.4830670000000001</v>
      </c>
    </row>
    <row r="5" spans="1:11">
      <c r="A5" s="49" t="s">
        <v>69</v>
      </c>
      <c r="B5" s="41">
        <v>1.200744</v>
      </c>
      <c r="C5" s="58" t="s">
        <v>179</v>
      </c>
      <c r="D5" s="41">
        <v>0.96974400000000005</v>
      </c>
      <c r="E5" s="41">
        <v>0.77706799999999998</v>
      </c>
      <c r="F5" s="58" t="s">
        <v>179</v>
      </c>
      <c r="G5" s="10">
        <v>4.4540949999999997</v>
      </c>
      <c r="H5" s="58" t="s">
        <v>179</v>
      </c>
      <c r="I5" s="41">
        <v>4.2150930000000004</v>
      </c>
      <c r="J5" s="41">
        <v>3.1103139999999998</v>
      </c>
      <c r="K5" s="41">
        <v>1.104778</v>
      </c>
    </row>
    <row r="6" spans="1:11">
      <c r="A6" s="49" t="s">
        <v>70</v>
      </c>
      <c r="B6" s="41">
        <v>12.169468999999999</v>
      </c>
      <c r="C6" s="58" t="s">
        <v>179</v>
      </c>
      <c r="D6" s="41">
        <v>11.686802</v>
      </c>
      <c r="E6" s="41">
        <v>5.2009860000000003</v>
      </c>
      <c r="F6" s="41">
        <v>6.4858159999999998</v>
      </c>
      <c r="G6" s="10">
        <v>13.862598999999999</v>
      </c>
      <c r="H6" s="58" t="s">
        <v>179</v>
      </c>
      <c r="I6" s="41">
        <v>13.696448999999999</v>
      </c>
      <c r="J6" s="41">
        <v>8.7124299999999995</v>
      </c>
      <c r="K6" s="41">
        <v>4.984019</v>
      </c>
    </row>
    <row r="7" spans="1:11">
      <c r="A7" s="49" t="s">
        <v>71</v>
      </c>
      <c r="B7" s="41">
        <v>6.457433</v>
      </c>
      <c r="C7" s="41">
        <v>0.61404800000000004</v>
      </c>
      <c r="D7" s="41">
        <v>5.8433849999999996</v>
      </c>
      <c r="E7" s="41">
        <v>3.0064820000000001</v>
      </c>
      <c r="F7" s="41">
        <v>2.836903</v>
      </c>
      <c r="G7" s="10">
        <v>8.2030119999999993</v>
      </c>
      <c r="H7" s="58" t="s">
        <v>179</v>
      </c>
      <c r="I7" s="41">
        <v>7.9419959999999996</v>
      </c>
      <c r="J7" s="41">
        <v>6.0416489999999996</v>
      </c>
      <c r="K7" s="41">
        <v>1.900347</v>
      </c>
    </row>
    <row r="8" spans="1:11">
      <c r="A8" s="49" t="s">
        <v>72</v>
      </c>
      <c r="B8" s="41">
        <v>6.3505209999999996</v>
      </c>
      <c r="C8" s="58" t="s">
        <v>179</v>
      </c>
      <c r="D8" s="41">
        <v>6.0370920000000003</v>
      </c>
      <c r="E8" s="41">
        <v>1.66185</v>
      </c>
      <c r="F8" s="41">
        <v>4.3752420000000001</v>
      </c>
      <c r="G8" s="10">
        <v>7.7855129999999999</v>
      </c>
      <c r="H8" s="41">
        <v>0.55000899999999997</v>
      </c>
      <c r="I8" s="41">
        <v>7.2355039999999997</v>
      </c>
      <c r="J8" s="41">
        <v>2.1724399999999999</v>
      </c>
      <c r="K8" s="41">
        <v>5.0630639999999998</v>
      </c>
    </row>
    <row r="9" spans="1:11">
      <c r="A9" s="49" t="s">
        <v>73</v>
      </c>
      <c r="B9" s="41">
        <v>15.312827</v>
      </c>
      <c r="C9" s="41">
        <v>0.82285200000000003</v>
      </c>
      <c r="D9" s="41">
        <v>14.489974999999999</v>
      </c>
      <c r="E9" s="41">
        <v>11.240493000000001</v>
      </c>
      <c r="F9" s="41">
        <v>3.249482</v>
      </c>
      <c r="G9" s="10">
        <v>18.143681000000001</v>
      </c>
      <c r="H9" s="41">
        <v>1.5948580000000001</v>
      </c>
      <c r="I9" s="41">
        <v>16.548822999999999</v>
      </c>
      <c r="J9" s="41">
        <v>14.031635</v>
      </c>
      <c r="K9" s="41">
        <v>2.517188</v>
      </c>
    </row>
    <row r="10" spans="1:11">
      <c r="A10" s="49" t="s">
        <v>74</v>
      </c>
      <c r="B10" s="41">
        <v>8.0863139999999998</v>
      </c>
      <c r="C10" s="41">
        <v>0.52934800000000004</v>
      </c>
      <c r="D10" s="41">
        <v>7.5569660000000001</v>
      </c>
      <c r="E10" s="41">
        <v>4.8328179999999996</v>
      </c>
      <c r="F10" s="41">
        <v>2.724148</v>
      </c>
      <c r="G10" s="10">
        <v>9.642398</v>
      </c>
      <c r="H10" s="41">
        <v>0.96024799999999999</v>
      </c>
      <c r="I10" s="41">
        <v>8.6821490000000008</v>
      </c>
      <c r="J10" s="41">
        <v>6.8509370000000001</v>
      </c>
      <c r="K10" s="41">
        <v>1.8312120000000001</v>
      </c>
    </row>
    <row r="11" spans="1:11">
      <c r="A11" s="49" t="s">
        <v>75</v>
      </c>
      <c r="B11" s="41">
        <v>4.6461740000000002</v>
      </c>
      <c r="C11" s="41">
        <v>0.997645</v>
      </c>
      <c r="D11" s="41">
        <v>3.6485289999999999</v>
      </c>
      <c r="E11" s="41">
        <v>1.80596</v>
      </c>
      <c r="F11" s="41">
        <v>1.84257</v>
      </c>
      <c r="G11" s="10">
        <v>5.7430750000000002</v>
      </c>
      <c r="H11" s="41">
        <v>0.62769699999999995</v>
      </c>
      <c r="I11" s="41">
        <v>5.1153779999999998</v>
      </c>
      <c r="J11" s="41">
        <v>1.783879</v>
      </c>
      <c r="K11" s="41">
        <v>3.331499</v>
      </c>
    </row>
    <row r="12" spans="1:11">
      <c r="A12" s="49" t="s">
        <v>76</v>
      </c>
      <c r="B12" s="41">
        <v>4.4977119999999999</v>
      </c>
      <c r="C12" s="58" t="s">
        <v>179</v>
      </c>
      <c r="D12" s="41">
        <v>4.2263450000000002</v>
      </c>
      <c r="E12" s="41">
        <v>1.8143339999999999</v>
      </c>
      <c r="F12" s="41">
        <v>2.41201</v>
      </c>
      <c r="G12" s="10">
        <v>10.097125999999999</v>
      </c>
      <c r="H12" s="41">
        <v>0.51761999999999997</v>
      </c>
      <c r="I12" s="41">
        <v>9.5795060000000003</v>
      </c>
      <c r="J12" s="41">
        <v>5.4193360000000004</v>
      </c>
      <c r="K12" s="41">
        <v>4.1601699999999999</v>
      </c>
    </row>
    <row r="13" spans="1:11">
      <c r="A13" s="49" t="s">
        <v>77</v>
      </c>
      <c r="B13" s="41">
        <v>7.1934889999999996</v>
      </c>
      <c r="C13" s="41">
        <v>1.05718</v>
      </c>
      <c r="D13" s="41">
        <v>6.1363089999999998</v>
      </c>
      <c r="E13" s="41">
        <v>0.96959600000000001</v>
      </c>
      <c r="F13" s="41">
        <v>5.1667129999999997</v>
      </c>
      <c r="G13" s="10">
        <v>6.7411180000000002</v>
      </c>
      <c r="H13" s="41">
        <v>0.65962799999999999</v>
      </c>
      <c r="I13" s="41">
        <v>6.0814890000000004</v>
      </c>
      <c r="J13" s="41">
        <v>0.97540499999999997</v>
      </c>
      <c r="K13" s="41">
        <v>5.1060840000000001</v>
      </c>
    </row>
    <row r="14" spans="1:11">
      <c r="A14" s="49" t="s">
        <v>78</v>
      </c>
      <c r="B14" s="41">
        <v>3.9473150000000001</v>
      </c>
      <c r="C14" s="41">
        <v>0.680975</v>
      </c>
      <c r="D14" s="41">
        <v>3.26634</v>
      </c>
      <c r="E14" s="41">
        <v>0.75010699999999997</v>
      </c>
      <c r="F14" s="41">
        <v>2.5162330000000002</v>
      </c>
      <c r="G14" s="10">
        <v>6.3137540000000003</v>
      </c>
      <c r="H14" s="58" t="s">
        <v>179</v>
      </c>
      <c r="I14" s="41">
        <v>5.9482189999999999</v>
      </c>
      <c r="J14" s="41">
        <v>2.049569</v>
      </c>
      <c r="K14" s="41">
        <v>3.8986510000000001</v>
      </c>
    </row>
    <row r="15" spans="1:11">
      <c r="A15" s="49" t="s">
        <v>79</v>
      </c>
      <c r="B15" s="41">
        <v>6.7551909999999999</v>
      </c>
      <c r="C15" s="41">
        <v>0.51959999999999995</v>
      </c>
      <c r="D15" s="41">
        <v>6.2355900000000002</v>
      </c>
      <c r="E15" s="41">
        <v>4.7804859999999998</v>
      </c>
      <c r="F15" s="41">
        <v>1.455104</v>
      </c>
      <c r="G15" s="10">
        <v>11.842224</v>
      </c>
      <c r="H15" s="58" t="s">
        <v>179</v>
      </c>
      <c r="I15" s="41">
        <v>11.444832</v>
      </c>
      <c r="J15" s="41">
        <v>9.922485</v>
      </c>
      <c r="K15" s="41">
        <v>1.522348</v>
      </c>
    </row>
    <row r="16" spans="1:11">
      <c r="A16" s="49" t="s">
        <v>80</v>
      </c>
      <c r="B16" s="41">
        <v>4.0051500000000004</v>
      </c>
      <c r="C16" s="58" t="s">
        <v>179</v>
      </c>
      <c r="D16" s="41">
        <v>3.9121269999999999</v>
      </c>
      <c r="E16" s="41">
        <v>2.2219220000000002</v>
      </c>
      <c r="F16" s="41">
        <v>1.690205</v>
      </c>
      <c r="G16" s="10">
        <v>6.2571570000000003</v>
      </c>
      <c r="H16" s="41">
        <v>0.61716800000000005</v>
      </c>
      <c r="I16" s="41">
        <v>5.6399889999999999</v>
      </c>
      <c r="J16" s="41">
        <v>3.519164</v>
      </c>
      <c r="K16" s="41">
        <v>2.120825</v>
      </c>
    </row>
    <row r="17" spans="1:11">
      <c r="A17" s="49" t="s">
        <v>81</v>
      </c>
      <c r="B17" s="41">
        <v>6.6282940000000004</v>
      </c>
      <c r="C17" s="58" t="s">
        <v>179</v>
      </c>
      <c r="D17" s="41">
        <v>6.2420540000000004</v>
      </c>
      <c r="E17" s="41">
        <v>2.112139</v>
      </c>
      <c r="F17" s="41">
        <v>4.1299149999999996</v>
      </c>
      <c r="G17" s="10">
        <v>12.329877</v>
      </c>
      <c r="H17" s="58" t="s">
        <v>179</v>
      </c>
      <c r="I17" s="41">
        <v>11.831586</v>
      </c>
      <c r="J17" s="41">
        <v>6.4648960000000004</v>
      </c>
      <c r="K17" s="41">
        <v>5.3666900000000002</v>
      </c>
    </row>
    <row r="18" spans="1:11">
      <c r="A18" s="49" t="s">
        <v>82</v>
      </c>
      <c r="B18" s="41">
        <v>4.7131340000000002</v>
      </c>
      <c r="C18" s="58" t="s">
        <v>179</v>
      </c>
      <c r="D18" s="41">
        <v>4.4522329999999997</v>
      </c>
      <c r="E18" s="41">
        <v>2.0786120000000001</v>
      </c>
      <c r="F18" s="41">
        <v>2.373621</v>
      </c>
      <c r="G18" s="10">
        <v>6.9039349999999997</v>
      </c>
      <c r="H18" s="58" t="s">
        <v>179</v>
      </c>
      <c r="I18" s="41">
        <v>6.6257429999999999</v>
      </c>
      <c r="J18" s="41">
        <v>1.8038559999999999</v>
      </c>
      <c r="K18" s="41">
        <v>4.8218880000000004</v>
      </c>
    </row>
    <row r="19" spans="1:11">
      <c r="A19" s="49" t="s">
        <v>83</v>
      </c>
      <c r="B19" s="41">
        <v>5.414809</v>
      </c>
      <c r="C19" s="58" t="s">
        <v>179</v>
      </c>
      <c r="D19" s="41">
        <v>5.1228509999999998</v>
      </c>
      <c r="E19" s="41">
        <v>1.8480859999999999</v>
      </c>
      <c r="F19" s="41">
        <v>3.2747649999999999</v>
      </c>
      <c r="G19" s="10">
        <v>5.1847859999999999</v>
      </c>
      <c r="H19" s="58" t="s">
        <v>179</v>
      </c>
      <c r="I19" s="41">
        <v>4.7429620000000003</v>
      </c>
      <c r="J19" s="41">
        <v>1.2257210000000001</v>
      </c>
      <c r="K19" s="41">
        <v>3.5172400000000001</v>
      </c>
    </row>
    <row r="20" spans="1:11">
      <c r="A20" s="49" t="s">
        <v>84</v>
      </c>
      <c r="B20" s="41">
        <v>9.1446349999999992</v>
      </c>
      <c r="C20" s="41">
        <v>0.59397500000000003</v>
      </c>
      <c r="D20" s="41">
        <v>8.5506600000000006</v>
      </c>
      <c r="E20" s="41">
        <v>7.0306430000000004</v>
      </c>
      <c r="F20" s="41">
        <v>1.5200180000000001</v>
      </c>
      <c r="G20" s="10">
        <v>7.4939080000000002</v>
      </c>
      <c r="H20" s="58" t="s">
        <v>179</v>
      </c>
      <c r="I20" s="41">
        <v>7.236103</v>
      </c>
      <c r="J20" s="41">
        <v>5.5334649999999996</v>
      </c>
      <c r="K20" s="41">
        <v>1.702637</v>
      </c>
    </row>
    <row r="21" spans="1:11">
      <c r="A21" s="49" t="s">
        <v>85</v>
      </c>
      <c r="B21" s="41">
        <v>2.8584860000000001</v>
      </c>
      <c r="C21" s="58" t="s">
        <v>179</v>
      </c>
      <c r="D21" s="41">
        <v>2.4892799999999999</v>
      </c>
      <c r="E21" s="41">
        <v>0.80038399999999998</v>
      </c>
      <c r="F21" s="41">
        <v>1.688896</v>
      </c>
      <c r="G21" s="10">
        <v>4.0406639999999996</v>
      </c>
      <c r="H21" s="58" t="s">
        <v>179</v>
      </c>
      <c r="I21" s="41">
        <v>3.5416509999999999</v>
      </c>
      <c r="J21" s="41">
        <v>0.70383700000000005</v>
      </c>
      <c r="K21" s="41">
        <v>2.8378130000000001</v>
      </c>
    </row>
    <row r="22" spans="1:11">
      <c r="A22" s="49" t="s">
        <v>86</v>
      </c>
      <c r="B22" s="41">
        <v>3.024648</v>
      </c>
      <c r="C22" s="58" t="s">
        <v>179</v>
      </c>
      <c r="D22" s="41">
        <v>2.6444260000000002</v>
      </c>
      <c r="E22" s="41">
        <v>1.038527</v>
      </c>
      <c r="F22" s="41">
        <v>1.605899</v>
      </c>
      <c r="G22" s="10">
        <v>3.0512429999999999</v>
      </c>
      <c r="H22" s="41">
        <v>0.52753499999999998</v>
      </c>
      <c r="I22" s="41">
        <v>2.5237080000000001</v>
      </c>
      <c r="J22" s="58" t="s">
        <v>179</v>
      </c>
      <c r="K22" s="41">
        <v>2.1756380000000002</v>
      </c>
    </row>
    <row r="23" spans="1:11">
      <c r="A23" s="49" t="s">
        <v>87</v>
      </c>
      <c r="B23" s="41">
        <v>3.0300850000000001</v>
      </c>
      <c r="C23" s="58" t="s">
        <v>179</v>
      </c>
      <c r="D23" s="41">
        <v>2.749044</v>
      </c>
      <c r="E23" s="41">
        <v>1.536497</v>
      </c>
      <c r="F23" s="41">
        <v>1.212547</v>
      </c>
      <c r="G23" s="10">
        <v>2.7061660000000001</v>
      </c>
      <c r="H23" s="58" t="s">
        <v>179</v>
      </c>
      <c r="I23" s="41">
        <v>2.3946800000000001</v>
      </c>
      <c r="J23" s="41">
        <v>1.670804</v>
      </c>
      <c r="K23" s="41">
        <v>0.72387599999999996</v>
      </c>
    </row>
    <row r="24" spans="1:11">
      <c r="A24" s="49" t="s">
        <v>88</v>
      </c>
      <c r="B24" s="41">
        <v>5.8997140000000003</v>
      </c>
      <c r="C24" s="41">
        <v>0.93990700000000005</v>
      </c>
      <c r="D24" s="41">
        <v>4.9598069999999996</v>
      </c>
      <c r="E24" s="41">
        <v>0.72055100000000005</v>
      </c>
      <c r="F24" s="41">
        <v>4.2392560000000001</v>
      </c>
      <c r="G24" s="10">
        <v>9.5008490000000005</v>
      </c>
      <c r="H24" s="41">
        <v>1.076608</v>
      </c>
      <c r="I24" s="41">
        <v>8.4242410000000003</v>
      </c>
      <c r="J24" s="41">
        <v>1.725087</v>
      </c>
      <c r="K24" s="41">
        <v>6.6991540000000001</v>
      </c>
    </row>
    <row r="25" spans="1:11">
      <c r="A25" s="49" t="s">
        <v>89</v>
      </c>
      <c r="B25" s="41">
        <v>6.8559830000000002</v>
      </c>
      <c r="C25" s="41">
        <v>1.369013</v>
      </c>
      <c r="D25" s="41">
        <v>5.4869700000000003</v>
      </c>
      <c r="E25" s="41">
        <v>4.1554890000000002</v>
      </c>
      <c r="F25" s="41">
        <v>1.3314809999999999</v>
      </c>
      <c r="G25" s="10">
        <v>7.486809</v>
      </c>
      <c r="H25" s="41">
        <v>1.7877339999999999</v>
      </c>
      <c r="I25" s="41">
        <v>5.6990749999999997</v>
      </c>
      <c r="J25" s="41">
        <v>3.8099980000000002</v>
      </c>
      <c r="K25" s="41">
        <v>1.8890769999999999</v>
      </c>
    </row>
    <row r="26" spans="1:11">
      <c r="A26" s="49" t="s">
        <v>90</v>
      </c>
      <c r="B26" s="41">
        <v>6.3428519999999997</v>
      </c>
      <c r="C26" s="41">
        <v>0.59107699999999996</v>
      </c>
      <c r="D26" s="41">
        <v>5.7517760000000004</v>
      </c>
      <c r="E26" s="41">
        <v>3.442456</v>
      </c>
      <c r="F26" s="41">
        <v>2.3093189999999999</v>
      </c>
      <c r="G26" s="10">
        <v>5.7995140000000003</v>
      </c>
      <c r="H26" s="58" t="s">
        <v>179</v>
      </c>
      <c r="I26" s="41">
        <v>5.5519800000000004</v>
      </c>
      <c r="J26" s="41">
        <v>4.1632170000000004</v>
      </c>
      <c r="K26" s="41">
        <v>1.388763</v>
      </c>
    </row>
    <row r="27" spans="1:11">
      <c r="A27" s="49" t="s">
        <v>91</v>
      </c>
      <c r="B27" s="41">
        <v>5.9950760000000001</v>
      </c>
      <c r="C27" s="41">
        <v>0.64069799999999999</v>
      </c>
      <c r="D27" s="41">
        <v>5.3543779999999996</v>
      </c>
      <c r="E27" s="41">
        <v>4.1454440000000004</v>
      </c>
      <c r="F27" s="41">
        <v>1.208934</v>
      </c>
      <c r="G27" s="10">
        <v>7.559876</v>
      </c>
      <c r="H27" s="41">
        <v>0.81668799999999997</v>
      </c>
      <c r="I27" s="41">
        <v>6.743188</v>
      </c>
      <c r="J27" s="41">
        <v>4.2322769999999998</v>
      </c>
      <c r="K27" s="41">
        <v>2.5109110000000001</v>
      </c>
    </row>
    <row r="28" spans="1:11">
      <c r="A28" s="49" t="s">
        <v>92</v>
      </c>
      <c r="B28" s="41">
        <v>2.03498</v>
      </c>
      <c r="C28" s="58" t="s">
        <v>179</v>
      </c>
      <c r="D28" s="41">
        <v>1.9163079999999999</v>
      </c>
      <c r="E28" s="41">
        <v>1.2898050000000001</v>
      </c>
      <c r="F28" s="41">
        <v>0.62650399999999995</v>
      </c>
      <c r="G28" s="10">
        <v>4.0914429999999999</v>
      </c>
      <c r="H28" s="58" t="s">
        <v>179</v>
      </c>
      <c r="I28" s="41">
        <v>3.9923609999999998</v>
      </c>
      <c r="J28" s="41">
        <v>2.0602179999999999</v>
      </c>
      <c r="K28" s="41">
        <v>1.9321429999999999</v>
      </c>
    </row>
    <row r="29" spans="1:11">
      <c r="A29" s="49" t="s">
        <v>93</v>
      </c>
      <c r="B29" s="41">
        <v>2.0987800000000001</v>
      </c>
      <c r="C29" s="58" t="s">
        <v>179</v>
      </c>
      <c r="D29" s="41">
        <v>1.896674</v>
      </c>
      <c r="E29" s="41">
        <v>1.0993360000000001</v>
      </c>
      <c r="F29" s="41">
        <v>0.79733799999999999</v>
      </c>
      <c r="G29" s="10">
        <v>4.7449620000000001</v>
      </c>
      <c r="H29" s="58" t="s">
        <v>179</v>
      </c>
      <c r="I29" s="41">
        <v>4.4436600000000004</v>
      </c>
      <c r="J29" s="41">
        <v>2.7151169999999998</v>
      </c>
      <c r="K29" s="41">
        <v>1.7285440000000001</v>
      </c>
    </row>
    <row r="30" spans="1:11">
      <c r="A30" s="49" t="s">
        <v>94</v>
      </c>
      <c r="B30" s="41">
        <v>2.1724109999999999</v>
      </c>
      <c r="C30" s="58" t="s">
        <v>179</v>
      </c>
      <c r="D30" s="41">
        <v>2.112536</v>
      </c>
      <c r="E30" s="41">
        <v>1.461562</v>
      </c>
      <c r="F30" s="41">
        <v>0.65097300000000002</v>
      </c>
      <c r="G30" s="10">
        <v>3.32735</v>
      </c>
      <c r="H30" s="58" t="s">
        <v>179</v>
      </c>
      <c r="I30" s="41">
        <v>3.2770809999999999</v>
      </c>
      <c r="J30" s="41">
        <v>2.1004330000000002</v>
      </c>
      <c r="K30" s="41">
        <v>1.176647</v>
      </c>
    </row>
    <row r="31" spans="1:11">
      <c r="A31" s="49" t="s">
        <v>95</v>
      </c>
      <c r="B31" s="41">
        <v>3.573671</v>
      </c>
      <c r="C31" s="58" t="s">
        <v>179</v>
      </c>
      <c r="D31" s="41">
        <v>3.185003</v>
      </c>
      <c r="E31" s="41">
        <v>1.3102210000000001</v>
      </c>
      <c r="F31" s="41">
        <v>1.8747819999999999</v>
      </c>
      <c r="G31" s="10">
        <v>4.733625</v>
      </c>
      <c r="H31" s="58" t="s">
        <v>179</v>
      </c>
      <c r="I31" s="41">
        <v>4.3916139999999997</v>
      </c>
      <c r="J31" s="41">
        <v>3.5116079999999998</v>
      </c>
      <c r="K31" s="41">
        <v>0.88000599999999995</v>
      </c>
    </row>
    <row r="32" spans="1:11">
      <c r="A32" s="49" t="s">
        <v>96</v>
      </c>
      <c r="B32" s="41">
        <v>13.562987</v>
      </c>
      <c r="C32" s="41">
        <v>0.59438899999999995</v>
      </c>
      <c r="D32" s="41">
        <v>12.968597000000001</v>
      </c>
      <c r="E32" s="41">
        <v>10.327303000000001</v>
      </c>
      <c r="F32" s="41">
        <v>2.6412939999999998</v>
      </c>
      <c r="G32" s="10">
        <v>12.175034999999999</v>
      </c>
      <c r="H32" s="58" t="s">
        <v>179</v>
      </c>
      <c r="I32" s="41">
        <v>11.785227000000001</v>
      </c>
      <c r="J32" s="41">
        <v>9.515352</v>
      </c>
      <c r="K32" s="41">
        <v>2.269876</v>
      </c>
    </row>
    <row r="33" spans="1:11">
      <c r="A33" s="49" t="s">
        <v>97</v>
      </c>
      <c r="B33" s="41">
        <v>2.8370980000000001</v>
      </c>
      <c r="C33" s="58" t="s">
        <v>179</v>
      </c>
      <c r="D33" s="41">
        <v>2.5936699999999999</v>
      </c>
      <c r="E33" s="41">
        <v>1.1937869999999999</v>
      </c>
      <c r="F33" s="41">
        <v>1.3998839999999999</v>
      </c>
      <c r="G33" s="10">
        <v>3.3231639999999998</v>
      </c>
      <c r="H33" s="58" t="s">
        <v>179</v>
      </c>
      <c r="I33" s="41">
        <v>2.986812</v>
      </c>
      <c r="J33" s="41">
        <v>2.496934</v>
      </c>
      <c r="K33" s="58" t="s">
        <v>179</v>
      </c>
    </row>
    <row r="34" spans="1:11">
      <c r="A34" s="49" t="s">
        <v>98</v>
      </c>
      <c r="B34" s="41">
        <v>5.2098820000000003</v>
      </c>
      <c r="C34" s="41">
        <v>1.3092870000000001</v>
      </c>
      <c r="D34" s="41">
        <v>3.900595</v>
      </c>
      <c r="E34" s="58" t="s">
        <v>179</v>
      </c>
      <c r="F34" s="41">
        <v>3.4568509999999999</v>
      </c>
      <c r="G34" s="10">
        <v>4.6435919999999999</v>
      </c>
      <c r="H34" s="41">
        <v>0.70595600000000003</v>
      </c>
      <c r="I34" s="41">
        <v>3.9376359999999999</v>
      </c>
      <c r="J34" s="58" t="s">
        <v>179</v>
      </c>
      <c r="K34" s="41">
        <v>3.7742710000000002</v>
      </c>
    </row>
    <row r="35" spans="1:11">
      <c r="A35" s="49" t="s">
        <v>99</v>
      </c>
      <c r="B35" s="41">
        <v>12.301272000000001</v>
      </c>
      <c r="C35" s="41">
        <v>0.977657</v>
      </c>
      <c r="D35" s="41">
        <v>11.323615</v>
      </c>
      <c r="E35" s="41">
        <v>5.7921370000000003</v>
      </c>
      <c r="F35" s="41">
        <v>5.5314779999999999</v>
      </c>
      <c r="G35" s="10">
        <v>20.460038000000001</v>
      </c>
      <c r="H35" s="58" t="s">
        <v>179</v>
      </c>
      <c r="I35" s="41">
        <v>20.139091000000001</v>
      </c>
      <c r="J35" s="41">
        <v>14.88123</v>
      </c>
      <c r="K35" s="41">
        <v>5.2578620000000003</v>
      </c>
    </row>
    <row r="36" spans="1:11">
      <c r="A36" s="49" t="s">
        <v>100</v>
      </c>
      <c r="B36" s="41">
        <v>7.0503830000000001</v>
      </c>
      <c r="C36" s="41">
        <v>0.87931599999999999</v>
      </c>
      <c r="D36" s="41">
        <v>6.1710669999999999</v>
      </c>
      <c r="E36" s="41">
        <v>1.287941</v>
      </c>
      <c r="F36" s="41">
        <v>4.8831259999999999</v>
      </c>
      <c r="G36" s="10">
        <v>8.5223049999999994</v>
      </c>
      <c r="H36" s="41">
        <v>0.72253500000000004</v>
      </c>
      <c r="I36" s="41">
        <v>7.7997699999999996</v>
      </c>
      <c r="J36" s="41">
        <v>0.91986100000000004</v>
      </c>
      <c r="K36" s="41">
        <v>6.8799089999999996</v>
      </c>
    </row>
    <row r="37" spans="1:11">
      <c r="A37" s="49" t="s">
        <v>101</v>
      </c>
      <c r="B37" s="41">
        <v>4.2585769999999998</v>
      </c>
      <c r="C37" s="58" t="s">
        <v>179</v>
      </c>
      <c r="D37" s="41">
        <v>3.8497370000000002</v>
      </c>
      <c r="E37" s="41">
        <v>1.9023030000000001</v>
      </c>
      <c r="F37" s="41">
        <v>1.947433</v>
      </c>
      <c r="G37" s="10">
        <v>8.5167730000000006</v>
      </c>
      <c r="H37" s="41">
        <v>0.54195599999999999</v>
      </c>
      <c r="I37" s="41">
        <v>7.9748169999999998</v>
      </c>
      <c r="J37" s="41">
        <v>4.4901879999999998</v>
      </c>
      <c r="K37" s="41">
        <v>3.484629</v>
      </c>
    </row>
    <row r="38" spans="1:11">
      <c r="A38" s="49" t="s">
        <v>102</v>
      </c>
      <c r="B38" s="41">
        <v>2.2307579999999998</v>
      </c>
      <c r="C38" s="58" t="s">
        <v>179</v>
      </c>
      <c r="D38" s="41">
        <v>1.954971</v>
      </c>
      <c r="E38" s="41">
        <v>1.0240480000000001</v>
      </c>
      <c r="F38" s="41">
        <v>0.93092299999999994</v>
      </c>
      <c r="G38" s="10">
        <v>2.9560879999999998</v>
      </c>
      <c r="H38" s="58" t="s">
        <v>179</v>
      </c>
      <c r="I38" s="41">
        <v>2.7359550000000001</v>
      </c>
      <c r="J38" s="41">
        <v>1.015633</v>
      </c>
      <c r="K38" s="41">
        <v>1.7203219999999999</v>
      </c>
    </row>
    <row r="39" spans="1:11">
      <c r="A39" s="49" t="s">
        <v>103</v>
      </c>
      <c r="B39" s="41">
        <v>1.9581789999999999</v>
      </c>
      <c r="C39" s="58" t="s">
        <v>179</v>
      </c>
      <c r="D39" s="41">
        <v>1.8620399999999999</v>
      </c>
      <c r="E39" s="41">
        <v>0.65556700000000001</v>
      </c>
      <c r="F39" s="41">
        <v>1.2064729999999999</v>
      </c>
      <c r="G39" s="10">
        <v>3.3650090000000001</v>
      </c>
      <c r="H39" s="58" t="s">
        <v>179</v>
      </c>
      <c r="I39" s="41">
        <v>2.898577</v>
      </c>
      <c r="J39" s="41">
        <v>1.051409</v>
      </c>
      <c r="K39" s="41">
        <v>1.8471679999999999</v>
      </c>
    </row>
    <row r="40" spans="1:11">
      <c r="A40" s="49" t="s">
        <v>104</v>
      </c>
      <c r="B40" s="41">
        <v>5.9599669999999998</v>
      </c>
      <c r="C40" s="58" t="s">
        <v>179</v>
      </c>
      <c r="D40" s="41">
        <v>5.693079</v>
      </c>
      <c r="E40" s="41">
        <v>2.5792120000000001</v>
      </c>
      <c r="F40" s="41">
        <v>3.1138669999999999</v>
      </c>
      <c r="G40" s="10">
        <v>8.5450879999999998</v>
      </c>
      <c r="H40" s="41">
        <v>0.71870500000000004</v>
      </c>
      <c r="I40" s="41">
        <v>7.8263829999999999</v>
      </c>
      <c r="J40" s="41">
        <v>5.6248889999999996</v>
      </c>
      <c r="K40" s="41">
        <v>2.2014939999999998</v>
      </c>
    </row>
    <row r="41" spans="1:11">
      <c r="A41" s="49" t="s">
        <v>105</v>
      </c>
      <c r="B41" s="41">
        <v>6.6411639999999998</v>
      </c>
      <c r="C41" s="58" t="s">
        <v>179</v>
      </c>
      <c r="D41" s="41">
        <v>6.223325</v>
      </c>
      <c r="E41" s="41">
        <v>4.0727460000000004</v>
      </c>
      <c r="F41" s="41">
        <v>2.150579</v>
      </c>
      <c r="G41" s="10">
        <v>7.957325</v>
      </c>
      <c r="H41" s="58" t="s">
        <v>179</v>
      </c>
      <c r="I41" s="41">
        <v>7.5819910000000004</v>
      </c>
      <c r="J41" s="41">
        <v>5.2283530000000003</v>
      </c>
      <c r="K41" s="41">
        <v>2.3536380000000001</v>
      </c>
    </row>
    <row r="42" spans="1:11">
      <c r="A42" s="49" t="s">
        <v>106</v>
      </c>
      <c r="B42" s="41">
        <v>3.5129769999999998</v>
      </c>
      <c r="C42" s="41">
        <v>0.64574100000000001</v>
      </c>
      <c r="D42" s="41">
        <v>2.867235</v>
      </c>
      <c r="E42" s="41">
        <v>1.25512</v>
      </c>
      <c r="F42" s="41">
        <v>1.6121160000000001</v>
      </c>
      <c r="G42" s="10">
        <v>4.8063459999999996</v>
      </c>
      <c r="H42" s="41">
        <v>0.50632100000000002</v>
      </c>
      <c r="I42" s="41">
        <v>4.3000249999999998</v>
      </c>
      <c r="J42" s="41">
        <v>1.6158539999999999</v>
      </c>
      <c r="K42" s="41">
        <v>2.6841710000000001</v>
      </c>
    </row>
    <row r="43" spans="1:11">
      <c r="A43" s="49" t="s">
        <v>107</v>
      </c>
      <c r="B43" s="41">
        <v>8.0277860000000008</v>
      </c>
      <c r="C43" s="41">
        <v>0.76448000000000005</v>
      </c>
      <c r="D43" s="41">
        <v>7.263306</v>
      </c>
      <c r="E43" s="41">
        <v>2.826962</v>
      </c>
      <c r="F43" s="41">
        <v>4.4363440000000001</v>
      </c>
      <c r="G43" s="10">
        <v>10.931842</v>
      </c>
      <c r="H43" s="41">
        <v>0.60427399999999998</v>
      </c>
      <c r="I43" s="41">
        <v>10.327567999999999</v>
      </c>
      <c r="J43" s="41">
        <v>4.9680200000000001</v>
      </c>
      <c r="K43" s="41">
        <v>5.3595480000000002</v>
      </c>
    </row>
    <row r="44" spans="1:11">
      <c r="A44" s="49" t="s">
        <v>108</v>
      </c>
      <c r="B44" s="41">
        <v>6.7942609999999997</v>
      </c>
      <c r="C44" s="58" t="s">
        <v>179</v>
      </c>
      <c r="D44" s="41">
        <v>6.3045739999999997</v>
      </c>
      <c r="E44" s="41">
        <v>5.5132839999999996</v>
      </c>
      <c r="F44" s="41">
        <v>0.79128900000000002</v>
      </c>
      <c r="G44" s="10">
        <v>5.7957910000000004</v>
      </c>
      <c r="H44" s="41">
        <v>0.60665100000000005</v>
      </c>
      <c r="I44" s="41">
        <v>5.1891389999999999</v>
      </c>
      <c r="J44" s="41">
        <v>3.1188669999999998</v>
      </c>
      <c r="K44" s="41">
        <v>2.0702720000000001</v>
      </c>
    </row>
    <row r="45" spans="1:11">
      <c r="A45" s="49" t="s">
        <v>109</v>
      </c>
      <c r="B45" s="41">
        <v>3.090147</v>
      </c>
      <c r="C45" s="41">
        <v>0.56010599999999999</v>
      </c>
      <c r="D45" s="41">
        <v>2.5300410000000002</v>
      </c>
      <c r="E45" s="41">
        <v>1.9828760000000001</v>
      </c>
      <c r="F45" s="41">
        <v>0.54716399999999998</v>
      </c>
      <c r="G45" s="10">
        <v>4.8569420000000001</v>
      </c>
      <c r="H45" s="58" t="s">
        <v>179</v>
      </c>
      <c r="I45" s="41">
        <v>4.3658760000000001</v>
      </c>
      <c r="J45" s="41">
        <v>3.4463750000000002</v>
      </c>
      <c r="K45" s="41">
        <v>0.91950100000000001</v>
      </c>
    </row>
    <row r="46" spans="1:11">
      <c r="A46" s="49" t="s">
        <v>110</v>
      </c>
      <c r="B46" s="41">
        <v>3.2056789999999999</v>
      </c>
      <c r="C46" s="41">
        <v>0.50267200000000001</v>
      </c>
      <c r="D46" s="41">
        <v>2.7030080000000001</v>
      </c>
      <c r="E46" s="41">
        <v>0.50656000000000001</v>
      </c>
      <c r="F46" s="41">
        <v>2.1964480000000002</v>
      </c>
      <c r="G46" s="10">
        <v>4.8568230000000003</v>
      </c>
      <c r="H46" s="41">
        <v>0.57066300000000003</v>
      </c>
      <c r="I46" s="41">
        <v>4.2861599999999997</v>
      </c>
      <c r="J46" s="41">
        <v>1.319669</v>
      </c>
      <c r="K46" s="41">
        <v>2.966491</v>
      </c>
    </row>
    <row r="47" spans="1:11">
      <c r="A47" s="49" t="s">
        <v>111</v>
      </c>
      <c r="B47" s="41">
        <v>15.230274</v>
      </c>
      <c r="C47" s="41">
        <v>0.67652199999999996</v>
      </c>
      <c r="D47" s="41">
        <v>14.553751999999999</v>
      </c>
      <c r="E47" s="41">
        <v>10.629163999999999</v>
      </c>
      <c r="F47" s="41">
        <v>3.924588</v>
      </c>
      <c r="G47" s="10">
        <v>21.361208999999999</v>
      </c>
      <c r="H47" s="41">
        <v>0.70485699999999996</v>
      </c>
      <c r="I47" s="41">
        <v>20.656351999999998</v>
      </c>
      <c r="J47" s="41">
        <v>15.381503</v>
      </c>
      <c r="K47" s="41">
        <v>5.2748489999999997</v>
      </c>
    </row>
    <row r="48" spans="1:11">
      <c r="A48" s="49" t="s">
        <v>112</v>
      </c>
      <c r="B48" s="41">
        <v>5.7775509999999999</v>
      </c>
      <c r="C48" s="58" t="s">
        <v>179</v>
      </c>
      <c r="D48" s="41">
        <v>5.5411159999999997</v>
      </c>
      <c r="E48" s="41">
        <v>3.0548769999999998</v>
      </c>
      <c r="F48" s="41">
        <v>2.48624</v>
      </c>
      <c r="G48" s="10">
        <v>11.175338999999999</v>
      </c>
      <c r="H48" s="41">
        <v>0.64741700000000002</v>
      </c>
      <c r="I48" s="41">
        <v>10.527922</v>
      </c>
      <c r="J48" s="41">
        <v>5.7110099999999999</v>
      </c>
      <c r="K48" s="41">
        <v>4.8169120000000003</v>
      </c>
    </row>
    <row r="49" spans="1:11">
      <c r="A49" s="49" t="s">
        <v>113</v>
      </c>
      <c r="B49" s="41">
        <v>1.3299609999999999</v>
      </c>
      <c r="C49" s="58" t="s">
        <v>179</v>
      </c>
      <c r="D49" s="41">
        <v>1.1572800000000001</v>
      </c>
      <c r="E49" s="58" t="s">
        <v>179</v>
      </c>
      <c r="F49" s="41">
        <v>0.68610000000000004</v>
      </c>
      <c r="G49" s="10">
        <v>2.1611699999999998</v>
      </c>
      <c r="H49" s="58" t="s">
        <v>179</v>
      </c>
      <c r="I49" s="41">
        <v>1.9582139999999999</v>
      </c>
      <c r="J49" s="41">
        <v>1.3933739999999999</v>
      </c>
      <c r="K49" s="41">
        <v>0.56484000000000001</v>
      </c>
    </row>
    <row r="50" spans="1:11">
      <c r="A50" s="49" t="s">
        <v>114</v>
      </c>
      <c r="B50" s="41">
        <v>5.2659289999999999</v>
      </c>
      <c r="C50" s="41">
        <v>0.548512</v>
      </c>
      <c r="D50" s="41">
        <v>4.7174170000000002</v>
      </c>
      <c r="E50" s="41">
        <v>2.9954450000000001</v>
      </c>
      <c r="F50" s="41">
        <v>1.7219720000000001</v>
      </c>
      <c r="G50" s="10">
        <v>7.4334939999999996</v>
      </c>
      <c r="H50" s="41">
        <v>1.5717810000000001</v>
      </c>
      <c r="I50" s="41">
        <v>5.861713</v>
      </c>
      <c r="J50" s="41">
        <v>3.599294</v>
      </c>
      <c r="K50" s="41">
        <v>2.262419</v>
      </c>
    </row>
    <row r="51" spans="1:11">
      <c r="A51" s="49" t="s">
        <v>115</v>
      </c>
      <c r="B51" s="41">
        <v>9.3100050000000003</v>
      </c>
      <c r="C51" s="41">
        <v>0.98209500000000005</v>
      </c>
      <c r="D51" s="41">
        <v>8.3279099999999993</v>
      </c>
      <c r="E51" s="41">
        <v>5.3188269999999997</v>
      </c>
      <c r="F51" s="41">
        <v>3.009083</v>
      </c>
      <c r="G51" s="10">
        <v>9.9825210000000002</v>
      </c>
      <c r="H51" s="58" t="s">
        <v>179</v>
      </c>
      <c r="I51" s="41">
        <v>9.5552499999999991</v>
      </c>
      <c r="J51" s="41">
        <v>6.7207520000000001</v>
      </c>
      <c r="K51" s="41">
        <v>2.834498</v>
      </c>
    </row>
    <row r="52" spans="1:11">
      <c r="A52" s="49" t="s">
        <v>116</v>
      </c>
      <c r="B52" s="58" t="s">
        <v>179</v>
      </c>
      <c r="C52" s="58" t="s">
        <v>179</v>
      </c>
      <c r="D52" s="58" t="s">
        <v>179</v>
      </c>
      <c r="E52" s="58" t="s">
        <v>179</v>
      </c>
      <c r="F52" s="58" t="s">
        <v>179</v>
      </c>
      <c r="G52" s="10">
        <v>0.53758799999999995</v>
      </c>
      <c r="H52" s="58" t="s">
        <v>179</v>
      </c>
      <c r="I52" s="58" t="s">
        <v>179</v>
      </c>
      <c r="J52" s="58" t="s">
        <v>179</v>
      </c>
      <c r="K52" s="58" t="s">
        <v>179</v>
      </c>
    </row>
    <row r="53" spans="1:11">
      <c r="A53" s="49" t="s">
        <v>117</v>
      </c>
      <c r="B53" s="41">
        <v>5.4801529999999996</v>
      </c>
      <c r="C53" s="58" t="s">
        <v>179</v>
      </c>
      <c r="D53" s="41">
        <v>5.107882</v>
      </c>
      <c r="E53" s="41">
        <v>2.392395</v>
      </c>
      <c r="F53" s="41">
        <v>2.715487</v>
      </c>
      <c r="G53" s="10">
        <v>5.9992850000000004</v>
      </c>
      <c r="H53" s="58" t="s">
        <v>179</v>
      </c>
      <c r="I53" s="41">
        <v>5.6992989999999999</v>
      </c>
      <c r="J53" s="41">
        <v>2.8007279999999999</v>
      </c>
      <c r="K53" s="41">
        <v>2.8985699999999999</v>
      </c>
    </row>
    <row r="54" spans="1:11">
      <c r="A54" s="49" t="s">
        <v>118</v>
      </c>
      <c r="B54" s="41">
        <v>2.283264</v>
      </c>
      <c r="C54" s="58" t="s">
        <v>179</v>
      </c>
      <c r="D54" s="41">
        <v>2.003396</v>
      </c>
      <c r="E54" s="41">
        <v>1.4635309999999999</v>
      </c>
      <c r="F54" s="41">
        <v>0.53986500000000004</v>
      </c>
      <c r="G54" s="10">
        <v>2.204631</v>
      </c>
      <c r="H54" s="58" t="s">
        <v>179</v>
      </c>
      <c r="I54" s="41">
        <v>1.7249509999999999</v>
      </c>
      <c r="J54" s="41">
        <v>0.79931200000000002</v>
      </c>
      <c r="K54" s="41">
        <v>0.92563899999999999</v>
      </c>
    </row>
    <row r="55" spans="1:11">
      <c r="A55" s="42" t="s">
        <v>119</v>
      </c>
      <c r="B55" s="43"/>
      <c r="C55" s="43"/>
      <c r="D55" s="43"/>
      <c r="E55" s="43"/>
      <c r="F55" s="43"/>
      <c r="G55" s="43"/>
      <c r="H55" s="43"/>
      <c r="I55" s="43"/>
      <c r="J55" s="43"/>
      <c r="K55" s="43"/>
    </row>
    <row r="56" spans="1:11">
      <c r="A56" s="50" t="s">
        <v>121</v>
      </c>
      <c r="B56" s="41">
        <v>7.0899369999999999</v>
      </c>
      <c r="C56" s="41">
        <v>0.74097500000000005</v>
      </c>
      <c r="D56" s="41">
        <v>6.3489620000000002</v>
      </c>
      <c r="E56" s="58" t="s">
        <v>179</v>
      </c>
      <c r="F56" s="41">
        <v>5.9513619999999996</v>
      </c>
      <c r="G56" s="10">
        <v>11.953186000000001</v>
      </c>
      <c r="H56" s="41">
        <v>1.376549</v>
      </c>
      <c r="I56" s="41">
        <v>10.576637</v>
      </c>
      <c r="J56" s="58" t="s">
        <v>227</v>
      </c>
      <c r="K56" s="41">
        <v>8.9456919999999993</v>
      </c>
    </row>
    <row r="57" spans="1:11">
      <c r="A57" s="11" t="s">
        <v>168</v>
      </c>
      <c r="B57" s="6">
        <v>5.6453220000000002</v>
      </c>
      <c r="C57" s="19" t="s">
        <v>179</v>
      </c>
      <c r="D57" s="6">
        <v>5.3402149999999997</v>
      </c>
      <c r="E57" s="6">
        <v>2.7246090000000001</v>
      </c>
      <c r="F57" s="6">
        <v>2.6156060000000001</v>
      </c>
      <c r="G57" s="15">
        <v>6.485182</v>
      </c>
      <c r="H57" s="6">
        <v>0.63841999999999999</v>
      </c>
      <c r="I57" s="6">
        <v>5.8467630000000002</v>
      </c>
      <c r="J57" s="19" t="s">
        <v>227</v>
      </c>
      <c r="K57" s="6">
        <v>2.742013</v>
      </c>
    </row>
    <row r="58" spans="1:11">
      <c r="A58" s="7" t="s">
        <v>234</v>
      </c>
    </row>
  </sheetData>
  <mergeCells count="4">
    <mergeCell ref="A55:K55"/>
    <mergeCell ref="B2:F2"/>
    <mergeCell ref="A2:A3"/>
    <mergeCell ref="G2:K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F62"/>
  <sheetViews>
    <sheetView workbookViewId="0"/>
  </sheetViews>
  <sheetFormatPr defaultRowHeight="15"/>
  <cols>
    <col min="1" max="1" width="39" customWidth="1"/>
    <col min="2" max="6" width="23" customWidth="1"/>
  </cols>
  <sheetData>
    <row r="1" spans="1:6">
      <c r="A1" s="2" t="s">
        <v>33</v>
      </c>
    </row>
    <row r="2" spans="1:6">
      <c r="A2" s="31" t="s">
        <v>63</v>
      </c>
      <c r="B2" s="64">
        <v>2024</v>
      </c>
      <c r="C2" s="45"/>
      <c r="D2" s="45"/>
      <c r="E2" s="45"/>
      <c r="F2" s="45"/>
    </row>
    <row r="3" spans="1:6" ht="29.45" customHeight="1">
      <c r="A3" s="37"/>
      <c r="B3" s="8" t="s">
        <v>220</v>
      </c>
      <c r="C3" s="8" t="s">
        <v>221</v>
      </c>
      <c r="D3" s="46" t="s">
        <v>222</v>
      </c>
      <c r="E3" s="46" t="s">
        <v>231</v>
      </c>
      <c r="F3" s="46" t="s">
        <v>232</v>
      </c>
    </row>
    <row r="4" spans="1:6">
      <c r="A4" s="40" t="s">
        <v>167</v>
      </c>
      <c r="B4" s="41">
        <v>11.132755</v>
      </c>
      <c r="C4" s="41">
        <v>1.0246059999999999</v>
      </c>
      <c r="D4" s="41">
        <v>10.108148999999999</v>
      </c>
      <c r="E4" s="41">
        <v>6.6672479999999998</v>
      </c>
      <c r="F4" s="41">
        <v>3.4409010000000002</v>
      </c>
    </row>
    <row r="5" spans="1:6">
      <c r="A5" s="49" t="s">
        <v>69</v>
      </c>
      <c r="B5" s="41">
        <v>6.7919729999999996</v>
      </c>
      <c r="C5" s="41">
        <v>1.3474379999999999</v>
      </c>
      <c r="D5" s="41">
        <v>5.4445350000000001</v>
      </c>
      <c r="E5" s="41">
        <v>4.2600720000000001</v>
      </c>
      <c r="F5" s="41">
        <v>1.184463</v>
      </c>
    </row>
    <row r="6" spans="1:6">
      <c r="A6" s="49" t="s">
        <v>70</v>
      </c>
      <c r="B6" s="41">
        <v>13.577968</v>
      </c>
      <c r="C6" s="58" t="s">
        <v>179</v>
      </c>
      <c r="D6" s="41">
        <v>13.133696</v>
      </c>
      <c r="E6" s="41">
        <v>7.6612470000000004</v>
      </c>
      <c r="F6" s="41">
        <v>5.4724490000000001</v>
      </c>
    </row>
    <row r="7" spans="1:6">
      <c r="A7" s="49" t="s">
        <v>71</v>
      </c>
      <c r="B7" s="41">
        <v>7.6717529999999998</v>
      </c>
      <c r="C7" s="41">
        <v>0.65855900000000001</v>
      </c>
      <c r="D7" s="41">
        <v>7.0131940000000004</v>
      </c>
      <c r="E7" s="41">
        <v>5.4675969999999996</v>
      </c>
      <c r="F7" s="41">
        <v>1.545598</v>
      </c>
    </row>
    <row r="8" spans="1:6">
      <c r="A8" s="49" t="s">
        <v>72</v>
      </c>
      <c r="B8" s="41">
        <v>7.457795</v>
      </c>
      <c r="C8" s="41">
        <v>0.716835</v>
      </c>
      <c r="D8" s="41">
        <v>6.7409600000000003</v>
      </c>
      <c r="E8" s="41">
        <v>1.708056</v>
      </c>
      <c r="F8" s="41">
        <v>5.0329040000000003</v>
      </c>
    </row>
    <row r="9" spans="1:6">
      <c r="A9" s="49" t="s">
        <v>73</v>
      </c>
      <c r="B9" s="41">
        <v>14.674144</v>
      </c>
      <c r="C9" s="41">
        <v>0.82872000000000001</v>
      </c>
      <c r="D9" s="41">
        <v>13.845423</v>
      </c>
      <c r="E9" s="41">
        <v>11.637724</v>
      </c>
      <c r="F9" s="41">
        <v>2.2077</v>
      </c>
    </row>
    <row r="10" spans="1:6">
      <c r="A10" s="49" t="s">
        <v>74</v>
      </c>
      <c r="B10" s="41">
        <v>10.109396</v>
      </c>
      <c r="C10" s="41">
        <v>1.6347659999999999</v>
      </c>
      <c r="D10" s="41">
        <v>8.4746299999999994</v>
      </c>
      <c r="E10" s="41">
        <v>6.7429610000000002</v>
      </c>
      <c r="F10" s="41">
        <v>1.7316689999999999</v>
      </c>
    </row>
    <row r="11" spans="1:6">
      <c r="A11" s="49" t="s">
        <v>75</v>
      </c>
      <c r="B11" s="41">
        <v>9.2679109999999998</v>
      </c>
      <c r="C11" s="41">
        <v>1.5634950000000001</v>
      </c>
      <c r="D11" s="41">
        <v>7.7044160000000002</v>
      </c>
      <c r="E11" s="41">
        <v>4.6271360000000001</v>
      </c>
      <c r="F11" s="41">
        <v>3.07728</v>
      </c>
    </row>
    <row r="12" spans="1:6">
      <c r="A12" s="49" t="s">
        <v>76</v>
      </c>
      <c r="B12" s="41">
        <v>11.397179</v>
      </c>
      <c r="C12" s="41">
        <v>0.66045699999999996</v>
      </c>
      <c r="D12" s="41">
        <v>10.736722</v>
      </c>
      <c r="E12" s="41">
        <v>6.5147130000000004</v>
      </c>
      <c r="F12" s="41">
        <v>4.2220089999999999</v>
      </c>
    </row>
    <row r="13" spans="1:6">
      <c r="A13" s="49" t="s">
        <v>77</v>
      </c>
      <c r="B13" s="41">
        <v>9.8162599999999998</v>
      </c>
      <c r="C13" s="41">
        <v>1.22651</v>
      </c>
      <c r="D13" s="41">
        <v>8.5897500000000004</v>
      </c>
      <c r="E13" s="41">
        <v>1.930166</v>
      </c>
      <c r="F13" s="41">
        <v>6.6595839999999997</v>
      </c>
    </row>
    <row r="14" spans="1:6">
      <c r="A14" s="49" t="s">
        <v>78</v>
      </c>
      <c r="B14" s="41">
        <v>7.7968919999999997</v>
      </c>
      <c r="C14" s="41">
        <v>0.62018899999999999</v>
      </c>
      <c r="D14" s="41">
        <v>7.1767029999999998</v>
      </c>
      <c r="E14" s="41">
        <v>3.0435819999999998</v>
      </c>
      <c r="F14" s="41">
        <v>4.133121</v>
      </c>
    </row>
    <row r="15" spans="1:6">
      <c r="A15" s="49" t="s">
        <v>79</v>
      </c>
      <c r="B15" s="41">
        <v>12.282328</v>
      </c>
      <c r="C15" s="41">
        <v>1.031647</v>
      </c>
      <c r="D15" s="41">
        <v>11.250679999999999</v>
      </c>
      <c r="E15" s="41">
        <v>10.852575999999999</v>
      </c>
      <c r="F15" s="58" t="s">
        <v>179</v>
      </c>
    </row>
    <row r="16" spans="1:6">
      <c r="A16" s="49" t="s">
        <v>80</v>
      </c>
      <c r="B16" s="41">
        <v>5.8601660000000004</v>
      </c>
      <c r="C16" s="41">
        <v>0.52881699999999998</v>
      </c>
      <c r="D16" s="41">
        <v>5.3313490000000003</v>
      </c>
      <c r="E16" s="41">
        <v>2.9608560000000002</v>
      </c>
      <c r="F16" s="41">
        <v>2.3704930000000002</v>
      </c>
    </row>
    <row r="17" spans="1:6">
      <c r="A17" s="49" t="s">
        <v>81</v>
      </c>
      <c r="B17" s="41">
        <v>15.37025</v>
      </c>
      <c r="C17" s="41">
        <v>1.709851</v>
      </c>
      <c r="D17" s="41">
        <v>13.660399</v>
      </c>
      <c r="E17" s="41">
        <v>7.4196330000000001</v>
      </c>
      <c r="F17" s="41">
        <v>6.2407659999999998</v>
      </c>
    </row>
    <row r="18" spans="1:6">
      <c r="A18" s="49" t="s">
        <v>82</v>
      </c>
      <c r="B18" s="41">
        <v>7.7543829999999998</v>
      </c>
      <c r="C18" s="41">
        <v>0.62495599999999996</v>
      </c>
      <c r="D18" s="41">
        <v>7.1294269999999997</v>
      </c>
      <c r="E18" s="41">
        <v>1.6604810000000001</v>
      </c>
      <c r="F18" s="41">
        <v>5.4689459999999999</v>
      </c>
    </row>
    <row r="19" spans="1:6">
      <c r="A19" s="49" t="s">
        <v>83</v>
      </c>
      <c r="B19" s="41">
        <v>5.1150779999999996</v>
      </c>
      <c r="C19" s="58" t="s">
        <v>179</v>
      </c>
      <c r="D19" s="41">
        <v>4.7049899999999996</v>
      </c>
      <c r="E19" s="41">
        <v>1.3040430000000001</v>
      </c>
      <c r="F19" s="41">
        <v>3.4009469999999999</v>
      </c>
    </row>
    <row r="20" spans="1:6">
      <c r="A20" s="49" t="s">
        <v>84</v>
      </c>
      <c r="B20" s="41">
        <v>5.3085449999999996</v>
      </c>
      <c r="C20" s="41">
        <v>0.71379199999999998</v>
      </c>
      <c r="D20" s="41">
        <v>4.5947529999999999</v>
      </c>
      <c r="E20" s="41">
        <v>3.3071250000000001</v>
      </c>
      <c r="F20" s="41">
        <v>1.2876270000000001</v>
      </c>
    </row>
    <row r="21" spans="1:6">
      <c r="A21" s="49" t="s">
        <v>85</v>
      </c>
      <c r="B21" s="41">
        <v>7.1315660000000003</v>
      </c>
      <c r="C21" s="41">
        <v>1.214764</v>
      </c>
      <c r="D21" s="41">
        <v>5.9168019999999997</v>
      </c>
      <c r="E21" s="41">
        <v>1.4818739999999999</v>
      </c>
      <c r="F21" s="41">
        <v>4.4349280000000002</v>
      </c>
    </row>
    <row r="22" spans="1:6">
      <c r="A22" s="49" t="s">
        <v>86</v>
      </c>
      <c r="B22" s="41">
        <v>4.1445959999999999</v>
      </c>
      <c r="C22" s="41">
        <v>0.73460300000000001</v>
      </c>
      <c r="D22" s="41">
        <v>3.4099930000000001</v>
      </c>
      <c r="E22" s="58" t="s">
        <v>179</v>
      </c>
      <c r="F22" s="41">
        <v>3.0827749999999998</v>
      </c>
    </row>
    <row r="23" spans="1:6">
      <c r="A23" s="49" t="s">
        <v>87</v>
      </c>
      <c r="B23" s="41">
        <v>2.9910709999999998</v>
      </c>
      <c r="C23" s="41">
        <v>0.66871700000000001</v>
      </c>
      <c r="D23" s="41">
        <v>2.3223549999999999</v>
      </c>
      <c r="E23" s="41">
        <v>1.620655</v>
      </c>
      <c r="F23" s="41">
        <v>0.70169999999999999</v>
      </c>
    </row>
    <row r="24" spans="1:6">
      <c r="A24" s="49" t="s">
        <v>88</v>
      </c>
      <c r="B24" s="41">
        <v>10.628131</v>
      </c>
      <c r="C24" s="41">
        <v>1.0148980000000001</v>
      </c>
      <c r="D24" s="41">
        <v>9.6132329999999993</v>
      </c>
      <c r="E24" s="41">
        <v>2.728084</v>
      </c>
      <c r="F24" s="41">
        <v>6.8851500000000003</v>
      </c>
    </row>
    <row r="25" spans="1:6">
      <c r="A25" s="49" t="s">
        <v>89</v>
      </c>
      <c r="B25" s="41">
        <v>10.127776000000001</v>
      </c>
      <c r="C25" s="41">
        <v>2.0858919999999999</v>
      </c>
      <c r="D25" s="41">
        <v>8.0418830000000003</v>
      </c>
      <c r="E25" s="41">
        <v>5.346768</v>
      </c>
      <c r="F25" s="41">
        <v>2.6951149999999999</v>
      </c>
    </row>
    <row r="26" spans="1:6">
      <c r="A26" s="49" t="s">
        <v>90</v>
      </c>
      <c r="B26" s="41">
        <v>8.0008510000000008</v>
      </c>
      <c r="C26" s="58" t="s">
        <v>179</v>
      </c>
      <c r="D26" s="41">
        <v>7.6212869999999997</v>
      </c>
      <c r="E26" s="41">
        <v>5.9374710000000004</v>
      </c>
      <c r="F26" s="41">
        <v>1.683816</v>
      </c>
    </row>
    <row r="27" spans="1:6">
      <c r="A27" s="49" t="s">
        <v>91</v>
      </c>
      <c r="B27" s="41">
        <v>7.5684550000000002</v>
      </c>
      <c r="C27" s="41">
        <v>1.2429410000000001</v>
      </c>
      <c r="D27" s="41">
        <v>6.3255140000000001</v>
      </c>
      <c r="E27" s="41">
        <v>4.8285229999999997</v>
      </c>
      <c r="F27" s="41">
        <v>1.496991</v>
      </c>
    </row>
    <row r="28" spans="1:6">
      <c r="A28" s="49" t="s">
        <v>92</v>
      </c>
      <c r="B28" s="41">
        <v>3.1610100000000001</v>
      </c>
      <c r="C28" s="58" t="s">
        <v>179</v>
      </c>
      <c r="D28" s="41">
        <v>2.9709850000000002</v>
      </c>
      <c r="E28" s="41">
        <v>1.3041469999999999</v>
      </c>
      <c r="F28" s="41">
        <v>1.666838</v>
      </c>
    </row>
    <row r="29" spans="1:6">
      <c r="A29" s="49" t="s">
        <v>93</v>
      </c>
      <c r="B29" s="41">
        <v>3.9373930000000001</v>
      </c>
      <c r="C29" s="58" t="s">
        <v>179</v>
      </c>
      <c r="D29" s="41">
        <v>3.7265329999999999</v>
      </c>
      <c r="E29" s="41">
        <v>2.2101899999999999</v>
      </c>
      <c r="F29" s="41">
        <v>1.516343</v>
      </c>
    </row>
    <row r="30" spans="1:6">
      <c r="A30" s="49" t="s">
        <v>94</v>
      </c>
      <c r="B30" s="41">
        <v>2.7330779999999999</v>
      </c>
      <c r="C30" s="58" t="s">
        <v>179</v>
      </c>
      <c r="D30" s="41">
        <v>2.5103550000000001</v>
      </c>
      <c r="E30" s="41">
        <v>1.740583</v>
      </c>
      <c r="F30" s="41">
        <v>0.76977200000000001</v>
      </c>
    </row>
    <row r="31" spans="1:6">
      <c r="A31" s="49" t="s">
        <v>95</v>
      </c>
      <c r="B31" s="41">
        <v>5.24979</v>
      </c>
      <c r="C31" s="41">
        <v>0.68569999999999998</v>
      </c>
      <c r="D31" s="41">
        <v>4.5640900000000002</v>
      </c>
      <c r="E31" s="41">
        <v>3.4235440000000001</v>
      </c>
      <c r="F31" s="41">
        <v>1.1405460000000001</v>
      </c>
    </row>
    <row r="32" spans="1:6">
      <c r="A32" s="49" t="s">
        <v>96</v>
      </c>
      <c r="B32" s="41">
        <v>12.950779000000001</v>
      </c>
      <c r="C32" s="41">
        <v>0.72991200000000001</v>
      </c>
      <c r="D32" s="41">
        <v>12.220867</v>
      </c>
      <c r="E32" s="41">
        <v>10.561266</v>
      </c>
      <c r="F32" s="41">
        <v>1.659602</v>
      </c>
    </row>
    <row r="33" spans="1:6">
      <c r="A33" s="49" t="s">
        <v>97</v>
      </c>
      <c r="B33" s="41">
        <v>3.674839</v>
      </c>
      <c r="C33" s="58" t="s">
        <v>179</v>
      </c>
      <c r="D33" s="41">
        <v>3.3699240000000001</v>
      </c>
      <c r="E33" s="41">
        <v>2.8728760000000002</v>
      </c>
      <c r="F33" s="58" t="s">
        <v>179</v>
      </c>
    </row>
    <row r="34" spans="1:6">
      <c r="A34" s="49" t="s">
        <v>98</v>
      </c>
      <c r="B34" s="41">
        <v>8.5083649999999995</v>
      </c>
      <c r="C34" s="41">
        <v>1.67516</v>
      </c>
      <c r="D34" s="41">
        <v>6.8332040000000003</v>
      </c>
      <c r="E34" s="41">
        <v>1.6985220000000001</v>
      </c>
      <c r="F34" s="41">
        <v>5.1346829999999999</v>
      </c>
    </row>
    <row r="35" spans="1:6">
      <c r="A35" s="49" t="s">
        <v>99</v>
      </c>
      <c r="B35" s="41">
        <v>20.361115000000002</v>
      </c>
      <c r="C35" s="41">
        <v>0.67239400000000005</v>
      </c>
      <c r="D35" s="41">
        <v>19.688721000000001</v>
      </c>
      <c r="E35" s="41">
        <v>14.486328</v>
      </c>
      <c r="F35" s="41">
        <v>5.2023929999999998</v>
      </c>
    </row>
    <row r="36" spans="1:6">
      <c r="A36" s="49" t="s">
        <v>100</v>
      </c>
      <c r="B36" s="41">
        <v>10.795688</v>
      </c>
      <c r="C36" s="41">
        <v>2.3522150000000002</v>
      </c>
      <c r="D36" s="41">
        <v>8.4434729999999991</v>
      </c>
      <c r="E36" s="41">
        <v>2.7626110000000001</v>
      </c>
      <c r="F36" s="41">
        <v>5.6808620000000003</v>
      </c>
    </row>
    <row r="37" spans="1:6">
      <c r="A37" s="49" t="s">
        <v>101</v>
      </c>
      <c r="B37" s="41">
        <v>9.0228590000000004</v>
      </c>
      <c r="C37" s="41">
        <v>1.0756520000000001</v>
      </c>
      <c r="D37" s="41">
        <v>7.9472069999999997</v>
      </c>
      <c r="E37" s="41">
        <v>4.7009379999999998</v>
      </c>
      <c r="F37" s="41">
        <v>3.2462689999999998</v>
      </c>
    </row>
    <row r="38" spans="1:6">
      <c r="A38" s="49" t="s">
        <v>102</v>
      </c>
      <c r="B38" s="41">
        <v>4.0645230000000003</v>
      </c>
      <c r="C38" s="41">
        <v>0.65820699999999999</v>
      </c>
      <c r="D38" s="41">
        <v>3.406317</v>
      </c>
      <c r="E38" s="41">
        <v>1.7354639999999999</v>
      </c>
      <c r="F38" s="41">
        <v>1.6708529999999999</v>
      </c>
    </row>
    <row r="39" spans="1:6">
      <c r="A39" s="49" t="s">
        <v>103</v>
      </c>
      <c r="B39" s="41">
        <v>3.051463</v>
      </c>
      <c r="C39" s="58" t="s">
        <v>179</v>
      </c>
      <c r="D39" s="41">
        <v>2.780189</v>
      </c>
      <c r="E39" s="41">
        <v>0.59560199999999996</v>
      </c>
      <c r="F39" s="41">
        <v>2.1845870000000001</v>
      </c>
    </row>
    <row r="40" spans="1:6">
      <c r="A40" s="49" t="s">
        <v>104</v>
      </c>
      <c r="B40" s="41">
        <v>10.779737000000001</v>
      </c>
      <c r="C40" s="41">
        <v>1.2797069999999999</v>
      </c>
      <c r="D40" s="41">
        <v>9.5000300000000006</v>
      </c>
      <c r="E40" s="41">
        <v>5.6132439999999999</v>
      </c>
      <c r="F40" s="41">
        <v>3.8867859999999999</v>
      </c>
    </row>
    <row r="41" spans="1:6">
      <c r="A41" s="49" t="s">
        <v>105</v>
      </c>
      <c r="B41" s="41">
        <v>8.99709</v>
      </c>
      <c r="C41" s="41">
        <v>0.64682700000000004</v>
      </c>
      <c r="D41" s="41">
        <v>8.350263</v>
      </c>
      <c r="E41" s="41">
        <v>5.5507049999999998</v>
      </c>
      <c r="F41" s="41">
        <v>2.7995580000000002</v>
      </c>
    </row>
    <row r="42" spans="1:6">
      <c r="A42" s="49" t="s">
        <v>106</v>
      </c>
      <c r="B42" s="41">
        <v>6.40313</v>
      </c>
      <c r="C42" s="41">
        <v>0.606545</v>
      </c>
      <c r="D42" s="41">
        <v>5.7965840000000002</v>
      </c>
      <c r="E42" s="41">
        <v>4.0336949999999998</v>
      </c>
      <c r="F42" s="41">
        <v>1.7628889999999999</v>
      </c>
    </row>
    <row r="43" spans="1:6">
      <c r="A43" s="49" t="s">
        <v>107</v>
      </c>
      <c r="B43" s="41">
        <v>13.60008</v>
      </c>
      <c r="C43" s="41">
        <v>1.258186</v>
      </c>
      <c r="D43" s="41">
        <v>12.341894</v>
      </c>
      <c r="E43" s="41">
        <v>5.8376029999999997</v>
      </c>
      <c r="F43" s="41">
        <v>6.5042910000000003</v>
      </c>
    </row>
    <row r="44" spans="1:6">
      <c r="A44" s="49" t="s">
        <v>108</v>
      </c>
      <c r="B44" s="41">
        <v>8.0484580000000001</v>
      </c>
      <c r="C44" s="41">
        <v>0.79378899999999997</v>
      </c>
      <c r="D44" s="41">
        <v>7.2546679999999997</v>
      </c>
      <c r="E44" s="41">
        <v>5.754251</v>
      </c>
      <c r="F44" s="41">
        <v>1.5004169999999999</v>
      </c>
    </row>
    <row r="45" spans="1:6">
      <c r="A45" s="49" t="s">
        <v>109</v>
      </c>
      <c r="B45" s="41">
        <v>4.2375210000000001</v>
      </c>
      <c r="C45" s="58" t="s">
        <v>179</v>
      </c>
      <c r="D45" s="41">
        <v>3.879232</v>
      </c>
      <c r="E45" s="41">
        <v>2.48671</v>
      </c>
      <c r="F45" s="41">
        <v>1.392522</v>
      </c>
    </row>
    <row r="46" spans="1:6">
      <c r="A46" s="49" t="s">
        <v>110</v>
      </c>
      <c r="B46" s="41">
        <v>8.0570749999999993</v>
      </c>
      <c r="C46" s="41">
        <v>0.91013699999999997</v>
      </c>
      <c r="D46" s="41">
        <v>7.1469379999999996</v>
      </c>
      <c r="E46" s="41">
        <v>3.4513419999999999</v>
      </c>
      <c r="F46" s="41">
        <v>3.6955960000000001</v>
      </c>
    </row>
    <row r="47" spans="1:6">
      <c r="A47" s="49" t="s">
        <v>111</v>
      </c>
      <c r="B47" s="41">
        <v>24.480081999999999</v>
      </c>
      <c r="C47" s="41">
        <v>1.0234129999999999</v>
      </c>
      <c r="D47" s="41">
        <v>23.456669000000002</v>
      </c>
      <c r="E47" s="41">
        <v>19.338061</v>
      </c>
      <c r="F47" s="41">
        <v>4.118608</v>
      </c>
    </row>
    <row r="48" spans="1:6">
      <c r="A48" s="49" t="s">
        <v>112</v>
      </c>
      <c r="B48" s="41">
        <v>9.6854870000000002</v>
      </c>
      <c r="C48" s="41">
        <v>0.98402999999999996</v>
      </c>
      <c r="D48" s="41">
        <v>8.7014569999999996</v>
      </c>
      <c r="E48" s="41">
        <v>6.3218199999999998</v>
      </c>
      <c r="F48" s="41">
        <v>2.3796369999999998</v>
      </c>
    </row>
    <row r="49" spans="1:6">
      <c r="A49" s="49" t="s">
        <v>113</v>
      </c>
      <c r="B49" s="41">
        <v>2.9895239999999998</v>
      </c>
      <c r="C49" s="58" t="s">
        <v>179</v>
      </c>
      <c r="D49" s="41">
        <v>2.7695799999999999</v>
      </c>
      <c r="E49" s="41">
        <v>2.2526099999999998</v>
      </c>
      <c r="F49" s="41">
        <v>0.51696900000000001</v>
      </c>
    </row>
    <row r="50" spans="1:6">
      <c r="A50" s="49" t="s">
        <v>114</v>
      </c>
      <c r="B50" s="41">
        <v>9.4257460000000002</v>
      </c>
      <c r="C50" s="41">
        <v>1.4081220000000001</v>
      </c>
      <c r="D50" s="41">
        <v>8.0176239999999996</v>
      </c>
      <c r="E50" s="41">
        <v>5.9086080000000001</v>
      </c>
      <c r="F50" s="41">
        <v>2.109016</v>
      </c>
    </row>
    <row r="51" spans="1:6">
      <c r="A51" s="49" t="s">
        <v>115</v>
      </c>
      <c r="B51" s="41">
        <v>12.492082</v>
      </c>
      <c r="C51" s="41">
        <v>1.3884069999999999</v>
      </c>
      <c r="D51" s="41">
        <v>11.103675000000001</v>
      </c>
      <c r="E51" s="41">
        <v>7.9811779999999999</v>
      </c>
      <c r="F51" s="41">
        <v>3.1224970000000001</v>
      </c>
    </row>
    <row r="52" spans="1:6">
      <c r="A52" s="49" t="s">
        <v>116</v>
      </c>
      <c r="B52" s="41">
        <v>0.51240699999999995</v>
      </c>
      <c r="C52" s="58" t="s">
        <v>179</v>
      </c>
      <c r="D52" s="58" t="s">
        <v>179</v>
      </c>
      <c r="E52" s="58" t="s">
        <v>179</v>
      </c>
      <c r="F52" s="58" t="s">
        <v>179</v>
      </c>
    </row>
    <row r="53" spans="1:6">
      <c r="A53" s="49" t="s">
        <v>117</v>
      </c>
      <c r="B53" s="41">
        <v>7.4957729999999998</v>
      </c>
      <c r="C53" s="41">
        <v>0.52460099999999998</v>
      </c>
      <c r="D53" s="41">
        <v>6.9711720000000001</v>
      </c>
      <c r="E53" s="41">
        <v>3.5612159999999999</v>
      </c>
      <c r="F53" s="41">
        <v>3.4099560000000002</v>
      </c>
    </row>
    <row r="54" spans="1:6">
      <c r="A54" s="49" t="s">
        <v>118</v>
      </c>
      <c r="B54" s="41">
        <v>2.5941239999999999</v>
      </c>
      <c r="C54" s="58" t="s">
        <v>179</v>
      </c>
      <c r="D54" s="41">
        <v>2.4597039999999999</v>
      </c>
      <c r="E54" s="41">
        <v>1.1835169999999999</v>
      </c>
      <c r="F54" s="41">
        <v>1.276187</v>
      </c>
    </row>
    <row r="55" spans="1:6">
      <c r="A55" s="42" t="s">
        <v>119</v>
      </c>
      <c r="B55" s="43"/>
      <c r="C55" s="43"/>
      <c r="D55" s="43"/>
      <c r="E55" s="43"/>
      <c r="F55" s="43"/>
    </row>
    <row r="56" spans="1:6">
      <c r="A56" s="50" t="s">
        <v>121</v>
      </c>
      <c r="B56" s="41">
        <v>12.241083</v>
      </c>
      <c r="C56" s="41">
        <v>1.262661</v>
      </c>
      <c r="D56" s="41">
        <v>10.978422999999999</v>
      </c>
      <c r="E56" s="41">
        <v>3.3635790000000001</v>
      </c>
      <c r="F56" s="41">
        <v>7.6148429999999996</v>
      </c>
    </row>
    <row r="57" spans="1:6">
      <c r="A57" s="11" t="s">
        <v>168</v>
      </c>
      <c r="B57" s="6">
        <v>5.6647790000000002</v>
      </c>
      <c r="C57" s="19" t="s">
        <v>179</v>
      </c>
      <c r="D57" s="6">
        <v>5.265193</v>
      </c>
      <c r="E57" s="6">
        <v>1.3168850000000001</v>
      </c>
      <c r="F57" s="6">
        <v>3.9483079999999999</v>
      </c>
    </row>
    <row r="58" spans="1:6">
      <c r="A58" s="7" t="s">
        <v>228</v>
      </c>
    </row>
    <row r="59" spans="1:6">
      <c r="A59" s="7" t="s">
        <v>235</v>
      </c>
    </row>
    <row r="60" spans="1:6">
      <c r="A60" s="7" t="s">
        <v>169</v>
      </c>
    </row>
    <row r="61" spans="1:6">
      <c r="A61" s="7" t="s">
        <v>236</v>
      </c>
    </row>
    <row r="62" spans="1:6">
      <c r="A62" s="7" t="s">
        <v>229</v>
      </c>
    </row>
  </sheetData>
  <mergeCells count="3">
    <mergeCell ref="A55:F55"/>
    <mergeCell ref="B2:F2"/>
    <mergeCell ref="A2: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M62"/>
  <sheetViews>
    <sheetView workbookViewId="0"/>
  </sheetViews>
  <sheetFormatPr defaultRowHeight="15"/>
  <cols>
    <col min="1" max="1" width="26" customWidth="1"/>
    <col min="2" max="13" width="16" customWidth="1"/>
  </cols>
  <sheetData>
    <row r="1" spans="1:13">
      <c r="A1" s="2" t="s">
        <v>34</v>
      </c>
    </row>
    <row r="2" spans="1:13">
      <c r="A2" s="31" t="s">
        <v>63</v>
      </c>
      <c r="B2" s="44" t="s">
        <v>175</v>
      </c>
      <c r="C2" s="45"/>
      <c r="D2" s="45"/>
      <c r="E2" s="45"/>
      <c r="F2" s="44" t="s">
        <v>176</v>
      </c>
      <c r="G2" s="45"/>
      <c r="H2" s="45"/>
      <c r="I2" s="45"/>
      <c r="J2" s="44" t="s">
        <v>177</v>
      </c>
      <c r="K2" s="45"/>
      <c r="L2" s="45"/>
      <c r="M2" s="45"/>
    </row>
    <row r="3" spans="1:13" ht="44.25" customHeight="1">
      <c r="A3" s="37"/>
      <c r="B3" s="8" t="s">
        <v>221</v>
      </c>
      <c r="C3" s="46" t="s">
        <v>222</v>
      </c>
      <c r="D3" s="46" t="s">
        <v>231</v>
      </c>
      <c r="E3" s="46" t="s">
        <v>232</v>
      </c>
      <c r="F3" s="47" t="s">
        <v>221</v>
      </c>
      <c r="G3" s="46" t="s">
        <v>222</v>
      </c>
      <c r="H3" s="46" t="s">
        <v>231</v>
      </c>
      <c r="I3" s="46" t="s">
        <v>232</v>
      </c>
      <c r="J3" s="47" t="s">
        <v>221</v>
      </c>
      <c r="K3" s="46" t="s">
        <v>222</v>
      </c>
      <c r="L3" s="46" t="s">
        <v>231</v>
      </c>
      <c r="M3" s="46" t="s">
        <v>232</v>
      </c>
    </row>
    <row r="4" spans="1:13">
      <c r="A4" s="40" t="s">
        <v>167</v>
      </c>
      <c r="B4" s="41">
        <v>9.8464069999999992</v>
      </c>
      <c r="C4" s="41">
        <v>90.153593000000001</v>
      </c>
      <c r="D4" s="41">
        <v>42.704566</v>
      </c>
      <c r="E4" s="41">
        <v>47.449027999999998</v>
      </c>
      <c r="F4" s="10">
        <v>11.465634</v>
      </c>
      <c r="G4" s="41">
        <v>88.534366000000006</v>
      </c>
      <c r="H4" s="41">
        <v>26.372907000000001</v>
      </c>
      <c r="I4" s="41">
        <v>62.161459000000001</v>
      </c>
      <c r="J4" s="10">
        <v>8.4872689999999995</v>
      </c>
      <c r="K4" s="41">
        <v>91.512731000000002</v>
      </c>
      <c r="L4" s="41">
        <v>58.866728000000002</v>
      </c>
      <c r="M4" s="41">
        <v>32.646003</v>
      </c>
    </row>
    <row r="5" spans="1:13">
      <c r="A5" s="49" t="s">
        <v>69</v>
      </c>
      <c r="B5" s="41">
        <v>10.661267</v>
      </c>
      <c r="C5" s="41">
        <v>89.338733000000005</v>
      </c>
      <c r="D5" s="41">
        <v>32.358955000000002</v>
      </c>
      <c r="E5" s="41">
        <v>56.979778000000003</v>
      </c>
      <c r="F5" s="10">
        <v>11.563724000000001</v>
      </c>
      <c r="G5" s="41">
        <v>88.436276000000007</v>
      </c>
      <c r="H5" s="41">
        <v>23.257144</v>
      </c>
      <c r="I5" s="41">
        <v>65.179131999999996</v>
      </c>
      <c r="J5" s="10">
        <v>10.010192999999999</v>
      </c>
      <c r="K5" s="41">
        <v>89.989806999999999</v>
      </c>
      <c r="L5" s="41">
        <v>51.188960999999999</v>
      </c>
      <c r="M5" s="41">
        <v>38.800846999999997</v>
      </c>
    </row>
    <row r="6" spans="1:13">
      <c r="A6" s="49" t="s">
        <v>70</v>
      </c>
      <c r="B6" s="41">
        <v>2.9588869999999998</v>
      </c>
      <c r="C6" s="41">
        <v>97.041112999999996</v>
      </c>
      <c r="D6" s="41">
        <v>44.505557000000003</v>
      </c>
      <c r="E6" s="41">
        <v>52.535556999999997</v>
      </c>
      <c r="F6" s="10">
        <v>4.7771330000000001</v>
      </c>
      <c r="G6" s="41">
        <v>95.222866999999994</v>
      </c>
      <c r="H6" s="41">
        <v>27.479462000000002</v>
      </c>
      <c r="I6" s="41">
        <v>67.743404999999996</v>
      </c>
      <c r="J6" s="16" t="s">
        <v>179</v>
      </c>
      <c r="K6" s="41">
        <v>99.604662000000005</v>
      </c>
      <c r="L6" s="41">
        <v>65.309196999999998</v>
      </c>
      <c r="M6" s="41">
        <v>34.295465</v>
      </c>
    </row>
    <row r="7" spans="1:13">
      <c r="A7" s="49" t="s">
        <v>71</v>
      </c>
      <c r="B7" s="41">
        <v>5.1966229999999998</v>
      </c>
      <c r="C7" s="41">
        <v>94.803376999999998</v>
      </c>
      <c r="D7" s="41">
        <v>54.989761000000001</v>
      </c>
      <c r="E7" s="41">
        <v>39.813616000000003</v>
      </c>
      <c r="F7" s="10">
        <v>7.0548489999999999</v>
      </c>
      <c r="G7" s="41">
        <v>92.945150999999996</v>
      </c>
      <c r="H7" s="41">
        <v>36.572450000000003</v>
      </c>
      <c r="I7" s="41">
        <v>56.372700999999999</v>
      </c>
      <c r="J7" s="10">
        <v>2.976019</v>
      </c>
      <c r="K7" s="41">
        <v>97.023981000000006</v>
      </c>
      <c r="L7" s="41">
        <v>73.576346999999998</v>
      </c>
      <c r="M7" s="41">
        <v>23.447634999999998</v>
      </c>
    </row>
    <row r="8" spans="1:13">
      <c r="A8" s="49" t="s">
        <v>72</v>
      </c>
      <c r="B8" s="41">
        <v>4.7349969999999999</v>
      </c>
      <c r="C8" s="41">
        <v>95.265002999999993</v>
      </c>
      <c r="D8" s="41">
        <v>23.270664</v>
      </c>
      <c r="E8" s="41">
        <v>71.994338999999997</v>
      </c>
      <c r="F8" s="10">
        <v>4.7794759999999998</v>
      </c>
      <c r="G8" s="41">
        <v>95.220523999999997</v>
      </c>
      <c r="H8" s="41">
        <v>15.989086</v>
      </c>
      <c r="I8" s="41">
        <v>79.231437999999997</v>
      </c>
      <c r="J8" s="10">
        <v>4.784065</v>
      </c>
      <c r="K8" s="41">
        <v>95.215935000000002</v>
      </c>
      <c r="L8" s="41">
        <v>36.10351</v>
      </c>
      <c r="M8" s="41">
        <v>59.112425000000002</v>
      </c>
    </row>
    <row r="9" spans="1:13">
      <c r="A9" s="49" t="s">
        <v>73</v>
      </c>
      <c r="B9" s="41">
        <v>7.4084300000000001</v>
      </c>
      <c r="C9" s="41">
        <v>92.591570000000004</v>
      </c>
      <c r="D9" s="41">
        <v>72.418165000000002</v>
      </c>
      <c r="E9" s="41">
        <v>20.173404999999999</v>
      </c>
      <c r="F9" s="10">
        <v>11.92576</v>
      </c>
      <c r="G9" s="41">
        <v>88.074240000000003</v>
      </c>
      <c r="H9" s="41">
        <v>45.564957999999997</v>
      </c>
      <c r="I9" s="41">
        <v>42.509281000000001</v>
      </c>
      <c r="J9" s="10">
        <v>5.3946750000000003</v>
      </c>
      <c r="K9" s="41">
        <v>94.605324999999993</v>
      </c>
      <c r="L9" s="41">
        <v>81.709016000000005</v>
      </c>
      <c r="M9" s="41">
        <v>12.896309</v>
      </c>
    </row>
    <row r="10" spans="1:13">
      <c r="A10" s="49" t="s">
        <v>74</v>
      </c>
      <c r="B10" s="41">
        <v>10.164498999999999</v>
      </c>
      <c r="C10" s="41">
        <v>89.835500999999994</v>
      </c>
      <c r="D10" s="41">
        <v>52.311484999999998</v>
      </c>
      <c r="E10" s="41">
        <v>37.524016000000003</v>
      </c>
      <c r="F10" s="10">
        <v>8.8258749999999999</v>
      </c>
      <c r="G10" s="41">
        <v>91.174125000000004</v>
      </c>
      <c r="H10" s="41">
        <v>30.805682999999998</v>
      </c>
      <c r="I10" s="41">
        <v>60.368442000000002</v>
      </c>
      <c r="J10" s="10">
        <v>11.129942</v>
      </c>
      <c r="K10" s="41">
        <v>88.870058</v>
      </c>
      <c r="L10" s="41">
        <v>70.556674000000001</v>
      </c>
      <c r="M10" s="41">
        <v>18.313383999999999</v>
      </c>
    </row>
    <row r="11" spans="1:13">
      <c r="A11" s="49" t="s">
        <v>75</v>
      </c>
      <c r="B11" s="41">
        <v>11.876631</v>
      </c>
      <c r="C11" s="41">
        <v>88.123368999999997</v>
      </c>
      <c r="D11" s="41">
        <v>35.788418999999998</v>
      </c>
      <c r="E11" s="41">
        <v>52.334949999999999</v>
      </c>
      <c r="F11" s="10">
        <v>14.187707</v>
      </c>
      <c r="G11" s="41">
        <v>85.812292999999997</v>
      </c>
      <c r="H11" s="41">
        <v>16.834298</v>
      </c>
      <c r="I11" s="41">
        <v>68.977995000000007</v>
      </c>
      <c r="J11" s="10">
        <v>7.8906770000000002</v>
      </c>
      <c r="K11" s="41">
        <v>92.109323000000003</v>
      </c>
      <c r="L11" s="41">
        <v>56.807592</v>
      </c>
      <c r="M11" s="41">
        <v>35.301730999999997</v>
      </c>
    </row>
    <row r="12" spans="1:13">
      <c r="A12" s="49" t="s">
        <v>76</v>
      </c>
      <c r="B12" s="41">
        <v>11.931137</v>
      </c>
      <c r="C12" s="41">
        <v>88.068862999999993</v>
      </c>
      <c r="D12" s="41">
        <v>35.932011000000003</v>
      </c>
      <c r="E12" s="41">
        <v>52.136851999999998</v>
      </c>
      <c r="F12" s="10">
        <v>12.478567</v>
      </c>
      <c r="G12" s="41">
        <v>87.521433000000002</v>
      </c>
      <c r="H12" s="41">
        <v>19.907633000000001</v>
      </c>
      <c r="I12" s="41">
        <v>67.613799999999998</v>
      </c>
      <c r="J12" s="10">
        <v>11.336456</v>
      </c>
      <c r="K12" s="41">
        <v>88.663544000000002</v>
      </c>
      <c r="L12" s="41">
        <v>55.439636</v>
      </c>
      <c r="M12" s="41">
        <v>33.223906999999997</v>
      </c>
    </row>
    <row r="13" spans="1:13">
      <c r="A13" s="49" t="s">
        <v>77</v>
      </c>
      <c r="B13" s="41">
        <v>6.4702210000000004</v>
      </c>
      <c r="C13" s="41">
        <v>93.529779000000005</v>
      </c>
      <c r="D13" s="41">
        <v>14.823672999999999</v>
      </c>
      <c r="E13" s="41">
        <v>78.706106000000005</v>
      </c>
      <c r="F13" s="10">
        <v>5.205965</v>
      </c>
      <c r="G13" s="41">
        <v>94.794034999999994</v>
      </c>
      <c r="H13" s="41">
        <v>13.341434</v>
      </c>
      <c r="I13" s="41">
        <v>81.452601000000001</v>
      </c>
      <c r="J13" s="10">
        <v>8.2916930000000004</v>
      </c>
      <c r="K13" s="41">
        <v>91.708307000000005</v>
      </c>
      <c r="L13" s="41">
        <v>14.858015</v>
      </c>
      <c r="M13" s="41">
        <v>76.850291999999996</v>
      </c>
    </row>
    <row r="14" spans="1:13">
      <c r="A14" s="49" t="s">
        <v>78</v>
      </c>
      <c r="B14" s="41">
        <v>10.994234000000001</v>
      </c>
      <c r="C14" s="41">
        <v>89.005765999999994</v>
      </c>
      <c r="D14" s="41">
        <v>26.166622</v>
      </c>
      <c r="E14" s="41">
        <v>62.839143999999997</v>
      </c>
      <c r="F14" s="10">
        <v>14.948238</v>
      </c>
      <c r="G14" s="41">
        <v>85.051761999999997</v>
      </c>
      <c r="H14" s="41">
        <v>13.377629000000001</v>
      </c>
      <c r="I14" s="41">
        <v>71.674132999999998</v>
      </c>
      <c r="J14" s="10">
        <v>5.4381969999999997</v>
      </c>
      <c r="K14" s="41">
        <v>94.561802999999998</v>
      </c>
      <c r="L14" s="41">
        <v>42.440469</v>
      </c>
      <c r="M14" s="41">
        <v>52.121335000000002</v>
      </c>
    </row>
    <row r="15" spans="1:13">
      <c r="A15" s="49" t="s">
        <v>79</v>
      </c>
      <c r="B15" s="41">
        <v>6.0037719999999997</v>
      </c>
      <c r="C15" s="41">
        <v>93.996228000000002</v>
      </c>
      <c r="D15" s="41">
        <v>66.233729999999994</v>
      </c>
      <c r="E15" s="41">
        <v>27.762498000000001</v>
      </c>
      <c r="F15" s="10">
        <v>10.518005</v>
      </c>
      <c r="G15" s="41">
        <v>89.481994999999998</v>
      </c>
      <c r="H15" s="41">
        <v>36.340288000000001</v>
      </c>
      <c r="I15" s="41">
        <v>53.141705999999999</v>
      </c>
      <c r="J15" s="10">
        <v>3.7829739999999998</v>
      </c>
      <c r="K15" s="41">
        <v>96.217026000000004</v>
      </c>
      <c r="L15" s="41">
        <v>87.637553999999994</v>
      </c>
      <c r="M15" s="41">
        <v>8.5794720000000009</v>
      </c>
    </row>
    <row r="16" spans="1:13">
      <c r="A16" s="49" t="s">
        <v>80</v>
      </c>
      <c r="B16" s="41">
        <v>8.8502089999999995</v>
      </c>
      <c r="C16" s="41">
        <v>91.149790999999993</v>
      </c>
      <c r="D16" s="41">
        <v>44.823549999999997</v>
      </c>
      <c r="E16" s="41">
        <v>46.326241000000003</v>
      </c>
      <c r="F16" s="10">
        <v>10.528601</v>
      </c>
      <c r="G16" s="41">
        <v>89.471399000000005</v>
      </c>
      <c r="H16" s="41">
        <v>30.862534</v>
      </c>
      <c r="I16" s="41">
        <v>58.608865000000002</v>
      </c>
      <c r="J16" s="10">
        <v>5.6379390000000003</v>
      </c>
      <c r="K16" s="41">
        <v>94.362060999999997</v>
      </c>
      <c r="L16" s="41">
        <v>67.217017999999996</v>
      </c>
      <c r="M16" s="41">
        <v>27.145043000000001</v>
      </c>
    </row>
    <row r="17" spans="1:13">
      <c r="A17" s="49" t="s">
        <v>81</v>
      </c>
      <c r="B17" s="41">
        <v>9.2241660000000003</v>
      </c>
      <c r="C17" s="41">
        <v>90.775834000000003</v>
      </c>
      <c r="D17" s="41">
        <v>32.651670000000003</v>
      </c>
      <c r="E17" s="41">
        <v>58.124164</v>
      </c>
      <c r="F17" s="10">
        <v>10.582112</v>
      </c>
      <c r="G17" s="41">
        <v>89.417888000000005</v>
      </c>
      <c r="H17" s="41">
        <v>17.796727000000001</v>
      </c>
      <c r="I17" s="41">
        <v>71.621161000000001</v>
      </c>
      <c r="J17" s="10">
        <v>8.6180120000000002</v>
      </c>
      <c r="K17" s="41">
        <v>91.381988000000007</v>
      </c>
      <c r="L17" s="41">
        <v>42.035668000000001</v>
      </c>
      <c r="M17" s="41">
        <v>49.346319999999999</v>
      </c>
    </row>
    <row r="18" spans="1:13">
      <c r="A18" s="49" t="s">
        <v>82</v>
      </c>
      <c r="B18" s="41">
        <v>9.0678389999999993</v>
      </c>
      <c r="C18" s="41">
        <v>90.932160999999994</v>
      </c>
      <c r="D18" s="41">
        <v>23.787113000000002</v>
      </c>
      <c r="E18" s="41">
        <v>67.145048000000003</v>
      </c>
      <c r="F18" s="10">
        <v>9.9065239999999992</v>
      </c>
      <c r="G18" s="41">
        <v>90.093475999999995</v>
      </c>
      <c r="H18" s="41">
        <v>23.211328999999999</v>
      </c>
      <c r="I18" s="41">
        <v>66.882147000000003</v>
      </c>
      <c r="J18" s="10">
        <v>9.7402639999999998</v>
      </c>
      <c r="K18" s="41">
        <v>90.259736000000004</v>
      </c>
      <c r="L18" s="41">
        <v>21.488481</v>
      </c>
      <c r="M18" s="41">
        <v>68.771253999999999</v>
      </c>
    </row>
    <row r="19" spans="1:13">
      <c r="A19" s="49" t="s">
        <v>83</v>
      </c>
      <c r="B19" s="41">
        <v>7.2738579999999997</v>
      </c>
      <c r="C19" s="41">
        <v>92.726141999999996</v>
      </c>
      <c r="D19" s="41">
        <v>18.174081999999999</v>
      </c>
      <c r="E19" s="41">
        <v>74.552060999999995</v>
      </c>
      <c r="F19" s="10">
        <v>6.7984790000000004</v>
      </c>
      <c r="G19" s="41">
        <v>93.201521</v>
      </c>
      <c r="H19" s="41">
        <v>4.6328209999999999</v>
      </c>
      <c r="I19" s="41">
        <v>88.568700000000007</v>
      </c>
      <c r="J19" s="10">
        <v>10.069203</v>
      </c>
      <c r="K19" s="41">
        <v>89.930796999999998</v>
      </c>
      <c r="L19" s="41">
        <v>38.319400999999999</v>
      </c>
      <c r="M19" s="41">
        <v>51.611395999999999</v>
      </c>
    </row>
    <row r="20" spans="1:13">
      <c r="A20" s="49" t="s">
        <v>84</v>
      </c>
      <c r="B20" s="41">
        <v>7.7266719999999998</v>
      </c>
      <c r="C20" s="41">
        <v>92.273328000000006</v>
      </c>
      <c r="D20" s="41">
        <v>44.397229000000003</v>
      </c>
      <c r="E20" s="41">
        <v>47.876099000000004</v>
      </c>
      <c r="F20" s="10">
        <v>8.0022350000000007</v>
      </c>
      <c r="G20" s="41">
        <v>91.997765000000001</v>
      </c>
      <c r="H20" s="41">
        <v>25.541454000000002</v>
      </c>
      <c r="I20" s="41">
        <v>66.456310000000002</v>
      </c>
      <c r="J20" s="10">
        <v>7.2538270000000002</v>
      </c>
      <c r="K20" s="41">
        <v>92.746172999999999</v>
      </c>
      <c r="L20" s="41">
        <v>72.332336999999995</v>
      </c>
      <c r="M20" s="41">
        <v>20.413836</v>
      </c>
    </row>
    <row r="21" spans="1:13">
      <c r="A21" s="49" t="s">
        <v>85</v>
      </c>
      <c r="B21" s="41">
        <v>12.604296</v>
      </c>
      <c r="C21" s="41">
        <v>87.395703999999995</v>
      </c>
      <c r="D21" s="41">
        <v>21.366074000000001</v>
      </c>
      <c r="E21" s="41">
        <v>66.029629999999997</v>
      </c>
      <c r="F21" s="10">
        <v>9.4281030000000001</v>
      </c>
      <c r="G21" s="41">
        <v>90.571897000000007</v>
      </c>
      <c r="H21" s="41">
        <v>26.114649</v>
      </c>
      <c r="I21" s="41">
        <v>64.457249000000004</v>
      </c>
      <c r="J21" s="10">
        <v>20.088497</v>
      </c>
      <c r="K21" s="41">
        <v>79.911502999999996</v>
      </c>
      <c r="L21" s="41">
        <v>10.287649</v>
      </c>
      <c r="M21" s="41">
        <v>69.623852999999997</v>
      </c>
    </row>
    <row r="22" spans="1:13">
      <c r="A22" s="49" t="s">
        <v>86</v>
      </c>
      <c r="B22" s="41">
        <v>10.501581</v>
      </c>
      <c r="C22" s="41">
        <v>89.498418999999998</v>
      </c>
      <c r="D22" s="41">
        <v>15.978586999999999</v>
      </c>
      <c r="E22" s="41">
        <v>73.519831999999994</v>
      </c>
      <c r="F22" s="10">
        <v>11.182485</v>
      </c>
      <c r="G22" s="41">
        <v>88.817515</v>
      </c>
      <c r="H22" s="41">
        <v>15.350353</v>
      </c>
      <c r="I22" s="41">
        <v>73.467162000000002</v>
      </c>
      <c r="J22" s="10">
        <v>9.963984</v>
      </c>
      <c r="K22" s="41">
        <v>90.036016000000004</v>
      </c>
      <c r="L22" s="41">
        <v>16.486000000000001</v>
      </c>
      <c r="M22" s="41">
        <v>73.550016999999997</v>
      </c>
    </row>
    <row r="23" spans="1:13">
      <c r="A23" s="49" t="s">
        <v>87</v>
      </c>
      <c r="B23" s="41">
        <v>6.9846719999999998</v>
      </c>
      <c r="C23" s="41">
        <v>93.015327999999997</v>
      </c>
      <c r="D23" s="41">
        <v>23.519860999999999</v>
      </c>
      <c r="E23" s="41">
        <v>69.495467000000005</v>
      </c>
      <c r="F23" s="10">
        <v>5.1956899999999999</v>
      </c>
      <c r="G23" s="41">
        <v>94.804310000000001</v>
      </c>
      <c r="H23" s="41">
        <v>16.240361</v>
      </c>
      <c r="I23" s="41">
        <v>78.563950000000006</v>
      </c>
      <c r="J23" s="10">
        <v>17.412127999999999</v>
      </c>
      <c r="K23" s="41">
        <v>82.587872000000004</v>
      </c>
      <c r="L23" s="41">
        <v>56.153834000000003</v>
      </c>
      <c r="M23" s="41">
        <v>26.434037</v>
      </c>
    </row>
    <row r="24" spans="1:13">
      <c r="A24" s="49" t="s">
        <v>88</v>
      </c>
      <c r="B24" s="41">
        <v>12.678488</v>
      </c>
      <c r="C24" s="41">
        <v>87.321511999999998</v>
      </c>
      <c r="D24" s="41">
        <v>19.95215</v>
      </c>
      <c r="E24" s="41">
        <v>67.369361999999995</v>
      </c>
      <c r="F24" s="10">
        <v>18.762639</v>
      </c>
      <c r="G24" s="41">
        <v>81.237361000000007</v>
      </c>
      <c r="H24" s="41">
        <v>10.205923</v>
      </c>
      <c r="I24" s="41">
        <v>71.031437999999994</v>
      </c>
      <c r="J24" s="10">
        <v>8.0574220000000008</v>
      </c>
      <c r="K24" s="41">
        <v>91.942577999999997</v>
      </c>
      <c r="L24" s="41">
        <v>26.868717</v>
      </c>
      <c r="M24" s="41">
        <v>65.073860999999994</v>
      </c>
    </row>
    <row r="25" spans="1:13">
      <c r="A25" s="49" t="s">
        <v>89</v>
      </c>
      <c r="B25" s="41">
        <v>17.818767000000001</v>
      </c>
      <c r="C25" s="41">
        <v>82.181233000000006</v>
      </c>
      <c r="D25" s="41">
        <v>36.980719999999998</v>
      </c>
      <c r="E25" s="41">
        <v>45.200513000000001</v>
      </c>
      <c r="F25" s="10">
        <v>20.254125999999999</v>
      </c>
      <c r="G25" s="41">
        <v>79.745874000000001</v>
      </c>
      <c r="H25" s="41">
        <v>10.669059000000001</v>
      </c>
      <c r="I25" s="41">
        <v>69.076814999999996</v>
      </c>
      <c r="J25" s="10">
        <v>17.057787000000001</v>
      </c>
      <c r="K25" s="41">
        <v>82.942212999999995</v>
      </c>
      <c r="L25" s="41">
        <v>63.299821999999999</v>
      </c>
      <c r="M25" s="41">
        <v>19.642391</v>
      </c>
    </row>
    <row r="26" spans="1:13">
      <c r="A26" s="49" t="s">
        <v>90</v>
      </c>
      <c r="B26" s="41">
        <v>8.310041</v>
      </c>
      <c r="C26" s="41">
        <v>91.689959000000002</v>
      </c>
      <c r="D26" s="41">
        <v>47.564658999999999</v>
      </c>
      <c r="E26" s="41">
        <v>44.125300000000003</v>
      </c>
      <c r="F26" s="10">
        <v>10.557418</v>
      </c>
      <c r="G26" s="41">
        <v>89.442582000000002</v>
      </c>
      <c r="H26" s="41">
        <v>29.732317999999999</v>
      </c>
      <c r="I26" s="41">
        <v>59.710264000000002</v>
      </c>
      <c r="J26" s="10">
        <v>2.710264</v>
      </c>
      <c r="K26" s="41">
        <v>97.289736000000005</v>
      </c>
      <c r="L26" s="41">
        <v>83.269666000000001</v>
      </c>
      <c r="M26" s="41">
        <v>14.02007</v>
      </c>
    </row>
    <row r="27" spans="1:13">
      <c r="A27" s="49" t="s">
        <v>91</v>
      </c>
      <c r="B27" s="41">
        <v>11.090730000000001</v>
      </c>
      <c r="C27" s="41">
        <v>88.909270000000006</v>
      </c>
      <c r="D27" s="41">
        <v>61.498686999999997</v>
      </c>
      <c r="E27" s="41">
        <v>27.410582999999999</v>
      </c>
      <c r="F27" s="10">
        <v>14.311684</v>
      </c>
      <c r="G27" s="41">
        <v>85.688316</v>
      </c>
      <c r="H27" s="41">
        <v>43.755954000000003</v>
      </c>
      <c r="I27" s="41">
        <v>41.932361</v>
      </c>
      <c r="J27" s="10">
        <v>7.6055999999999999</v>
      </c>
      <c r="K27" s="41">
        <v>92.394400000000005</v>
      </c>
      <c r="L27" s="41">
        <v>80.178596999999996</v>
      </c>
      <c r="M27" s="41">
        <v>12.215802999999999</v>
      </c>
    </row>
    <row r="28" spans="1:13">
      <c r="A28" s="49" t="s">
        <v>92</v>
      </c>
      <c r="B28" s="41">
        <v>10.612786</v>
      </c>
      <c r="C28" s="41">
        <v>89.387214</v>
      </c>
      <c r="D28" s="41">
        <v>27.653691999999999</v>
      </c>
      <c r="E28" s="41">
        <v>61.733522000000001</v>
      </c>
      <c r="F28" s="10">
        <v>10.669371</v>
      </c>
      <c r="G28" s="41">
        <v>89.330629000000002</v>
      </c>
      <c r="H28" s="41">
        <v>26.328714000000002</v>
      </c>
      <c r="I28" s="41">
        <v>63.001914999999997</v>
      </c>
      <c r="J28" s="10">
        <v>9.2751300000000008</v>
      </c>
      <c r="K28" s="41">
        <v>90.724869999999996</v>
      </c>
      <c r="L28" s="41">
        <v>29.829204000000001</v>
      </c>
      <c r="M28" s="41">
        <v>60.895667000000003</v>
      </c>
    </row>
    <row r="29" spans="1:13">
      <c r="A29" s="49" t="s">
        <v>93</v>
      </c>
      <c r="B29" s="41">
        <v>8.6329180000000001</v>
      </c>
      <c r="C29" s="41">
        <v>91.367081999999996</v>
      </c>
      <c r="D29" s="41">
        <v>27.656737</v>
      </c>
      <c r="E29" s="41">
        <v>63.710344999999997</v>
      </c>
      <c r="F29" s="10">
        <v>7.1046319999999996</v>
      </c>
      <c r="G29" s="41">
        <v>92.895368000000005</v>
      </c>
      <c r="H29" s="41">
        <v>16.815197000000001</v>
      </c>
      <c r="I29" s="41">
        <v>76.080172000000005</v>
      </c>
      <c r="J29" s="10">
        <v>13.207546000000001</v>
      </c>
      <c r="K29" s="41">
        <v>86.792454000000006</v>
      </c>
      <c r="L29" s="41">
        <v>53.052604000000002</v>
      </c>
      <c r="M29" s="41">
        <v>33.739849999999997</v>
      </c>
    </row>
    <row r="30" spans="1:13">
      <c r="A30" s="49" t="s">
        <v>94</v>
      </c>
      <c r="B30" s="41">
        <v>6.597029</v>
      </c>
      <c r="C30" s="41">
        <v>93.402970999999994</v>
      </c>
      <c r="D30" s="41">
        <v>39.232734999999998</v>
      </c>
      <c r="E30" s="41">
        <v>54.170237</v>
      </c>
      <c r="F30" s="10">
        <v>6.8785420000000004</v>
      </c>
      <c r="G30" s="41">
        <v>93.121458000000004</v>
      </c>
      <c r="H30" s="41">
        <v>29.093726</v>
      </c>
      <c r="I30" s="41">
        <v>64.027732</v>
      </c>
      <c r="J30" s="10">
        <v>6.334308</v>
      </c>
      <c r="K30" s="41">
        <v>93.665692000000007</v>
      </c>
      <c r="L30" s="41">
        <v>81.354062999999996</v>
      </c>
      <c r="M30" s="41">
        <v>12.311629</v>
      </c>
    </row>
    <row r="31" spans="1:13">
      <c r="A31" s="49" t="s">
        <v>95</v>
      </c>
      <c r="B31" s="41">
        <v>7.1017049999999999</v>
      </c>
      <c r="C31" s="41">
        <v>92.898295000000005</v>
      </c>
      <c r="D31" s="41">
        <v>43.838402000000002</v>
      </c>
      <c r="E31" s="41">
        <v>49.059893000000002</v>
      </c>
      <c r="F31" s="10">
        <v>7.2080409999999997</v>
      </c>
      <c r="G31" s="41">
        <v>92.791959000000006</v>
      </c>
      <c r="H31" s="41">
        <v>33.085096</v>
      </c>
      <c r="I31" s="41">
        <v>59.706864000000003</v>
      </c>
      <c r="J31" s="10">
        <v>6.0512560000000004</v>
      </c>
      <c r="K31" s="41">
        <v>93.948744000000005</v>
      </c>
      <c r="L31" s="41">
        <v>60.427669000000002</v>
      </c>
      <c r="M31" s="41">
        <v>33.521075000000003</v>
      </c>
    </row>
    <row r="32" spans="1:13">
      <c r="A32" s="49" t="s">
        <v>96</v>
      </c>
      <c r="B32" s="41">
        <v>7.8552970000000002</v>
      </c>
      <c r="C32" s="41">
        <v>92.144703000000007</v>
      </c>
      <c r="D32" s="41">
        <v>74.189428000000007</v>
      </c>
      <c r="E32" s="41">
        <v>17.955275</v>
      </c>
      <c r="F32" s="10">
        <v>11.147173</v>
      </c>
      <c r="G32" s="41">
        <v>88.852827000000005</v>
      </c>
      <c r="H32" s="41">
        <v>58.673250000000003</v>
      </c>
      <c r="I32" s="41">
        <v>30.179576999999998</v>
      </c>
      <c r="J32" s="10">
        <v>6.3342349999999996</v>
      </c>
      <c r="K32" s="41">
        <v>93.665764999999993</v>
      </c>
      <c r="L32" s="41">
        <v>83.522983999999994</v>
      </c>
      <c r="M32" s="41">
        <v>10.14278</v>
      </c>
    </row>
    <row r="33" spans="1:13">
      <c r="A33" s="49" t="s">
        <v>97</v>
      </c>
      <c r="B33" s="41">
        <v>7.5046039999999996</v>
      </c>
      <c r="C33" s="41">
        <v>92.495396</v>
      </c>
      <c r="D33" s="41">
        <v>30.077584999999999</v>
      </c>
      <c r="E33" s="41">
        <v>62.417811</v>
      </c>
      <c r="F33" s="10">
        <v>7.5343249999999999</v>
      </c>
      <c r="G33" s="41">
        <v>92.465675000000005</v>
      </c>
      <c r="H33" s="41">
        <v>19.637205000000002</v>
      </c>
      <c r="I33" s="41">
        <v>72.828469999999996</v>
      </c>
      <c r="J33" s="10">
        <v>7.5128029999999999</v>
      </c>
      <c r="K33" s="41">
        <v>92.487196999999995</v>
      </c>
      <c r="L33" s="41">
        <v>68.845107999999996</v>
      </c>
      <c r="M33" s="41">
        <v>23.642088999999999</v>
      </c>
    </row>
    <row r="34" spans="1:13">
      <c r="A34" s="49" t="s">
        <v>98</v>
      </c>
      <c r="B34" s="41">
        <v>12.653867999999999</v>
      </c>
      <c r="C34" s="41">
        <v>87.346131999999997</v>
      </c>
      <c r="D34" s="41">
        <v>14.714847000000001</v>
      </c>
      <c r="E34" s="41">
        <v>72.631285000000005</v>
      </c>
      <c r="F34" s="10">
        <v>10.847758000000001</v>
      </c>
      <c r="G34" s="41">
        <v>89.152242000000001</v>
      </c>
      <c r="H34" s="41">
        <v>15.563055</v>
      </c>
      <c r="I34" s="41">
        <v>73.589186999999995</v>
      </c>
      <c r="J34" s="10">
        <v>14.242036000000001</v>
      </c>
      <c r="K34" s="41">
        <v>85.757964000000001</v>
      </c>
      <c r="L34" s="41">
        <v>11.831545</v>
      </c>
      <c r="M34" s="41">
        <v>73.926418999999996</v>
      </c>
    </row>
    <row r="35" spans="1:13">
      <c r="A35" s="49" t="s">
        <v>99</v>
      </c>
      <c r="B35" s="41">
        <v>5.8417250000000003</v>
      </c>
      <c r="C35" s="41">
        <v>94.158275000000003</v>
      </c>
      <c r="D35" s="41">
        <v>43.648031000000003</v>
      </c>
      <c r="E35" s="41">
        <v>50.510244</v>
      </c>
      <c r="F35" s="10">
        <v>7.9217700000000004</v>
      </c>
      <c r="G35" s="41">
        <v>92.078230000000005</v>
      </c>
      <c r="H35" s="41">
        <v>25.214566000000001</v>
      </c>
      <c r="I35" s="41">
        <v>66.863664999999997</v>
      </c>
      <c r="J35" s="10">
        <v>4.817418</v>
      </c>
      <c r="K35" s="41">
        <v>95.182581999999996</v>
      </c>
      <c r="L35" s="41">
        <v>57.153725999999999</v>
      </c>
      <c r="M35" s="41">
        <v>38.028857000000002</v>
      </c>
    </row>
    <row r="36" spans="1:13">
      <c r="A36" s="49" t="s">
        <v>100</v>
      </c>
      <c r="B36" s="41">
        <v>15.223948</v>
      </c>
      <c r="C36" s="41">
        <v>84.776052000000007</v>
      </c>
      <c r="D36" s="41">
        <v>23.895638000000002</v>
      </c>
      <c r="E36" s="41">
        <v>60.880414000000002</v>
      </c>
      <c r="F36" s="10">
        <v>15.144050999999999</v>
      </c>
      <c r="G36" s="41">
        <v>84.855948999999995</v>
      </c>
      <c r="H36" s="41">
        <v>13.136355</v>
      </c>
      <c r="I36" s="41">
        <v>71.719594999999998</v>
      </c>
      <c r="J36" s="10">
        <v>16.99173</v>
      </c>
      <c r="K36" s="41">
        <v>83.008269999999996</v>
      </c>
      <c r="L36" s="41">
        <v>37.435569999999998</v>
      </c>
      <c r="M36" s="41">
        <v>45.572699999999998</v>
      </c>
    </row>
    <row r="37" spans="1:13">
      <c r="A37" s="49" t="s">
        <v>101</v>
      </c>
      <c r="B37" s="41">
        <v>6.8269310000000001</v>
      </c>
      <c r="C37" s="41">
        <v>93.173068999999998</v>
      </c>
      <c r="D37" s="41">
        <v>45.206895000000003</v>
      </c>
      <c r="E37" s="41">
        <v>47.966174000000002</v>
      </c>
      <c r="F37" s="10">
        <v>6.4503969999999997</v>
      </c>
      <c r="G37" s="41">
        <v>93.549603000000005</v>
      </c>
      <c r="H37" s="41">
        <v>31.416879999999999</v>
      </c>
      <c r="I37" s="41">
        <v>62.132722999999999</v>
      </c>
      <c r="J37" s="10">
        <v>6.7866629999999999</v>
      </c>
      <c r="K37" s="41">
        <v>93.213336999999996</v>
      </c>
      <c r="L37" s="41">
        <v>58.789423999999997</v>
      </c>
      <c r="M37" s="41">
        <v>34.423912999999999</v>
      </c>
    </row>
    <row r="38" spans="1:13">
      <c r="A38" s="49" t="s">
        <v>102</v>
      </c>
      <c r="B38" s="41">
        <v>14.850578000000001</v>
      </c>
      <c r="C38" s="41">
        <v>85.149422000000001</v>
      </c>
      <c r="D38" s="41">
        <v>29.177026999999999</v>
      </c>
      <c r="E38" s="41">
        <v>55.972396000000003</v>
      </c>
      <c r="F38" s="10">
        <v>15.356878</v>
      </c>
      <c r="G38" s="41">
        <v>84.643122000000005</v>
      </c>
      <c r="H38" s="41">
        <v>21.255884999999999</v>
      </c>
      <c r="I38" s="41">
        <v>63.387236999999999</v>
      </c>
      <c r="J38" s="10">
        <v>13.946558</v>
      </c>
      <c r="K38" s="41">
        <v>86.053442000000004</v>
      </c>
      <c r="L38" s="41">
        <v>53.691018999999997</v>
      </c>
      <c r="M38" s="41">
        <v>32.362422000000002</v>
      </c>
    </row>
    <row r="39" spans="1:13">
      <c r="A39" s="49" t="s">
        <v>103</v>
      </c>
      <c r="B39" s="41">
        <v>9.2840579999999999</v>
      </c>
      <c r="C39" s="41">
        <v>90.715941999999998</v>
      </c>
      <c r="D39" s="41">
        <v>15.590840999999999</v>
      </c>
      <c r="E39" s="41">
        <v>75.125101000000001</v>
      </c>
      <c r="F39" s="10">
        <v>9.6842760000000006</v>
      </c>
      <c r="G39" s="41">
        <v>90.315724000000003</v>
      </c>
      <c r="H39" s="41">
        <v>9.5532800000000009</v>
      </c>
      <c r="I39" s="41">
        <v>80.762444000000002</v>
      </c>
      <c r="J39" s="10">
        <v>9.6884630000000005</v>
      </c>
      <c r="K39" s="41">
        <v>90.311537000000001</v>
      </c>
      <c r="L39" s="41">
        <v>38.922558000000002</v>
      </c>
      <c r="M39" s="41">
        <v>51.388978999999999</v>
      </c>
    </row>
    <row r="40" spans="1:13">
      <c r="A40" s="49" t="s">
        <v>104</v>
      </c>
      <c r="B40" s="41">
        <v>6.4433420000000003</v>
      </c>
      <c r="C40" s="41">
        <v>93.556657999999999</v>
      </c>
      <c r="D40" s="41">
        <v>32.396757000000001</v>
      </c>
      <c r="E40" s="41">
        <v>61.159900999999998</v>
      </c>
      <c r="F40" s="10">
        <v>7.99139</v>
      </c>
      <c r="G40" s="41">
        <v>92.008610000000004</v>
      </c>
      <c r="H40" s="41">
        <v>24.718805</v>
      </c>
      <c r="I40" s="41">
        <v>67.289805000000001</v>
      </c>
      <c r="J40" s="10">
        <v>3.7578079999999998</v>
      </c>
      <c r="K40" s="41">
        <v>96.242192000000003</v>
      </c>
      <c r="L40" s="41">
        <v>43.271011000000001</v>
      </c>
      <c r="M40" s="41">
        <v>52.971181999999999</v>
      </c>
    </row>
    <row r="41" spans="1:13">
      <c r="A41" s="49" t="s">
        <v>105</v>
      </c>
      <c r="B41" s="41">
        <v>6.2883800000000001</v>
      </c>
      <c r="C41" s="41">
        <v>93.711619999999996</v>
      </c>
      <c r="D41" s="41">
        <v>47.286591000000001</v>
      </c>
      <c r="E41" s="41">
        <v>46.425029000000002</v>
      </c>
      <c r="F41" s="10">
        <v>7.111612</v>
      </c>
      <c r="G41" s="41">
        <v>92.888388000000006</v>
      </c>
      <c r="H41" s="41">
        <v>32.827593999999998</v>
      </c>
      <c r="I41" s="41">
        <v>60.060794000000001</v>
      </c>
      <c r="J41" s="10">
        <v>5.0360769999999997</v>
      </c>
      <c r="K41" s="41">
        <v>94.963922999999994</v>
      </c>
      <c r="L41" s="41">
        <v>63.280513999999997</v>
      </c>
      <c r="M41" s="41">
        <v>31.683409000000001</v>
      </c>
    </row>
    <row r="42" spans="1:13">
      <c r="A42" s="49" t="s">
        <v>106</v>
      </c>
      <c r="B42" s="41">
        <v>10.261521</v>
      </c>
      <c r="C42" s="41">
        <v>89.738478999999998</v>
      </c>
      <c r="D42" s="41">
        <v>31.105549</v>
      </c>
      <c r="E42" s="41">
        <v>58.632930000000002</v>
      </c>
      <c r="F42" s="10">
        <v>10.527791000000001</v>
      </c>
      <c r="G42" s="41">
        <v>89.472209000000007</v>
      </c>
      <c r="H42" s="41">
        <v>20.041426999999999</v>
      </c>
      <c r="I42" s="41">
        <v>69.430781999999994</v>
      </c>
      <c r="J42" s="10">
        <v>9.6042950000000005</v>
      </c>
      <c r="K42" s="41">
        <v>90.395705000000007</v>
      </c>
      <c r="L42" s="41">
        <v>59.720433999999997</v>
      </c>
      <c r="M42" s="41">
        <v>30.675270999999999</v>
      </c>
    </row>
    <row r="43" spans="1:13">
      <c r="A43" s="49" t="s">
        <v>107</v>
      </c>
      <c r="B43" s="41">
        <v>5.9585129999999999</v>
      </c>
      <c r="C43" s="41">
        <v>94.041487000000004</v>
      </c>
      <c r="D43" s="41">
        <v>44.430238000000003</v>
      </c>
      <c r="E43" s="41">
        <v>49.611249000000001</v>
      </c>
      <c r="F43" s="10">
        <v>7.0918950000000001</v>
      </c>
      <c r="G43" s="41">
        <v>92.908105000000006</v>
      </c>
      <c r="H43" s="41">
        <v>18.800968999999998</v>
      </c>
      <c r="I43" s="41">
        <v>74.107135999999997</v>
      </c>
      <c r="J43" s="10">
        <v>4.4513189999999998</v>
      </c>
      <c r="K43" s="41">
        <v>95.548681000000002</v>
      </c>
      <c r="L43" s="41">
        <v>69.001047</v>
      </c>
      <c r="M43" s="41">
        <v>26.547633999999999</v>
      </c>
    </row>
    <row r="44" spans="1:13">
      <c r="A44" s="49" t="s">
        <v>108</v>
      </c>
      <c r="B44" s="41">
        <v>8.3988110000000002</v>
      </c>
      <c r="C44" s="41">
        <v>91.601189000000005</v>
      </c>
      <c r="D44" s="41">
        <v>47.322977000000002</v>
      </c>
      <c r="E44" s="41">
        <v>44.278212000000003</v>
      </c>
      <c r="F44" s="10">
        <v>7.3333019999999998</v>
      </c>
      <c r="G44" s="41">
        <v>92.666697999999997</v>
      </c>
      <c r="H44" s="41">
        <v>38.256030000000003</v>
      </c>
      <c r="I44" s="41">
        <v>54.410668000000001</v>
      </c>
      <c r="J44" s="10">
        <v>11.004718</v>
      </c>
      <c r="K44" s="41">
        <v>88.995282000000003</v>
      </c>
      <c r="L44" s="41">
        <v>62.351247999999998</v>
      </c>
      <c r="M44" s="41">
        <v>26.644034000000001</v>
      </c>
    </row>
    <row r="45" spans="1:13">
      <c r="A45" s="49" t="s">
        <v>109</v>
      </c>
      <c r="B45" s="41">
        <v>5.1338210000000002</v>
      </c>
      <c r="C45" s="41">
        <v>94.866179000000002</v>
      </c>
      <c r="D45" s="41">
        <v>48.500517000000002</v>
      </c>
      <c r="E45" s="41">
        <v>46.365662</v>
      </c>
      <c r="F45" s="10">
        <v>5.1510369999999996</v>
      </c>
      <c r="G45" s="41">
        <v>94.848962999999998</v>
      </c>
      <c r="H45" s="41">
        <v>44.679394000000002</v>
      </c>
      <c r="I45" s="41">
        <v>50.169569000000003</v>
      </c>
      <c r="J45" s="10">
        <v>5.1287310000000002</v>
      </c>
      <c r="K45" s="41">
        <v>94.871268999999998</v>
      </c>
      <c r="L45" s="41">
        <v>57.129086999999998</v>
      </c>
      <c r="M45" s="41">
        <v>37.742182</v>
      </c>
    </row>
    <row r="46" spans="1:13">
      <c r="A46" s="49" t="s">
        <v>110</v>
      </c>
      <c r="B46" s="41">
        <v>9.4516279999999995</v>
      </c>
      <c r="C46" s="41">
        <v>90.548372000000001</v>
      </c>
      <c r="D46" s="41">
        <v>33.847161</v>
      </c>
      <c r="E46" s="41">
        <v>56.701211999999998</v>
      </c>
      <c r="F46" s="10">
        <v>12.112643</v>
      </c>
      <c r="G46" s="41">
        <v>87.887356999999994</v>
      </c>
      <c r="H46" s="41">
        <v>33.559373000000001</v>
      </c>
      <c r="I46" s="41">
        <v>54.327984000000001</v>
      </c>
      <c r="J46" s="10">
        <v>5.7638670000000003</v>
      </c>
      <c r="K46" s="41">
        <v>94.236132999999995</v>
      </c>
      <c r="L46" s="41">
        <v>31.792397000000001</v>
      </c>
      <c r="M46" s="41">
        <v>62.443734999999997</v>
      </c>
    </row>
    <row r="47" spans="1:13">
      <c r="A47" s="49" t="s">
        <v>111</v>
      </c>
      <c r="B47" s="41">
        <v>13.7903</v>
      </c>
      <c r="C47" s="41">
        <v>86.209699999999998</v>
      </c>
      <c r="D47" s="41">
        <v>58.257482000000003</v>
      </c>
      <c r="E47" s="41">
        <v>27.952218999999999</v>
      </c>
      <c r="F47" s="10">
        <v>19.77976</v>
      </c>
      <c r="G47" s="41">
        <v>80.220240000000004</v>
      </c>
      <c r="H47" s="41">
        <v>37.214843000000002</v>
      </c>
      <c r="I47" s="41">
        <v>43.005397000000002</v>
      </c>
      <c r="J47" s="10">
        <v>10.062340000000001</v>
      </c>
      <c r="K47" s="41">
        <v>89.937659999999994</v>
      </c>
      <c r="L47" s="41">
        <v>68.850733000000005</v>
      </c>
      <c r="M47" s="41">
        <v>21.086926999999999</v>
      </c>
    </row>
    <row r="48" spans="1:13">
      <c r="A48" s="49" t="s">
        <v>112</v>
      </c>
      <c r="B48" s="41">
        <v>5.201695</v>
      </c>
      <c r="C48" s="41">
        <v>94.798304999999999</v>
      </c>
      <c r="D48" s="41">
        <v>65.512139000000005</v>
      </c>
      <c r="E48" s="41">
        <v>29.286166000000001</v>
      </c>
      <c r="F48" s="10">
        <v>5.2145349999999997</v>
      </c>
      <c r="G48" s="41">
        <v>94.785465000000002</v>
      </c>
      <c r="H48" s="41">
        <v>52.301037999999998</v>
      </c>
      <c r="I48" s="41">
        <v>42.484426999999997</v>
      </c>
      <c r="J48" s="10">
        <v>5.6076610000000002</v>
      </c>
      <c r="K48" s="41">
        <v>94.392339000000007</v>
      </c>
      <c r="L48" s="41">
        <v>81.813462000000001</v>
      </c>
      <c r="M48" s="41">
        <v>12.578877</v>
      </c>
    </row>
    <row r="49" spans="1:13">
      <c r="A49" s="49" t="s">
        <v>113</v>
      </c>
      <c r="B49" s="41">
        <v>11.20058</v>
      </c>
      <c r="C49" s="41">
        <v>88.799419999999998</v>
      </c>
      <c r="D49" s="41">
        <v>27.025867000000002</v>
      </c>
      <c r="E49" s="41">
        <v>61.773552000000002</v>
      </c>
      <c r="F49" s="10">
        <v>10.166793</v>
      </c>
      <c r="G49" s="41">
        <v>89.833207000000002</v>
      </c>
      <c r="H49" s="41">
        <v>20.673539000000002</v>
      </c>
      <c r="I49" s="41">
        <v>69.159667999999996</v>
      </c>
      <c r="J49" s="10">
        <v>18.064333999999999</v>
      </c>
      <c r="K49" s="41">
        <v>81.935665999999998</v>
      </c>
      <c r="L49" s="41">
        <v>63.719141</v>
      </c>
      <c r="M49" s="41">
        <v>18.216525000000001</v>
      </c>
    </row>
    <row r="50" spans="1:13">
      <c r="A50" s="49" t="s">
        <v>114</v>
      </c>
      <c r="B50" s="41">
        <v>6.619872</v>
      </c>
      <c r="C50" s="41">
        <v>93.380127999999999</v>
      </c>
      <c r="D50" s="41">
        <v>54.640568000000002</v>
      </c>
      <c r="E50" s="41">
        <v>38.739559999999997</v>
      </c>
      <c r="F50" s="10">
        <v>7.6753169999999997</v>
      </c>
      <c r="G50" s="41">
        <v>92.324682999999993</v>
      </c>
      <c r="H50" s="41">
        <v>26.057749999999999</v>
      </c>
      <c r="I50" s="41">
        <v>66.266932999999995</v>
      </c>
      <c r="J50" s="10">
        <v>6.0082300000000002</v>
      </c>
      <c r="K50" s="41">
        <v>93.991770000000002</v>
      </c>
      <c r="L50" s="41">
        <v>74.676463999999996</v>
      </c>
      <c r="M50" s="41">
        <v>19.315306</v>
      </c>
    </row>
    <row r="51" spans="1:13">
      <c r="A51" s="49" t="s">
        <v>115</v>
      </c>
      <c r="B51" s="41">
        <v>9.7211590000000001</v>
      </c>
      <c r="C51" s="41">
        <v>90.278841</v>
      </c>
      <c r="D51" s="41">
        <v>58.215279000000002</v>
      </c>
      <c r="E51" s="41">
        <v>32.063561999999997</v>
      </c>
      <c r="F51" s="10">
        <v>13.629172000000001</v>
      </c>
      <c r="G51" s="41">
        <v>86.370828000000003</v>
      </c>
      <c r="H51" s="41">
        <v>34.183827000000001</v>
      </c>
      <c r="I51" s="41">
        <v>52.187001000000002</v>
      </c>
      <c r="J51" s="10">
        <v>8.3416979999999992</v>
      </c>
      <c r="K51" s="41">
        <v>91.658302000000006</v>
      </c>
      <c r="L51" s="41">
        <v>74.958292999999998</v>
      </c>
      <c r="M51" s="41">
        <v>16.700009000000001</v>
      </c>
    </row>
    <row r="52" spans="1:13">
      <c r="A52" s="49" t="s">
        <v>116</v>
      </c>
      <c r="B52" s="41">
        <v>4.9578199999999999</v>
      </c>
      <c r="C52" s="41">
        <v>95.042180000000002</v>
      </c>
      <c r="D52" s="41">
        <v>47.961933999999999</v>
      </c>
      <c r="E52" s="41">
        <v>47.080244999999998</v>
      </c>
      <c r="F52" s="10">
        <v>5.0068020000000004</v>
      </c>
      <c r="G52" s="41">
        <v>94.993198000000007</v>
      </c>
      <c r="H52" s="41">
        <v>46.265577999999998</v>
      </c>
      <c r="I52" s="41">
        <v>48.727620000000002</v>
      </c>
      <c r="J52" s="16" t="s">
        <v>206</v>
      </c>
      <c r="K52" s="58" t="s">
        <v>206</v>
      </c>
      <c r="L52" s="58" t="s">
        <v>206</v>
      </c>
      <c r="M52" s="58" t="s">
        <v>206</v>
      </c>
    </row>
    <row r="53" spans="1:13">
      <c r="A53" s="49" t="s">
        <v>117</v>
      </c>
      <c r="B53" s="41">
        <v>6.5209239999999999</v>
      </c>
      <c r="C53" s="41">
        <v>93.479076000000006</v>
      </c>
      <c r="D53" s="41">
        <v>33.462578000000001</v>
      </c>
      <c r="E53" s="41">
        <v>60.016499000000003</v>
      </c>
      <c r="F53" s="10">
        <v>6.8792609999999996</v>
      </c>
      <c r="G53" s="41">
        <v>93.120739</v>
      </c>
      <c r="H53" s="41">
        <v>27.831731000000001</v>
      </c>
      <c r="I53" s="41">
        <v>65.289006999999998</v>
      </c>
      <c r="J53" s="10">
        <v>6.3882779999999997</v>
      </c>
      <c r="K53" s="41">
        <v>93.611722</v>
      </c>
      <c r="L53" s="41">
        <v>41.743640999999997</v>
      </c>
      <c r="M53" s="41">
        <v>51.868080999999997</v>
      </c>
    </row>
    <row r="54" spans="1:13">
      <c r="A54" s="49" t="s">
        <v>118</v>
      </c>
      <c r="B54" s="41">
        <v>12.822913</v>
      </c>
      <c r="C54" s="41">
        <v>87.177087</v>
      </c>
      <c r="D54" s="41">
        <v>23.570903000000001</v>
      </c>
      <c r="E54" s="41">
        <v>63.606183999999999</v>
      </c>
      <c r="F54" s="10">
        <v>13.006797000000001</v>
      </c>
      <c r="G54" s="41">
        <v>86.993202999999994</v>
      </c>
      <c r="H54" s="41">
        <v>21.589727</v>
      </c>
      <c r="I54" s="41">
        <v>65.403475999999998</v>
      </c>
      <c r="J54" s="16" t="s">
        <v>206</v>
      </c>
      <c r="K54" s="58" t="s">
        <v>206</v>
      </c>
      <c r="L54" s="58" t="s">
        <v>206</v>
      </c>
      <c r="M54" s="58" t="s">
        <v>206</v>
      </c>
    </row>
    <row r="55" spans="1:13">
      <c r="A55" s="42" t="s">
        <v>119</v>
      </c>
      <c r="B55" s="43"/>
      <c r="C55" s="43"/>
      <c r="D55" s="43"/>
      <c r="E55" s="43"/>
      <c r="F55" s="43"/>
      <c r="G55" s="43"/>
      <c r="H55" s="43"/>
      <c r="I55" s="43"/>
      <c r="J55" s="43"/>
      <c r="K55" s="43"/>
      <c r="L55" s="43"/>
      <c r="M55" s="43"/>
    </row>
    <row r="56" spans="1:13">
      <c r="A56" s="50" t="s">
        <v>121</v>
      </c>
      <c r="B56" s="41">
        <v>14.500959999999999</v>
      </c>
      <c r="C56" s="41">
        <v>85.499039999999994</v>
      </c>
      <c r="D56" s="41">
        <v>12.242820999999999</v>
      </c>
      <c r="E56" s="41">
        <v>73.256219000000002</v>
      </c>
      <c r="F56" s="10">
        <v>19.167110999999998</v>
      </c>
      <c r="G56" s="41">
        <v>80.832888999999994</v>
      </c>
      <c r="H56" s="41">
        <v>9.8390389999999996</v>
      </c>
      <c r="I56" s="41">
        <v>70.993851000000006</v>
      </c>
      <c r="J56" s="10">
        <v>9.1752719999999997</v>
      </c>
      <c r="K56" s="41">
        <v>90.824727999999993</v>
      </c>
      <c r="L56" s="41">
        <v>15.283677000000001</v>
      </c>
      <c r="M56" s="41">
        <v>75.541049999999998</v>
      </c>
    </row>
    <row r="57" spans="1:13">
      <c r="A57" s="11" t="s">
        <v>168</v>
      </c>
      <c r="B57" s="6">
        <v>7.8288690000000001</v>
      </c>
      <c r="C57" s="6">
        <v>92.171131000000003</v>
      </c>
      <c r="D57" s="6">
        <v>25.362075999999998</v>
      </c>
      <c r="E57" s="6">
        <v>66.809055000000001</v>
      </c>
      <c r="F57" s="15">
        <v>8.9123350000000006</v>
      </c>
      <c r="G57" s="6">
        <v>91.087665000000001</v>
      </c>
      <c r="H57" s="6">
        <v>22.465119000000001</v>
      </c>
      <c r="I57" s="6">
        <v>68.622546</v>
      </c>
      <c r="J57" s="15">
        <v>6.0232060000000001</v>
      </c>
      <c r="K57" s="6">
        <v>93.976793999999998</v>
      </c>
      <c r="L57" s="6">
        <v>27.583883</v>
      </c>
      <c r="M57" s="6">
        <v>66.392910999999998</v>
      </c>
    </row>
    <row r="58" spans="1:13">
      <c r="A58" s="7" t="s">
        <v>235</v>
      </c>
    </row>
    <row r="59" spans="1:13">
      <c r="A59" s="7" t="s">
        <v>240</v>
      </c>
    </row>
    <row r="60" spans="1:13">
      <c r="A60" s="7" t="s">
        <v>169</v>
      </c>
    </row>
    <row r="61" spans="1:13">
      <c r="A61" s="7" t="s">
        <v>223</v>
      </c>
    </row>
    <row r="62" spans="1:13">
      <c r="A62" s="7" t="s">
        <v>62</v>
      </c>
    </row>
  </sheetData>
  <mergeCells count="5">
    <mergeCell ref="J2:M2"/>
    <mergeCell ref="A55:M55"/>
    <mergeCell ref="B2:E2"/>
    <mergeCell ref="A2:A3"/>
    <mergeCell ref="F2:I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M61"/>
  <sheetViews>
    <sheetView workbookViewId="0"/>
  </sheetViews>
  <sheetFormatPr defaultRowHeight="15"/>
  <cols>
    <col min="1" max="1" width="26" customWidth="1"/>
    <col min="2" max="13" width="16" customWidth="1"/>
  </cols>
  <sheetData>
    <row r="1" spans="1:13">
      <c r="A1" s="2" t="s">
        <v>35</v>
      </c>
    </row>
    <row r="2" spans="1:13">
      <c r="A2" s="31" t="s">
        <v>63</v>
      </c>
      <c r="B2" s="44" t="s">
        <v>175</v>
      </c>
      <c r="C2" s="45"/>
      <c r="D2" s="45"/>
      <c r="E2" s="45"/>
      <c r="F2" s="44" t="s">
        <v>176</v>
      </c>
      <c r="G2" s="45"/>
      <c r="H2" s="45"/>
      <c r="I2" s="45"/>
      <c r="J2" s="44" t="s">
        <v>177</v>
      </c>
      <c r="K2" s="45"/>
      <c r="L2" s="45"/>
      <c r="M2" s="45"/>
    </row>
    <row r="3" spans="1:13" ht="44.25" customHeight="1">
      <c r="A3" s="37"/>
      <c r="B3" s="8" t="s">
        <v>221</v>
      </c>
      <c r="C3" s="46" t="s">
        <v>222</v>
      </c>
      <c r="D3" s="46" t="s">
        <v>231</v>
      </c>
      <c r="E3" s="46" t="s">
        <v>232</v>
      </c>
      <c r="F3" s="47" t="s">
        <v>221</v>
      </c>
      <c r="G3" s="46" t="s">
        <v>222</v>
      </c>
      <c r="H3" s="46" t="s">
        <v>231</v>
      </c>
      <c r="I3" s="46" t="s">
        <v>232</v>
      </c>
      <c r="J3" s="47" t="s">
        <v>221</v>
      </c>
      <c r="K3" s="46" t="s">
        <v>222</v>
      </c>
      <c r="L3" s="46" t="s">
        <v>231</v>
      </c>
      <c r="M3" s="46" t="s">
        <v>232</v>
      </c>
    </row>
    <row r="4" spans="1:13">
      <c r="A4" s="40" t="s">
        <v>167</v>
      </c>
      <c r="B4" s="41">
        <v>10.544639</v>
      </c>
      <c r="C4" s="41">
        <v>89.455360999999996</v>
      </c>
      <c r="D4" s="41">
        <v>37.312294000000001</v>
      </c>
      <c r="E4" s="41">
        <v>52.143067000000002</v>
      </c>
      <c r="F4" s="10">
        <v>11.795233</v>
      </c>
      <c r="G4" s="41">
        <v>88.204767000000004</v>
      </c>
      <c r="H4" s="41">
        <v>19.419688000000001</v>
      </c>
      <c r="I4" s="41">
        <v>68.785078999999996</v>
      </c>
      <c r="J4" s="10">
        <v>9.2035269999999993</v>
      </c>
      <c r="K4" s="41">
        <v>90.796473000000006</v>
      </c>
      <c r="L4" s="41">
        <v>59.888573000000001</v>
      </c>
      <c r="M4" s="41">
        <v>30.907899</v>
      </c>
    </row>
    <row r="5" spans="1:13">
      <c r="A5" s="49" t="s">
        <v>69</v>
      </c>
      <c r="B5" s="41">
        <v>14.484374000000001</v>
      </c>
      <c r="C5" s="41">
        <v>85.515625999999997</v>
      </c>
      <c r="D5" s="41">
        <v>38.449430999999997</v>
      </c>
      <c r="E5" s="41">
        <v>47.066195</v>
      </c>
      <c r="F5" s="10">
        <v>11.165831000000001</v>
      </c>
      <c r="G5" s="41">
        <v>88.834169000000003</v>
      </c>
      <c r="H5" s="41">
        <v>26.757946</v>
      </c>
      <c r="I5" s="41">
        <v>62.076222000000001</v>
      </c>
      <c r="J5" s="10">
        <v>19.83868</v>
      </c>
      <c r="K5" s="41">
        <v>80.161320000000003</v>
      </c>
      <c r="L5" s="41">
        <v>62.722166999999999</v>
      </c>
      <c r="M5" s="41">
        <v>17.439153000000001</v>
      </c>
    </row>
    <row r="6" spans="1:13">
      <c r="A6" s="49" t="s">
        <v>70</v>
      </c>
      <c r="B6" s="41">
        <v>5.2630920000000003</v>
      </c>
      <c r="C6" s="41">
        <v>94.736908</v>
      </c>
      <c r="D6" s="41">
        <v>31.416855000000002</v>
      </c>
      <c r="E6" s="41">
        <v>63.320053999999999</v>
      </c>
      <c r="F6" s="10">
        <v>8.1156410000000001</v>
      </c>
      <c r="G6" s="41">
        <v>91.884359000000003</v>
      </c>
      <c r="H6" s="41">
        <v>8.4625760000000003</v>
      </c>
      <c r="I6" s="41">
        <v>83.421783000000005</v>
      </c>
      <c r="J6" s="10">
        <v>3.2720039999999999</v>
      </c>
      <c r="K6" s="41">
        <v>96.727996000000005</v>
      </c>
      <c r="L6" s="41">
        <v>56.424106999999999</v>
      </c>
      <c r="M6" s="41">
        <v>40.303888999999998</v>
      </c>
    </row>
    <row r="7" spans="1:13">
      <c r="A7" s="49" t="s">
        <v>71</v>
      </c>
      <c r="B7" s="41">
        <v>7.2314449999999999</v>
      </c>
      <c r="C7" s="41">
        <v>92.768555000000006</v>
      </c>
      <c r="D7" s="41">
        <v>47.105119000000002</v>
      </c>
      <c r="E7" s="41">
        <v>45.663435999999997</v>
      </c>
      <c r="F7" s="10">
        <v>6.5819559999999999</v>
      </c>
      <c r="G7" s="41">
        <v>93.418043999999995</v>
      </c>
      <c r="H7" s="41">
        <v>30.875896000000001</v>
      </c>
      <c r="I7" s="41">
        <v>62.542147</v>
      </c>
      <c r="J7" s="10">
        <v>8.5841989999999999</v>
      </c>
      <c r="K7" s="41">
        <v>91.415801000000002</v>
      </c>
      <c r="L7" s="41">
        <v>71.269197000000005</v>
      </c>
      <c r="M7" s="41">
        <v>20.146602999999999</v>
      </c>
    </row>
    <row r="8" spans="1:13">
      <c r="A8" s="49" t="s">
        <v>72</v>
      </c>
      <c r="B8" s="41">
        <v>8.7873669999999997</v>
      </c>
      <c r="C8" s="41">
        <v>91.212632999999997</v>
      </c>
      <c r="D8" s="41">
        <v>13.143504</v>
      </c>
      <c r="E8" s="41">
        <v>78.069129000000004</v>
      </c>
      <c r="F8" s="10">
        <v>8.3407</v>
      </c>
      <c r="G8" s="41">
        <v>91.659300000000002</v>
      </c>
      <c r="H8" s="41">
        <v>7.5626199999999999</v>
      </c>
      <c r="I8" s="41">
        <v>84.096680000000006</v>
      </c>
      <c r="J8" s="10">
        <v>9.6118930000000002</v>
      </c>
      <c r="K8" s="41">
        <v>90.388107000000005</v>
      </c>
      <c r="L8" s="41">
        <v>22.902958000000002</v>
      </c>
      <c r="M8" s="41">
        <v>67.485149000000007</v>
      </c>
    </row>
    <row r="9" spans="1:13">
      <c r="A9" s="49" t="s">
        <v>73</v>
      </c>
      <c r="B9" s="41">
        <v>8.4041650000000008</v>
      </c>
      <c r="C9" s="41">
        <v>91.595834999999994</v>
      </c>
      <c r="D9" s="41">
        <v>59.606664000000002</v>
      </c>
      <c r="E9" s="41">
        <v>31.989170999999999</v>
      </c>
      <c r="F9" s="10">
        <v>12.64831</v>
      </c>
      <c r="G9" s="41">
        <v>87.351690000000005</v>
      </c>
      <c r="H9" s="41">
        <v>33.025810999999997</v>
      </c>
      <c r="I9" s="41">
        <v>54.325879</v>
      </c>
      <c r="J9" s="10">
        <v>5.6474869999999999</v>
      </c>
      <c r="K9" s="41">
        <v>94.352513000000002</v>
      </c>
      <c r="L9" s="41">
        <v>79.307686000000004</v>
      </c>
      <c r="M9" s="41">
        <v>15.044827</v>
      </c>
    </row>
    <row r="10" spans="1:13">
      <c r="A10" s="49" t="s">
        <v>74</v>
      </c>
      <c r="B10" s="41">
        <v>14.229012000000001</v>
      </c>
      <c r="C10" s="41">
        <v>85.770988000000003</v>
      </c>
      <c r="D10" s="41">
        <v>48.654758999999999</v>
      </c>
      <c r="E10" s="41">
        <v>37.116228999999997</v>
      </c>
      <c r="F10" s="10">
        <v>11.571675000000001</v>
      </c>
      <c r="G10" s="41">
        <v>88.428325000000001</v>
      </c>
      <c r="H10" s="41">
        <v>31.492775999999999</v>
      </c>
      <c r="I10" s="41">
        <v>56.935549999999999</v>
      </c>
      <c r="J10" s="10">
        <v>16.170759</v>
      </c>
      <c r="K10" s="41">
        <v>83.829240999999996</v>
      </c>
      <c r="L10" s="41">
        <v>66.699939999999998</v>
      </c>
      <c r="M10" s="41">
        <v>17.129301999999999</v>
      </c>
    </row>
    <row r="11" spans="1:13">
      <c r="A11" s="49" t="s">
        <v>75</v>
      </c>
      <c r="B11" s="41">
        <v>10.057286</v>
      </c>
      <c r="C11" s="41">
        <v>89.942713999999995</v>
      </c>
      <c r="D11" s="41">
        <v>31.719390000000001</v>
      </c>
      <c r="E11" s="41">
        <v>58.223323999999998</v>
      </c>
      <c r="F11" s="10">
        <v>7.711576</v>
      </c>
      <c r="G11" s="41">
        <v>92.288424000000006</v>
      </c>
      <c r="H11" s="41">
        <v>22.295078</v>
      </c>
      <c r="I11" s="41">
        <v>69.993346000000003</v>
      </c>
      <c r="J11" s="10">
        <v>16.869982</v>
      </c>
      <c r="K11" s="41">
        <v>83.130018000000007</v>
      </c>
      <c r="L11" s="41">
        <v>49.926422000000002</v>
      </c>
      <c r="M11" s="41">
        <v>33.203595999999997</v>
      </c>
    </row>
    <row r="12" spans="1:13">
      <c r="A12" s="49" t="s">
        <v>76</v>
      </c>
      <c r="B12" s="41">
        <v>8.0497029999999992</v>
      </c>
      <c r="C12" s="41">
        <v>91.950297000000006</v>
      </c>
      <c r="D12" s="41">
        <v>30.698878000000001</v>
      </c>
      <c r="E12" s="41">
        <v>61.251420000000003</v>
      </c>
      <c r="F12" s="10">
        <v>9.0009870000000003</v>
      </c>
      <c r="G12" s="41">
        <v>90.999013000000005</v>
      </c>
      <c r="H12" s="41">
        <v>11.649637999999999</v>
      </c>
      <c r="I12" s="41">
        <v>79.349376000000007</v>
      </c>
      <c r="J12" s="10">
        <v>5.7949149999999996</v>
      </c>
      <c r="K12" s="41">
        <v>94.205084999999997</v>
      </c>
      <c r="L12" s="41">
        <v>57.160750999999998</v>
      </c>
      <c r="M12" s="41">
        <v>37.044333999999999</v>
      </c>
    </row>
    <row r="13" spans="1:13">
      <c r="A13" s="49" t="s">
        <v>77</v>
      </c>
      <c r="B13" s="41">
        <v>13.526597000000001</v>
      </c>
      <c r="C13" s="41">
        <v>86.473403000000005</v>
      </c>
      <c r="D13" s="41">
        <v>11.829114000000001</v>
      </c>
      <c r="E13" s="41">
        <v>74.644289000000001</v>
      </c>
      <c r="F13" s="10">
        <v>14.020742</v>
      </c>
      <c r="G13" s="41">
        <v>85.979258000000002</v>
      </c>
      <c r="H13" s="41">
        <v>6.9932239999999997</v>
      </c>
      <c r="I13" s="41">
        <v>78.986034000000004</v>
      </c>
      <c r="J13" s="10">
        <v>12.494681</v>
      </c>
      <c r="K13" s="41">
        <v>87.505319</v>
      </c>
      <c r="L13" s="41">
        <v>19.662942999999999</v>
      </c>
      <c r="M13" s="41">
        <v>67.842376000000002</v>
      </c>
    </row>
    <row r="14" spans="1:13">
      <c r="A14" s="49" t="s">
        <v>78</v>
      </c>
      <c r="B14" s="41">
        <v>11.436078999999999</v>
      </c>
      <c r="C14" s="41">
        <v>88.563920999999993</v>
      </c>
      <c r="D14" s="41">
        <v>18.953447000000001</v>
      </c>
      <c r="E14" s="41">
        <v>69.610473999999996</v>
      </c>
      <c r="F14" s="10">
        <v>12.880102000000001</v>
      </c>
      <c r="G14" s="41">
        <v>87.119898000000006</v>
      </c>
      <c r="H14" s="41">
        <v>8.6157609999999991</v>
      </c>
      <c r="I14" s="41">
        <v>78.504137</v>
      </c>
      <c r="J14" s="10">
        <v>7.9543049999999997</v>
      </c>
      <c r="K14" s="41">
        <v>92.045694999999995</v>
      </c>
      <c r="L14" s="41">
        <v>39.035837999999998</v>
      </c>
      <c r="M14" s="41">
        <v>53.009856999999997</v>
      </c>
    </row>
    <row r="15" spans="1:13">
      <c r="A15" s="49" t="s">
        <v>79</v>
      </c>
      <c r="B15" s="41">
        <v>7.9488260000000004</v>
      </c>
      <c r="C15" s="41">
        <v>92.051174000000003</v>
      </c>
      <c r="D15" s="41">
        <v>75.120261999999997</v>
      </c>
      <c r="E15" s="41">
        <v>16.930911999999999</v>
      </c>
      <c r="F15" s="10">
        <v>9.1593750000000007</v>
      </c>
      <c r="G15" s="41">
        <v>90.840625000000003</v>
      </c>
      <c r="H15" s="41">
        <v>60.037934999999997</v>
      </c>
      <c r="I15" s="41">
        <v>30.802689999999998</v>
      </c>
      <c r="J15" s="10">
        <v>8.3994450000000001</v>
      </c>
      <c r="K15" s="41">
        <v>91.600555</v>
      </c>
      <c r="L15" s="41">
        <v>88.359275999999994</v>
      </c>
      <c r="M15" s="41">
        <v>3.241279</v>
      </c>
    </row>
    <row r="16" spans="1:13">
      <c r="A16" s="49" t="s">
        <v>80</v>
      </c>
      <c r="B16" s="41">
        <v>10.214774</v>
      </c>
      <c r="C16" s="41">
        <v>89.785225999999994</v>
      </c>
      <c r="D16" s="41">
        <v>27.197244999999999</v>
      </c>
      <c r="E16" s="41">
        <v>62.587980999999999</v>
      </c>
      <c r="F16" s="10">
        <v>11.667945</v>
      </c>
      <c r="G16" s="41">
        <v>88.332054999999997</v>
      </c>
      <c r="H16" s="41">
        <v>15.979808999999999</v>
      </c>
      <c r="I16" s="41">
        <v>72.352244999999996</v>
      </c>
      <c r="J16" s="10">
        <v>9.0239250000000002</v>
      </c>
      <c r="K16" s="41">
        <v>90.976074999999994</v>
      </c>
      <c r="L16" s="41">
        <v>50.525125000000003</v>
      </c>
      <c r="M16" s="41">
        <v>40.450949999999999</v>
      </c>
    </row>
    <row r="17" spans="1:13">
      <c r="A17" s="49" t="s">
        <v>81</v>
      </c>
      <c r="B17" s="41">
        <v>11.179674</v>
      </c>
      <c r="C17" s="41">
        <v>88.820325999999994</v>
      </c>
      <c r="D17" s="41">
        <v>30.783228999999999</v>
      </c>
      <c r="E17" s="41">
        <v>58.037097000000003</v>
      </c>
      <c r="F17" s="10">
        <v>11.130198</v>
      </c>
      <c r="G17" s="41">
        <v>88.869802000000007</v>
      </c>
      <c r="H17" s="41">
        <v>8.6780030000000004</v>
      </c>
      <c r="I17" s="41">
        <v>80.191799000000003</v>
      </c>
      <c r="J17" s="10">
        <v>11.124421999999999</v>
      </c>
      <c r="K17" s="41">
        <v>88.875578000000004</v>
      </c>
      <c r="L17" s="41">
        <v>48.272688000000002</v>
      </c>
      <c r="M17" s="41">
        <v>40.602890000000002</v>
      </c>
    </row>
    <row r="18" spans="1:13">
      <c r="A18" s="49" t="s">
        <v>82</v>
      </c>
      <c r="B18" s="41">
        <v>10.680732000000001</v>
      </c>
      <c r="C18" s="41">
        <v>89.319267999999994</v>
      </c>
      <c r="D18" s="41">
        <v>17.664238000000001</v>
      </c>
      <c r="E18" s="41">
        <v>71.655028999999999</v>
      </c>
      <c r="F18" s="10">
        <v>12.273775000000001</v>
      </c>
      <c r="G18" s="41">
        <v>87.726224999999999</v>
      </c>
      <c r="H18" s="41">
        <v>14.543825999999999</v>
      </c>
      <c r="I18" s="41">
        <v>73.182399000000004</v>
      </c>
      <c r="J18" s="10">
        <v>8.0593959999999996</v>
      </c>
      <c r="K18" s="41">
        <v>91.940603999999993</v>
      </c>
      <c r="L18" s="41">
        <v>21.413447000000001</v>
      </c>
      <c r="M18" s="41">
        <v>70.527157000000003</v>
      </c>
    </row>
    <row r="19" spans="1:13">
      <c r="A19" s="49" t="s">
        <v>83</v>
      </c>
      <c r="B19" s="41">
        <v>7.9035140000000004</v>
      </c>
      <c r="C19" s="41">
        <v>92.096485999999999</v>
      </c>
      <c r="D19" s="41">
        <v>12.443248000000001</v>
      </c>
      <c r="E19" s="41">
        <v>79.653238999999999</v>
      </c>
      <c r="F19" s="10">
        <v>7.9937940000000003</v>
      </c>
      <c r="G19" s="41">
        <v>92.006206000000006</v>
      </c>
      <c r="H19" s="41">
        <v>6.5168239999999997</v>
      </c>
      <c r="I19" s="41">
        <v>85.489382000000006</v>
      </c>
      <c r="J19" s="10">
        <v>8.0172360000000005</v>
      </c>
      <c r="K19" s="41">
        <v>91.982764000000003</v>
      </c>
      <c r="L19" s="41">
        <v>25.494094</v>
      </c>
      <c r="M19" s="41">
        <v>66.488669999999999</v>
      </c>
    </row>
    <row r="20" spans="1:13">
      <c r="A20" s="49" t="s">
        <v>84</v>
      </c>
      <c r="B20" s="41">
        <v>8.1148699999999998</v>
      </c>
      <c r="C20" s="41">
        <v>91.885130000000004</v>
      </c>
      <c r="D20" s="41">
        <v>30.018346999999999</v>
      </c>
      <c r="E20" s="41">
        <v>61.866782999999998</v>
      </c>
      <c r="F20" s="10">
        <v>6.4349800000000004</v>
      </c>
      <c r="G20" s="41">
        <v>93.565020000000004</v>
      </c>
      <c r="H20" s="41">
        <v>19.228266000000001</v>
      </c>
      <c r="I20" s="41">
        <v>74.336753999999999</v>
      </c>
      <c r="J20" s="10">
        <v>13.446099999999999</v>
      </c>
      <c r="K20" s="41">
        <v>86.553899999999999</v>
      </c>
      <c r="L20" s="41">
        <v>62.298150999999997</v>
      </c>
      <c r="M20" s="41">
        <v>24.255749000000002</v>
      </c>
    </row>
    <row r="21" spans="1:13">
      <c r="A21" s="49" t="s">
        <v>85</v>
      </c>
      <c r="B21" s="41">
        <v>10.888934000000001</v>
      </c>
      <c r="C21" s="41">
        <v>89.111065999999994</v>
      </c>
      <c r="D21" s="41">
        <v>12.786686</v>
      </c>
      <c r="E21" s="41">
        <v>76.324380000000005</v>
      </c>
      <c r="F21" s="10">
        <v>7.9717019999999996</v>
      </c>
      <c r="G21" s="41">
        <v>92.028298000000007</v>
      </c>
      <c r="H21" s="41">
        <v>8.5097249999999995</v>
      </c>
      <c r="I21" s="41">
        <v>83.518573000000004</v>
      </c>
      <c r="J21" s="10">
        <v>17.033621</v>
      </c>
      <c r="K21" s="41">
        <v>82.966379000000003</v>
      </c>
      <c r="L21" s="41">
        <v>20.779077999999998</v>
      </c>
      <c r="M21" s="41">
        <v>62.187300999999998</v>
      </c>
    </row>
    <row r="22" spans="1:13">
      <c r="A22" s="49" t="s">
        <v>86</v>
      </c>
      <c r="B22" s="41">
        <v>15.642524999999999</v>
      </c>
      <c r="C22" s="41">
        <v>84.357474999999994</v>
      </c>
      <c r="D22" s="41">
        <v>8.5759249999999998</v>
      </c>
      <c r="E22" s="41">
        <v>75.781549999999996</v>
      </c>
      <c r="F22" s="10">
        <v>14.916293</v>
      </c>
      <c r="G22" s="41">
        <v>85.083707000000004</v>
      </c>
      <c r="H22" s="41">
        <v>8.5025200000000005</v>
      </c>
      <c r="I22" s="41">
        <v>76.581187</v>
      </c>
      <c r="J22" s="10">
        <v>17.724354000000002</v>
      </c>
      <c r="K22" s="41">
        <v>82.275645999999995</v>
      </c>
      <c r="L22" s="41">
        <v>7.8950639999999996</v>
      </c>
      <c r="M22" s="41">
        <v>74.380582000000004</v>
      </c>
    </row>
    <row r="23" spans="1:13">
      <c r="A23" s="49" t="s">
        <v>87</v>
      </c>
      <c r="B23" s="41">
        <v>6.9563920000000001</v>
      </c>
      <c r="C23" s="41">
        <v>93.043608000000006</v>
      </c>
      <c r="D23" s="41">
        <v>21.435471</v>
      </c>
      <c r="E23" s="41">
        <v>71.608136999999999</v>
      </c>
      <c r="F23" s="10">
        <v>4.73386</v>
      </c>
      <c r="G23" s="41">
        <v>95.266139999999993</v>
      </c>
      <c r="H23" s="41">
        <v>16.932265000000001</v>
      </c>
      <c r="I23" s="41">
        <v>78.333875000000006</v>
      </c>
      <c r="J23" s="16" t="s">
        <v>206</v>
      </c>
      <c r="K23" s="58" t="s">
        <v>206</v>
      </c>
      <c r="L23" s="58" t="s">
        <v>206</v>
      </c>
      <c r="M23" s="58" t="s">
        <v>206</v>
      </c>
    </row>
    <row r="24" spans="1:13">
      <c r="A24" s="49" t="s">
        <v>88</v>
      </c>
      <c r="B24" s="41">
        <v>12.170386000000001</v>
      </c>
      <c r="C24" s="41">
        <v>87.829614000000007</v>
      </c>
      <c r="D24" s="41">
        <v>14.625703</v>
      </c>
      <c r="E24" s="41">
        <v>73.203909999999993</v>
      </c>
      <c r="F24" s="10">
        <v>13.450165999999999</v>
      </c>
      <c r="G24" s="41">
        <v>86.549834000000004</v>
      </c>
      <c r="H24" s="41">
        <v>4.625407</v>
      </c>
      <c r="I24" s="41">
        <v>81.924426999999994</v>
      </c>
      <c r="J24" s="10">
        <v>9.5491650000000003</v>
      </c>
      <c r="K24" s="41">
        <v>90.450834999999998</v>
      </c>
      <c r="L24" s="41">
        <v>25.668517999999999</v>
      </c>
      <c r="M24" s="41">
        <v>64.782318000000004</v>
      </c>
    </row>
    <row r="25" spans="1:13">
      <c r="A25" s="49" t="s">
        <v>89</v>
      </c>
      <c r="B25" s="41">
        <v>16.925208999999999</v>
      </c>
      <c r="C25" s="41">
        <v>83.074791000000005</v>
      </c>
      <c r="D25" s="41">
        <v>26.670683</v>
      </c>
      <c r="E25" s="41">
        <v>56.404108000000001</v>
      </c>
      <c r="F25" s="10">
        <v>16.205673000000001</v>
      </c>
      <c r="G25" s="41">
        <v>83.794326999999996</v>
      </c>
      <c r="H25" s="41">
        <v>10.287438999999999</v>
      </c>
      <c r="I25" s="41">
        <v>73.506888000000004</v>
      </c>
      <c r="J25" s="10">
        <v>20.595761</v>
      </c>
      <c r="K25" s="41">
        <v>79.404239000000004</v>
      </c>
      <c r="L25" s="41">
        <v>52.793117000000002</v>
      </c>
      <c r="M25" s="41">
        <v>26.611122999999999</v>
      </c>
    </row>
    <row r="26" spans="1:13">
      <c r="A26" s="49" t="s">
        <v>90</v>
      </c>
      <c r="B26" s="41">
        <v>6.4827899999999996</v>
      </c>
      <c r="C26" s="41">
        <v>93.517210000000006</v>
      </c>
      <c r="D26" s="41">
        <v>42.359112000000003</v>
      </c>
      <c r="E26" s="41">
        <v>51.158098000000003</v>
      </c>
      <c r="F26" s="10">
        <v>7.7148859999999999</v>
      </c>
      <c r="G26" s="41">
        <v>92.285113999999993</v>
      </c>
      <c r="H26" s="41">
        <v>23.314699999999998</v>
      </c>
      <c r="I26" s="41">
        <v>68.970414000000005</v>
      </c>
      <c r="J26" s="10">
        <v>4.7440480000000003</v>
      </c>
      <c r="K26" s="41">
        <v>95.255951999999994</v>
      </c>
      <c r="L26" s="41">
        <v>74.210493999999997</v>
      </c>
      <c r="M26" s="41">
        <v>21.045456999999999</v>
      </c>
    </row>
    <row r="27" spans="1:13">
      <c r="A27" s="49" t="s">
        <v>91</v>
      </c>
      <c r="B27" s="41">
        <v>14.96391</v>
      </c>
      <c r="C27" s="41">
        <v>85.036090000000002</v>
      </c>
      <c r="D27" s="41">
        <v>47.418649000000002</v>
      </c>
      <c r="E27" s="41">
        <v>37.617440999999999</v>
      </c>
      <c r="F27" s="10">
        <v>13.574844000000001</v>
      </c>
      <c r="G27" s="41">
        <v>86.425156000000001</v>
      </c>
      <c r="H27" s="41">
        <v>37.129928</v>
      </c>
      <c r="I27" s="41">
        <v>49.295228000000002</v>
      </c>
      <c r="J27" s="10">
        <v>16.422650999999998</v>
      </c>
      <c r="K27" s="41">
        <v>83.577348999999998</v>
      </c>
      <c r="L27" s="41">
        <v>63.797998</v>
      </c>
      <c r="M27" s="41">
        <v>19.779350999999998</v>
      </c>
    </row>
    <row r="28" spans="1:13">
      <c r="A28" s="49" t="s">
        <v>92</v>
      </c>
      <c r="B28" s="41">
        <v>14.899343</v>
      </c>
      <c r="C28" s="41">
        <v>85.100656999999998</v>
      </c>
      <c r="D28" s="41">
        <v>13.92989</v>
      </c>
      <c r="E28" s="41">
        <v>71.170767999999995</v>
      </c>
      <c r="F28" s="10">
        <v>16.367998</v>
      </c>
      <c r="G28" s="41">
        <v>83.632002</v>
      </c>
      <c r="H28" s="41">
        <v>7.9380480000000002</v>
      </c>
      <c r="I28" s="41">
        <v>75.693954000000005</v>
      </c>
      <c r="J28" s="16" t="s">
        <v>206</v>
      </c>
      <c r="K28" s="58" t="s">
        <v>206</v>
      </c>
      <c r="L28" s="58" t="s">
        <v>206</v>
      </c>
      <c r="M28" s="58" t="s">
        <v>206</v>
      </c>
    </row>
    <row r="29" spans="1:13">
      <c r="A29" s="49" t="s">
        <v>93</v>
      </c>
      <c r="B29" s="41">
        <v>5.3610769999999999</v>
      </c>
      <c r="C29" s="41">
        <v>94.638923000000005</v>
      </c>
      <c r="D29" s="41">
        <v>31.350956</v>
      </c>
      <c r="E29" s="41">
        <v>63.287967000000002</v>
      </c>
      <c r="F29" s="10">
        <v>5.189991</v>
      </c>
      <c r="G29" s="41">
        <v>94.810008999999994</v>
      </c>
      <c r="H29" s="41">
        <v>24.117471999999999</v>
      </c>
      <c r="I29" s="41">
        <v>70.692537000000002</v>
      </c>
      <c r="J29" s="10">
        <v>5.355315</v>
      </c>
      <c r="K29" s="41">
        <v>94.644684999999996</v>
      </c>
      <c r="L29" s="41">
        <v>56.133333</v>
      </c>
      <c r="M29" s="41">
        <v>38.511352000000002</v>
      </c>
    </row>
    <row r="30" spans="1:13">
      <c r="A30" s="49" t="s">
        <v>94</v>
      </c>
      <c r="B30" s="41">
        <v>8.3000139999999991</v>
      </c>
      <c r="C30" s="41">
        <v>91.699985999999996</v>
      </c>
      <c r="D30" s="41">
        <v>24.383471</v>
      </c>
      <c r="E30" s="41">
        <v>67.316514999999995</v>
      </c>
      <c r="F30" s="10">
        <v>8.0130009999999992</v>
      </c>
      <c r="G30" s="41">
        <v>91.986998999999997</v>
      </c>
      <c r="H30" s="41">
        <v>17.068826000000001</v>
      </c>
      <c r="I30" s="41">
        <v>74.918172999999996</v>
      </c>
      <c r="J30" s="16" t="s">
        <v>206</v>
      </c>
      <c r="K30" s="58" t="s">
        <v>206</v>
      </c>
      <c r="L30" s="58" t="s">
        <v>206</v>
      </c>
      <c r="M30" s="58" t="s">
        <v>206</v>
      </c>
    </row>
    <row r="31" spans="1:13">
      <c r="A31" s="49" t="s">
        <v>95</v>
      </c>
      <c r="B31" s="41">
        <v>10.221328</v>
      </c>
      <c r="C31" s="41">
        <v>89.778672</v>
      </c>
      <c r="D31" s="41">
        <v>30.557424000000001</v>
      </c>
      <c r="E31" s="41">
        <v>59.221248000000003</v>
      </c>
      <c r="F31" s="10">
        <v>9.2539470000000001</v>
      </c>
      <c r="G31" s="41">
        <v>90.746053000000003</v>
      </c>
      <c r="H31" s="41">
        <v>17.163246000000001</v>
      </c>
      <c r="I31" s="41">
        <v>73.582807000000003</v>
      </c>
      <c r="J31" s="10">
        <v>13.061467</v>
      </c>
      <c r="K31" s="41">
        <v>86.938533000000007</v>
      </c>
      <c r="L31" s="41">
        <v>65.212981999999997</v>
      </c>
      <c r="M31" s="41">
        <v>21.725550999999999</v>
      </c>
    </row>
    <row r="32" spans="1:13">
      <c r="A32" s="49" t="s">
        <v>96</v>
      </c>
      <c r="B32" s="41">
        <v>7.0376399999999997</v>
      </c>
      <c r="C32" s="41">
        <v>92.962360000000004</v>
      </c>
      <c r="D32" s="41">
        <v>70.126081999999997</v>
      </c>
      <c r="E32" s="41">
        <v>22.836279000000001</v>
      </c>
      <c r="F32" s="10">
        <v>10.415117</v>
      </c>
      <c r="G32" s="41">
        <v>89.584883000000005</v>
      </c>
      <c r="H32" s="41">
        <v>53.454357999999999</v>
      </c>
      <c r="I32" s="41">
        <v>36.130524999999999</v>
      </c>
      <c r="J32" s="10">
        <v>5.6360440000000001</v>
      </c>
      <c r="K32" s="41">
        <v>94.363956000000002</v>
      </c>
      <c r="L32" s="41">
        <v>81.549270000000007</v>
      </c>
      <c r="M32" s="41">
        <v>12.814686</v>
      </c>
    </row>
    <row r="33" spans="1:13">
      <c r="A33" s="49" t="s">
        <v>97</v>
      </c>
      <c r="B33" s="41">
        <v>8.5402710000000006</v>
      </c>
      <c r="C33" s="41">
        <v>91.459728999999996</v>
      </c>
      <c r="D33" s="41">
        <v>32.690119000000003</v>
      </c>
      <c r="E33" s="41">
        <v>58.76961</v>
      </c>
      <c r="F33" s="10">
        <v>8.9786909999999995</v>
      </c>
      <c r="G33" s="41">
        <v>91.021309000000002</v>
      </c>
      <c r="H33" s="41">
        <v>24.121701000000002</v>
      </c>
      <c r="I33" s="41">
        <v>66.899608000000001</v>
      </c>
      <c r="J33" s="10">
        <v>8.2973689999999998</v>
      </c>
      <c r="K33" s="41">
        <v>91.702630999999997</v>
      </c>
      <c r="L33" s="41">
        <v>78.176925999999995</v>
      </c>
      <c r="M33" s="41">
        <v>13.525705</v>
      </c>
    </row>
    <row r="34" spans="1:13">
      <c r="A34" s="49" t="s">
        <v>98</v>
      </c>
      <c r="B34" s="41">
        <v>11.031003</v>
      </c>
      <c r="C34" s="41">
        <v>88.968997000000002</v>
      </c>
      <c r="D34" s="41">
        <v>13.667837</v>
      </c>
      <c r="E34" s="41">
        <v>75.301159999999996</v>
      </c>
      <c r="F34" s="10">
        <v>6.2242540000000002</v>
      </c>
      <c r="G34" s="41">
        <v>93.775745999999998</v>
      </c>
      <c r="H34" s="41">
        <v>9.9036729999999995</v>
      </c>
      <c r="I34" s="41">
        <v>83.872073</v>
      </c>
      <c r="J34" s="10">
        <v>19.688393999999999</v>
      </c>
      <c r="K34" s="41">
        <v>80.311605999999998</v>
      </c>
      <c r="L34" s="41">
        <v>19.962962999999998</v>
      </c>
      <c r="M34" s="41">
        <v>60.348643000000003</v>
      </c>
    </row>
    <row r="35" spans="1:13">
      <c r="A35" s="49" t="s">
        <v>99</v>
      </c>
      <c r="B35" s="41">
        <v>4.7121890000000004</v>
      </c>
      <c r="C35" s="41">
        <v>95.287811000000005</v>
      </c>
      <c r="D35" s="41">
        <v>54.597727999999996</v>
      </c>
      <c r="E35" s="41">
        <v>40.690083999999999</v>
      </c>
      <c r="F35" s="10">
        <v>5.7822659999999999</v>
      </c>
      <c r="G35" s="41">
        <v>94.217733999999993</v>
      </c>
      <c r="H35" s="41">
        <v>29.370844999999999</v>
      </c>
      <c r="I35" s="41">
        <v>64.846889000000004</v>
      </c>
      <c r="J35" s="10">
        <v>3.3023440000000002</v>
      </c>
      <c r="K35" s="41">
        <v>96.697655999999995</v>
      </c>
      <c r="L35" s="41">
        <v>71.147025999999997</v>
      </c>
      <c r="M35" s="41">
        <v>25.550630000000002</v>
      </c>
    </row>
    <row r="36" spans="1:13">
      <c r="A36" s="49" t="s">
        <v>100</v>
      </c>
      <c r="B36" s="41">
        <v>15.971932000000001</v>
      </c>
      <c r="C36" s="41">
        <v>84.028068000000005</v>
      </c>
      <c r="D36" s="41">
        <v>15.431509</v>
      </c>
      <c r="E36" s="41">
        <v>68.596558999999999</v>
      </c>
      <c r="F36" s="10">
        <v>13.235037999999999</v>
      </c>
      <c r="G36" s="41">
        <v>86.764961999999997</v>
      </c>
      <c r="H36" s="41">
        <v>8.1826410000000003</v>
      </c>
      <c r="I36" s="41">
        <v>78.582319999999996</v>
      </c>
      <c r="J36" s="10">
        <v>21.788467000000001</v>
      </c>
      <c r="K36" s="41">
        <v>78.211533000000003</v>
      </c>
      <c r="L36" s="41">
        <v>25.589953000000001</v>
      </c>
      <c r="M36" s="41">
        <v>52.621580000000002</v>
      </c>
    </row>
    <row r="37" spans="1:13">
      <c r="A37" s="49" t="s">
        <v>101</v>
      </c>
      <c r="B37" s="41">
        <v>13.136141</v>
      </c>
      <c r="C37" s="41">
        <v>86.863859000000005</v>
      </c>
      <c r="D37" s="41">
        <v>27.250475999999999</v>
      </c>
      <c r="E37" s="41">
        <v>59.613382999999999</v>
      </c>
      <c r="F37" s="10">
        <v>14.206269000000001</v>
      </c>
      <c r="G37" s="41">
        <v>85.793730999999994</v>
      </c>
      <c r="H37" s="41">
        <v>9.473122</v>
      </c>
      <c r="I37" s="41">
        <v>76.320610000000002</v>
      </c>
      <c r="J37" s="10">
        <v>11.92141</v>
      </c>
      <c r="K37" s="41">
        <v>88.078590000000005</v>
      </c>
      <c r="L37" s="41">
        <v>52.100318000000001</v>
      </c>
      <c r="M37" s="41">
        <v>35.978271999999997</v>
      </c>
    </row>
    <row r="38" spans="1:13">
      <c r="A38" s="49" t="s">
        <v>102</v>
      </c>
      <c r="B38" s="41">
        <v>16.141724</v>
      </c>
      <c r="C38" s="41">
        <v>83.858276000000004</v>
      </c>
      <c r="D38" s="41">
        <v>22.372378000000001</v>
      </c>
      <c r="E38" s="41">
        <v>61.485897999999999</v>
      </c>
      <c r="F38" s="10">
        <v>16.089044999999999</v>
      </c>
      <c r="G38" s="41">
        <v>83.910955000000001</v>
      </c>
      <c r="H38" s="41">
        <v>15.874810999999999</v>
      </c>
      <c r="I38" s="41">
        <v>68.036142999999996</v>
      </c>
      <c r="J38" s="10">
        <v>16.193943000000001</v>
      </c>
      <c r="K38" s="41">
        <v>83.806056999999996</v>
      </c>
      <c r="L38" s="41">
        <v>42.697848</v>
      </c>
      <c r="M38" s="41">
        <v>41.108209000000002</v>
      </c>
    </row>
    <row r="39" spans="1:13">
      <c r="A39" s="49" t="s">
        <v>103</v>
      </c>
      <c r="B39" s="41">
        <v>6.2905170000000004</v>
      </c>
      <c r="C39" s="41">
        <v>93.709483000000006</v>
      </c>
      <c r="D39" s="41">
        <v>6.4644890000000004</v>
      </c>
      <c r="E39" s="41">
        <v>87.244995000000003</v>
      </c>
      <c r="F39" s="10">
        <v>6.1910259999999999</v>
      </c>
      <c r="G39" s="41">
        <v>93.808974000000006</v>
      </c>
      <c r="H39" s="41">
        <v>3.8294260000000002</v>
      </c>
      <c r="I39" s="41">
        <v>89.979547999999994</v>
      </c>
      <c r="J39" s="10">
        <v>8.8899640000000009</v>
      </c>
      <c r="K39" s="41">
        <v>91.110035999999994</v>
      </c>
      <c r="L39" s="41">
        <v>19.518568999999999</v>
      </c>
      <c r="M39" s="41">
        <v>71.591468000000006</v>
      </c>
    </row>
    <row r="40" spans="1:13">
      <c r="A40" s="49" t="s">
        <v>104</v>
      </c>
      <c r="B40" s="41">
        <v>10.319611</v>
      </c>
      <c r="C40" s="41">
        <v>89.680389000000005</v>
      </c>
      <c r="D40" s="41">
        <v>33.176228000000002</v>
      </c>
      <c r="E40" s="41">
        <v>56.504161000000003</v>
      </c>
      <c r="F40" s="10">
        <v>8.4749829999999999</v>
      </c>
      <c r="G40" s="41">
        <v>91.525017000000005</v>
      </c>
      <c r="H40" s="41">
        <v>20.264099000000002</v>
      </c>
      <c r="I40" s="41">
        <v>71.260917000000006</v>
      </c>
      <c r="J40" s="10">
        <v>11.871409</v>
      </c>
      <c r="K40" s="41">
        <v>88.128591</v>
      </c>
      <c r="L40" s="41">
        <v>52.072180000000003</v>
      </c>
      <c r="M40" s="41">
        <v>36.056410999999997</v>
      </c>
    </row>
    <row r="41" spans="1:13">
      <c r="A41" s="49" t="s">
        <v>105</v>
      </c>
      <c r="B41" s="41">
        <v>8.3221360000000004</v>
      </c>
      <c r="C41" s="41">
        <v>91.677864</v>
      </c>
      <c r="D41" s="41">
        <v>45.394612000000002</v>
      </c>
      <c r="E41" s="41">
        <v>46.283251999999997</v>
      </c>
      <c r="F41" s="10">
        <v>9.1090339999999994</v>
      </c>
      <c r="G41" s="41">
        <v>90.890966000000006</v>
      </c>
      <c r="H41" s="41">
        <v>35.562676000000003</v>
      </c>
      <c r="I41" s="41">
        <v>55.328291</v>
      </c>
      <c r="J41" s="10">
        <v>7.1892889999999996</v>
      </c>
      <c r="K41" s="41">
        <v>92.810710999999998</v>
      </c>
      <c r="L41" s="41">
        <v>61.694453000000003</v>
      </c>
      <c r="M41" s="41">
        <v>31.116258999999999</v>
      </c>
    </row>
    <row r="42" spans="1:13">
      <c r="A42" s="49" t="s">
        <v>106</v>
      </c>
      <c r="B42" s="41">
        <v>10.643798</v>
      </c>
      <c r="C42" s="41">
        <v>89.356201999999996</v>
      </c>
      <c r="D42" s="41">
        <v>31.337536</v>
      </c>
      <c r="E42" s="41">
        <v>58.018666000000003</v>
      </c>
      <c r="F42" s="10">
        <v>10.804624</v>
      </c>
      <c r="G42" s="41">
        <v>89.195375999999996</v>
      </c>
      <c r="H42" s="41">
        <v>20.769945</v>
      </c>
      <c r="I42" s="41">
        <v>68.425431000000003</v>
      </c>
      <c r="J42" s="10">
        <v>9.4726409999999994</v>
      </c>
      <c r="K42" s="41">
        <v>90.527359000000004</v>
      </c>
      <c r="L42" s="41">
        <v>62.995679000000003</v>
      </c>
      <c r="M42" s="41">
        <v>27.531680999999999</v>
      </c>
    </row>
    <row r="43" spans="1:13">
      <c r="A43" s="49" t="s">
        <v>107</v>
      </c>
      <c r="B43" s="41">
        <v>8.7172470000000004</v>
      </c>
      <c r="C43" s="41">
        <v>91.282753</v>
      </c>
      <c r="D43" s="41">
        <v>27.305696999999999</v>
      </c>
      <c r="E43" s="41">
        <v>63.977055999999997</v>
      </c>
      <c r="F43" s="10">
        <v>8.6849670000000003</v>
      </c>
      <c r="G43" s="41">
        <v>91.315033</v>
      </c>
      <c r="H43" s="41">
        <v>11.86605</v>
      </c>
      <c r="I43" s="41">
        <v>79.448982000000001</v>
      </c>
      <c r="J43" s="10">
        <v>9.251315</v>
      </c>
      <c r="K43" s="41">
        <v>90.748684999999995</v>
      </c>
      <c r="L43" s="41">
        <v>42.923296999999998</v>
      </c>
      <c r="M43" s="41">
        <v>47.825387999999997</v>
      </c>
    </row>
    <row r="44" spans="1:13">
      <c r="A44" s="49" t="s">
        <v>108</v>
      </c>
      <c r="B44" s="41">
        <v>10.735645</v>
      </c>
      <c r="C44" s="41">
        <v>89.264354999999995</v>
      </c>
      <c r="D44" s="41">
        <v>44.546233999999998</v>
      </c>
      <c r="E44" s="41">
        <v>44.718119999999999</v>
      </c>
      <c r="F44" s="10">
        <v>11.181177</v>
      </c>
      <c r="G44" s="41">
        <v>88.818822999999995</v>
      </c>
      <c r="H44" s="41">
        <v>27.223956000000001</v>
      </c>
      <c r="I44" s="41">
        <v>61.594867999999998</v>
      </c>
      <c r="J44" s="10">
        <v>9.8626260000000006</v>
      </c>
      <c r="K44" s="41">
        <v>90.137373999999994</v>
      </c>
      <c r="L44" s="41">
        <v>71.495080999999999</v>
      </c>
      <c r="M44" s="41">
        <v>18.642292999999999</v>
      </c>
    </row>
    <row r="45" spans="1:13">
      <c r="A45" s="49" t="s">
        <v>109</v>
      </c>
      <c r="B45" s="41">
        <v>9.7019260000000003</v>
      </c>
      <c r="C45" s="41">
        <v>90.298074</v>
      </c>
      <c r="D45" s="41">
        <v>39.927394</v>
      </c>
      <c r="E45" s="41">
        <v>50.37068</v>
      </c>
      <c r="F45" s="10">
        <v>10.055287999999999</v>
      </c>
      <c r="G45" s="41">
        <v>89.944711999999996</v>
      </c>
      <c r="H45" s="41">
        <v>34.842027999999999</v>
      </c>
      <c r="I45" s="41">
        <v>55.102684000000004</v>
      </c>
      <c r="J45" s="10">
        <v>8.4551619999999996</v>
      </c>
      <c r="K45" s="41">
        <v>91.544837999999999</v>
      </c>
      <c r="L45" s="41">
        <v>58.683123000000002</v>
      </c>
      <c r="M45" s="41">
        <v>32.861714999999997</v>
      </c>
    </row>
    <row r="46" spans="1:13">
      <c r="A46" s="49" t="s">
        <v>110</v>
      </c>
      <c r="B46" s="41">
        <v>14.648645</v>
      </c>
      <c r="C46" s="41">
        <v>85.351354999999998</v>
      </c>
      <c r="D46" s="41">
        <v>33.946711999999998</v>
      </c>
      <c r="E46" s="41">
        <v>51.404643</v>
      </c>
      <c r="F46" s="10">
        <v>16.9528</v>
      </c>
      <c r="G46" s="41">
        <v>83.047200000000004</v>
      </c>
      <c r="H46" s="41">
        <v>27.081818999999999</v>
      </c>
      <c r="I46" s="41">
        <v>55.965381000000001</v>
      </c>
      <c r="J46" s="10">
        <v>11.296127</v>
      </c>
      <c r="K46" s="41">
        <v>88.703873000000002</v>
      </c>
      <c r="L46" s="41">
        <v>42.836162000000002</v>
      </c>
      <c r="M46" s="41">
        <v>45.867711</v>
      </c>
    </row>
    <row r="47" spans="1:13">
      <c r="A47" s="49" t="s">
        <v>111</v>
      </c>
      <c r="B47" s="41">
        <v>8.4419199999999996</v>
      </c>
      <c r="C47" s="41">
        <v>91.558080000000004</v>
      </c>
      <c r="D47" s="41">
        <v>62.153281</v>
      </c>
      <c r="E47" s="41">
        <v>29.404799000000001</v>
      </c>
      <c r="F47" s="10">
        <v>16.614958000000001</v>
      </c>
      <c r="G47" s="41">
        <v>83.385041999999999</v>
      </c>
      <c r="H47" s="41">
        <v>30.195708</v>
      </c>
      <c r="I47" s="41">
        <v>53.189334000000002</v>
      </c>
      <c r="J47" s="10">
        <v>4.1805940000000001</v>
      </c>
      <c r="K47" s="41">
        <v>95.819406000000001</v>
      </c>
      <c r="L47" s="41">
        <v>78.995084000000006</v>
      </c>
      <c r="M47" s="41">
        <v>16.824321999999999</v>
      </c>
    </row>
    <row r="48" spans="1:13">
      <c r="A48" s="49" t="s">
        <v>112</v>
      </c>
      <c r="B48" s="41">
        <v>10.317284000000001</v>
      </c>
      <c r="C48" s="41">
        <v>89.682715999999999</v>
      </c>
      <c r="D48" s="41">
        <v>39.616902000000003</v>
      </c>
      <c r="E48" s="41">
        <v>50.065812999999999</v>
      </c>
      <c r="F48" s="10">
        <v>10.001106</v>
      </c>
      <c r="G48" s="41">
        <v>89.998894000000007</v>
      </c>
      <c r="H48" s="41">
        <v>18.714728999999998</v>
      </c>
      <c r="I48" s="41">
        <v>71.284164000000004</v>
      </c>
      <c r="J48" s="10">
        <v>10.159839</v>
      </c>
      <c r="K48" s="41">
        <v>89.840160999999995</v>
      </c>
      <c r="L48" s="41">
        <v>65.271062999999998</v>
      </c>
      <c r="M48" s="41">
        <v>24.569099000000001</v>
      </c>
    </row>
    <row r="49" spans="1:13">
      <c r="A49" s="49" t="s">
        <v>113</v>
      </c>
      <c r="B49" s="41">
        <v>6.8545189999999998</v>
      </c>
      <c r="C49" s="41">
        <v>93.145481000000004</v>
      </c>
      <c r="D49" s="41">
        <v>23.556289</v>
      </c>
      <c r="E49" s="41">
        <v>69.589191</v>
      </c>
      <c r="F49" s="10">
        <v>6.8531389999999996</v>
      </c>
      <c r="G49" s="41">
        <v>93.146861000000001</v>
      </c>
      <c r="H49" s="41">
        <v>17.387291000000001</v>
      </c>
      <c r="I49" s="41">
        <v>75.759568999999999</v>
      </c>
      <c r="J49" s="16" t="s">
        <v>206</v>
      </c>
      <c r="K49" s="58" t="s">
        <v>206</v>
      </c>
      <c r="L49" s="58" t="s">
        <v>206</v>
      </c>
      <c r="M49" s="58" t="s">
        <v>206</v>
      </c>
    </row>
    <row r="50" spans="1:13">
      <c r="A50" s="49" t="s">
        <v>114</v>
      </c>
      <c r="B50" s="41">
        <v>12.666293</v>
      </c>
      <c r="C50" s="41">
        <v>87.333707000000004</v>
      </c>
      <c r="D50" s="41">
        <v>42.013114000000002</v>
      </c>
      <c r="E50" s="41">
        <v>45.320593000000002</v>
      </c>
      <c r="F50" s="10">
        <v>10.233819</v>
      </c>
      <c r="G50" s="41">
        <v>89.766181000000003</v>
      </c>
      <c r="H50" s="41">
        <v>26.027726999999999</v>
      </c>
      <c r="I50" s="41">
        <v>63.738453999999997</v>
      </c>
      <c r="J50" s="10">
        <v>14.9391</v>
      </c>
      <c r="K50" s="41">
        <v>85.060900000000004</v>
      </c>
      <c r="L50" s="41">
        <v>62.685839000000001</v>
      </c>
      <c r="M50" s="41">
        <v>22.375060999999999</v>
      </c>
    </row>
    <row r="51" spans="1:13">
      <c r="A51" s="49" t="s">
        <v>115</v>
      </c>
      <c r="B51" s="41">
        <v>13.383258</v>
      </c>
      <c r="C51" s="41">
        <v>86.616742000000002</v>
      </c>
      <c r="D51" s="41">
        <v>41.169362999999997</v>
      </c>
      <c r="E51" s="41">
        <v>45.447378999999998</v>
      </c>
      <c r="F51" s="10">
        <v>15.865996000000001</v>
      </c>
      <c r="G51" s="41">
        <v>84.134004000000004</v>
      </c>
      <c r="H51" s="41">
        <v>18.651298000000001</v>
      </c>
      <c r="I51" s="41">
        <v>65.482705999999993</v>
      </c>
      <c r="J51" s="10">
        <v>11.114296</v>
      </c>
      <c r="K51" s="41">
        <v>88.885704000000004</v>
      </c>
      <c r="L51" s="41">
        <v>63.889893999999998</v>
      </c>
      <c r="M51" s="41">
        <v>24.995809999999999</v>
      </c>
    </row>
    <row r="52" spans="1:13">
      <c r="A52" s="49" t="s">
        <v>116</v>
      </c>
      <c r="B52" s="41">
        <v>9.5151500000000002</v>
      </c>
      <c r="C52" s="41">
        <v>90.484849999999994</v>
      </c>
      <c r="D52" s="41">
        <v>45.323251999999997</v>
      </c>
      <c r="E52" s="41">
        <v>45.161597999999998</v>
      </c>
      <c r="F52" s="10">
        <v>9.3348379999999995</v>
      </c>
      <c r="G52" s="41">
        <v>90.665161999999995</v>
      </c>
      <c r="H52" s="41">
        <v>44.876584999999999</v>
      </c>
      <c r="I52" s="41">
        <v>45.788578000000001</v>
      </c>
      <c r="J52" s="16" t="s">
        <v>206</v>
      </c>
      <c r="K52" s="58" t="s">
        <v>206</v>
      </c>
      <c r="L52" s="58" t="s">
        <v>206</v>
      </c>
      <c r="M52" s="58" t="s">
        <v>206</v>
      </c>
    </row>
    <row r="53" spans="1:13">
      <c r="A53" s="49" t="s">
        <v>117</v>
      </c>
      <c r="B53" s="41">
        <v>7.5026739999999998</v>
      </c>
      <c r="C53" s="41">
        <v>92.497326000000001</v>
      </c>
      <c r="D53" s="41">
        <v>25.886278999999998</v>
      </c>
      <c r="E53" s="41">
        <v>66.611046999999999</v>
      </c>
      <c r="F53" s="10">
        <v>8.4980349999999998</v>
      </c>
      <c r="G53" s="41">
        <v>91.501964999999998</v>
      </c>
      <c r="H53" s="41">
        <v>14.002977</v>
      </c>
      <c r="I53" s="41">
        <v>77.498987999999997</v>
      </c>
      <c r="J53" s="10">
        <v>6.9986290000000002</v>
      </c>
      <c r="K53" s="41">
        <v>93.001371000000006</v>
      </c>
      <c r="L53" s="41">
        <v>47.509659999999997</v>
      </c>
      <c r="M53" s="41">
        <v>45.491711000000002</v>
      </c>
    </row>
    <row r="54" spans="1:13">
      <c r="A54" s="49" t="s">
        <v>118</v>
      </c>
      <c r="B54" s="41">
        <v>11.077451</v>
      </c>
      <c r="C54" s="41">
        <v>88.922549000000004</v>
      </c>
      <c r="D54" s="41">
        <v>21.126403</v>
      </c>
      <c r="E54" s="41">
        <v>67.796145999999993</v>
      </c>
      <c r="F54" s="10">
        <v>11.592199000000001</v>
      </c>
      <c r="G54" s="41">
        <v>88.407801000000006</v>
      </c>
      <c r="H54" s="41">
        <v>16.267384</v>
      </c>
      <c r="I54" s="41">
        <v>72.140417999999997</v>
      </c>
      <c r="J54" s="16" t="s">
        <v>206</v>
      </c>
      <c r="K54" s="58" t="s">
        <v>206</v>
      </c>
      <c r="L54" s="58" t="s">
        <v>206</v>
      </c>
      <c r="M54" s="58" t="s">
        <v>206</v>
      </c>
    </row>
    <row r="55" spans="1:13">
      <c r="A55" s="42" t="s">
        <v>119</v>
      </c>
      <c r="B55" s="43"/>
      <c r="C55" s="43"/>
      <c r="D55" s="43"/>
      <c r="E55" s="43"/>
      <c r="F55" s="43"/>
      <c r="G55" s="43"/>
      <c r="H55" s="43"/>
      <c r="I55" s="43"/>
      <c r="J55" s="43"/>
      <c r="K55" s="43"/>
      <c r="L55" s="43"/>
      <c r="M55" s="43"/>
    </row>
    <row r="56" spans="1:13">
      <c r="A56" s="50" t="s">
        <v>121</v>
      </c>
      <c r="B56" s="41">
        <v>11.848955999999999</v>
      </c>
      <c r="C56" s="41">
        <v>88.151043999999999</v>
      </c>
      <c r="D56" s="41">
        <v>12.387807</v>
      </c>
      <c r="E56" s="41">
        <v>75.763237000000004</v>
      </c>
      <c r="F56" s="10">
        <v>12.576537</v>
      </c>
      <c r="G56" s="41">
        <v>87.423462999999998</v>
      </c>
      <c r="H56" s="41">
        <v>1.5367900000000001</v>
      </c>
      <c r="I56" s="41">
        <v>85.886673000000002</v>
      </c>
      <c r="J56" s="10">
        <v>10.314943</v>
      </c>
      <c r="K56" s="41">
        <v>89.685057</v>
      </c>
      <c r="L56" s="41">
        <v>27.477791</v>
      </c>
      <c r="M56" s="41">
        <v>62.207265</v>
      </c>
    </row>
    <row r="57" spans="1:13">
      <c r="A57" s="11" t="s">
        <v>168</v>
      </c>
      <c r="B57" s="6">
        <v>7.3721300000000003</v>
      </c>
      <c r="C57" s="6">
        <v>92.627870000000001</v>
      </c>
      <c r="D57" s="6">
        <v>14.878316</v>
      </c>
      <c r="E57" s="6">
        <v>77.749554000000003</v>
      </c>
      <c r="F57" s="15">
        <v>7.7838609999999999</v>
      </c>
      <c r="G57" s="6">
        <v>92.216138999999998</v>
      </c>
      <c r="H57" s="6">
        <v>10.598815</v>
      </c>
      <c r="I57" s="6">
        <v>81.617323999999996</v>
      </c>
      <c r="J57" s="15">
        <v>7.0538619999999996</v>
      </c>
      <c r="K57" s="6">
        <v>92.946138000000005</v>
      </c>
      <c r="L57" s="6">
        <v>23.24689</v>
      </c>
      <c r="M57" s="6">
        <v>69.699247</v>
      </c>
    </row>
    <row r="58" spans="1:13">
      <c r="A58" s="7" t="s">
        <v>240</v>
      </c>
    </row>
    <row r="59" spans="1:13">
      <c r="A59" s="7" t="s">
        <v>169</v>
      </c>
    </row>
    <row r="60" spans="1:13">
      <c r="A60" s="7" t="s">
        <v>223</v>
      </c>
    </row>
    <row r="61" spans="1:13">
      <c r="A61" s="7" t="s">
        <v>62</v>
      </c>
    </row>
  </sheetData>
  <mergeCells count="5">
    <mergeCell ref="J2:M2"/>
    <mergeCell ref="A55:M55"/>
    <mergeCell ref="B2:E2"/>
    <mergeCell ref="A2:A3"/>
    <mergeCell ref="F2:I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K34"/>
  <sheetViews>
    <sheetView workbookViewId="0"/>
  </sheetViews>
  <sheetFormatPr defaultRowHeight="15"/>
  <cols>
    <col min="1" max="1" width="26" customWidth="1"/>
    <col min="2" max="11" width="16" customWidth="1"/>
  </cols>
  <sheetData>
    <row r="1" spans="1:11">
      <c r="A1" s="2" t="s">
        <v>36</v>
      </c>
    </row>
    <row r="2" spans="1:11">
      <c r="A2" s="31" t="s">
        <v>212</v>
      </c>
      <c r="B2" s="64">
        <v>2002</v>
      </c>
      <c r="C2" s="45"/>
      <c r="D2" s="45"/>
      <c r="E2" s="45"/>
      <c r="F2" s="45"/>
      <c r="G2" s="64">
        <v>2003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20.563099999999999</v>
      </c>
      <c r="C4" s="41">
        <v>6.8017000000000003</v>
      </c>
      <c r="D4" s="41">
        <v>13.7614</v>
      </c>
      <c r="E4" s="41">
        <v>9.7468000000000004</v>
      </c>
      <c r="F4" s="41">
        <v>4.0145999999999997</v>
      </c>
      <c r="G4" s="10">
        <v>21.91</v>
      </c>
      <c r="H4" s="41">
        <v>6.3071000000000002</v>
      </c>
      <c r="I4" s="41">
        <v>15.6029</v>
      </c>
      <c r="J4" s="41">
        <v>10.196999999999999</v>
      </c>
      <c r="K4" s="41">
        <v>5.4058999999999999</v>
      </c>
    </row>
    <row r="5" spans="1:11">
      <c r="A5" s="40" t="s">
        <v>241</v>
      </c>
      <c r="B5" s="41">
        <v>28.4238</v>
      </c>
      <c r="C5" s="41">
        <v>8.1895000000000007</v>
      </c>
      <c r="D5" s="41">
        <v>20.234200000000001</v>
      </c>
      <c r="E5" s="41">
        <v>16.556699999999999</v>
      </c>
      <c r="F5" s="41">
        <v>3.6776</v>
      </c>
      <c r="G5" s="10">
        <v>30.589200000000002</v>
      </c>
      <c r="H5" s="41">
        <v>8.3176000000000005</v>
      </c>
      <c r="I5" s="41">
        <v>22.271599999999999</v>
      </c>
      <c r="J5" s="41">
        <v>16.846</v>
      </c>
      <c r="K5" s="41">
        <v>5.4256000000000002</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8.1791999999999998</v>
      </c>
      <c r="C7" s="41">
        <v>2.0375999999999999</v>
      </c>
      <c r="D7" s="41">
        <v>6.1416000000000004</v>
      </c>
      <c r="E7" s="41">
        <v>5.2537000000000003</v>
      </c>
      <c r="F7" s="41">
        <v>0.88790000000000002</v>
      </c>
      <c r="G7" s="10">
        <v>9.3580000000000005</v>
      </c>
      <c r="H7" s="41">
        <v>1.8653999999999999</v>
      </c>
      <c r="I7" s="41">
        <v>7.4926000000000004</v>
      </c>
      <c r="J7" s="41">
        <v>4.5900999999999996</v>
      </c>
      <c r="K7" s="41">
        <v>2.9024999999999999</v>
      </c>
    </row>
    <row r="8" spans="1:11">
      <c r="A8" s="49" t="s">
        <v>129</v>
      </c>
      <c r="B8" s="58" t="s">
        <v>227</v>
      </c>
      <c r="C8" s="58" t="s">
        <v>227</v>
      </c>
      <c r="D8" s="58" t="s">
        <v>227</v>
      </c>
      <c r="E8" s="58" t="s">
        <v>227</v>
      </c>
      <c r="F8" s="58" t="s">
        <v>227</v>
      </c>
      <c r="G8" s="16" t="s">
        <v>227</v>
      </c>
      <c r="H8" s="58" t="s">
        <v>227</v>
      </c>
      <c r="I8" s="58" t="s">
        <v>227</v>
      </c>
      <c r="J8" s="58" t="s">
        <v>227</v>
      </c>
      <c r="K8" s="58" t="s">
        <v>227</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58" t="s">
        <v>227</v>
      </c>
      <c r="C10" s="58" t="s">
        <v>227</v>
      </c>
      <c r="D10" s="58" t="s">
        <v>227</v>
      </c>
      <c r="E10" s="58" t="s">
        <v>227</v>
      </c>
      <c r="F10" s="58" t="s">
        <v>227</v>
      </c>
      <c r="G10" s="10">
        <v>32.577100000000002</v>
      </c>
      <c r="H10" s="41">
        <v>8.8673000000000002</v>
      </c>
      <c r="I10" s="41">
        <v>23.709800000000001</v>
      </c>
      <c r="J10" s="41">
        <v>12.357799999999999</v>
      </c>
      <c r="K10" s="41">
        <v>11.352</v>
      </c>
    </row>
    <row r="11" spans="1:11">
      <c r="A11" s="49" t="s">
        <v>132</v>
      </c>
      <c r="B11" s="58" t="s">
        <v>227</v>
      </c>
      <c r="C11" s="58" t="s">
        <v>227</v>
      </c>
      <c r="D11" s="58" t="s">
        <v>227</v>
      </c>
      <c r="E11" s="58" t="s">
        <v>227</v>
      </c>
      <c r="F11" s="58" t="s">
        <v>227</v>
      </c>
      <c r="G11" s="10">
        <v>21.433199999999999</v>
      </c>
      <c r="H11" s="41">
        <v>5.0136000000000003</v>
      </c>
      <c r="I11" s="41">
        <v>16.419599999999999</v>
      </c>
      <c r="J11" s="41">
        <v>5.7</v>
      </c>
      <c r="K11" s="41">
        <v>10.7197</v>
      </c>
    </row>
    <row r="12" spans="1:11">
      <c r="A12" s="49" t="s">
        <v>133</v>
      </c>
      <c r="B12" s="41">
        <v>30.3994</v>
      </c>
      <c r="C12" s="41">
        <v>9.4804999999999993</v>
      </c>
      <c r="D12" s="41">
        <v>20.918900000000001</v>
      </c>
      <c r="E12" s="41">
        <v>15.8012</v>
      </c>
      <c r="F12" s="41">
        <v>5.1177000000000001</v>
      </c>
      <c r="G12" s="10">
        <v>31.167899999999999</v>
      </c>
      <c r="H12" s="41">
        <v>9.3062000000000005</v>
      </c>
      <c r="I12" s="41">
        <v>21.861799999999999</v>
      </c>
      <c r="J12" s="41">
        <v>16.260000000000002</v>
      </c>
      <c r="K12" s="41">
        <v>5.6017999999999999</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58" t="s">
        <v>227</v>
      </c>
      <c r="C14" s="58" t="s">
        <v>227</v>
      </c>
      <c r="D14" s="58" t="s">
        <v>227</v>
      </c>
      <c r="E14" s="58" t="s">
        <v>227</v>
      </c>
      <c r="F14" s="58" t="s">
        <v>227</v>
      </c>
      <c r="G14" s="10">
        <v>17.702000000000002</v>
      </c>
      <c r="H14" s="41">
        <v>11.9115</v>
      </c>
      <c r="I14" s="41">
        <v>5.7904999999999998</v>
      </c>
      <c r="J14" s="41">
        <v>2.4935</v>
      </c>
      <c r="K14" s="41">
        <v>3.2968999999999999</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18.788</v>
      </c>
      <c r="C18" s="41">
        <v>8.2765000000000004</v>
      </c>
      <c r="D18" s="41">
        <v>10.5115</v>
      </c>
      <c r="E18" s="41">
        <v>5.1970000000000001</v>
      </c>
      <c r="F18" s="41">
        <v>5.3144999999999998</v>
      </c>
      <c r="G18" s="10">
        <v>17.7852</v>
      </c>
      <c r="H18" s="41">
        <v>5.5548000000000002</v>
      </c>
      <c r="I18" s="41">
        <v>12.230399999999999</v>
      </c>
      <c r="J18" s="41">
        <v>3.3313000000000001</v>
      </c>
      <c r="K18" s="41">
        <v>8.8992000000000004</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43.2866</v>
      </c>
      <c r="C24" s="41">
        <v>17.179099999999998</v>
      </c>
      <c r="D24" s="41">
        <v>26.107500000000002</v>
      </c>
      <c r="E24" s="41">
        <v>25.056799999999999</v>
      </c>
      <c r="F24" s="41">
        <v>1.0507</v>
      </c>
      <c r="G24" s="10">
        <v>42.463999999999999</v>
      </c>
      <c r="H24" s="41">
        <v>23.6097</v>
      </c>
      <c r="I24" s="41">
        <v>18.854299999999999</v>
      </c>
      <c r="J24" s="41">
        <v>18.108000000000001</v>
      </c>
      <c r="K24" s="41">
        <v>0.74629999999999996</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51.1813</v>
      </c>
      <c r="C26" s="41">
        <v>7.7984999999999998</v>
      </c>
      <c r="D26" s="41">
        <v>43.382800000000003</v>
      </c>
      <c r="E26" s="41">
        <v>40.910299999999999</v>
      </c>
      <c r="F26" s="41">
        <v>2.4725000000000001</v>
      </c>
      <c r="G26" s="10">
        <v>59.4801</v>
      </c>
      <c r="H26" s="41">
        <v>6.2255000000000003</v>
      </c>
      <c r="I26" s="41">
        <v>53.254600000000003</v>
      </c>
      <c r="J26" s="41">
        <v>48.536099999999998</v>
      </c>
      <c r="K26" s="41">
        <v>4.7184999999999997</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21.583200000000001</v>
      </c>
      <c r="C29" s="41">
        <v>7.9002999999999997</v>
      </c>
      <c r="D29" s="41">
        <v>13.6829</v>
      </c>
      <c r="E29" s="41">
        <v>5.5900999999999996</v>
      </c>
      <c r="F29" s="41">
        <v>8.0928000000000004</v>
      </c>
      <c r="G29" s="10">
        <v>20.81</v>
      </c>
      <c r="H29" s="41">
        <v>6.1318999999999999</v>
      </c>
      <c r="I29" s="41">
        <v>14.678100000000001</v>
      </c>
      <c r="J29" s="41">
        <v>3.1755</v>
      </c>
      <c r="K29" s="41">
        <v>11.502599999999999</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58" t="s">
        <v>227</v>
      </c>
      <c r="C32" s="58" t="s">
        <v>227</v>
      </c>
      <c r="D32" s="58" t="s">
        <v>227</v>
      </c>
      <c r="E32" s="58" t="s">
        <v>227</v>
      </c>
      <c r="F32" s="58" t="s">
        <v>227</v>
      </c>
      <c r="G32" s="10">
        <v>41.979599999999998</v>
      </c>
      <c r="H32" s="41">
        <v>4.9809999999999999</v>
      </c>
      <c r="I32" s="41">
        <v>36.998600000000003</v>
      </c>
      <c r="J32" s="41">
        <v>33.344900000000003</v>
      </c>
      <c r="K32" s="41">
        <v>3.6537000000000002</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K34"/>
  <sheetViews>
    <sheetView workbookViewId="0"/>
  </sheetViews>
  <sheetFormatPr defaultRowHeight="15"/>
  <cols>
    <col min="1" max="1" width="26" customWidth="1"/>
    <col min="2" max="11" width="16" customWidth="1"/>
  </cols>
  <sheetData>
    <row r="1" spans="1:11">
      <c r="A1" s="2" t="s">
        <v>37</v>
      </c>
    </row>
    <row r="2" spans="1:11">
      <c r="A2" s="31" t="s">
        <v>212</v>
      </c>
      <c r="B2" s="64">
        <v>2005</v>
      </c>
      <c r="C2" s="45"/>
      <c r="D2" s="45"/>
      <c r="E2" s="45"/>
      <c r="F2" s="45"/>
      <c r="G2" s="64">
        <v>2007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22.985499999999998</v>
      </c>
      <c r="C4" s="41">
        <v>6.5077999999999996</v>
      </c>
      <c r="D4" s="41">
        <v>16.477699999999999</v>
      </c>
      <c r="E4" s="41">
        <v>9.8994999999999997</v>
      </c>
      <c r="F4" s="41">
        <v>6.5781999999999998</v>
      </c>
      <c r="G4" s="10">
        <v>23.116199999999999</v>
      </c>
      <c r="H4" s="41">
        <v>6.1474000000000002</v>
      </c>
      <c r="I4" s="41">
        <v>16.968800000000002</v>
      </c>
      <c r="J4" s="41">
        <v>9.7112999999999996</v>
      </c>
      <c r="K4" s="41">
        <v>7.2575000000000003</v>
      </c>
    </row>
    <row r="5" spans="1:11">
      <c r="A5" s="40" t="s">
        <v>241</v>
      </c>
      <c r="B5" s="41">
        <v>31.9405</v>
      </c>
      <c r="C5" s="41">
        <v>8.0707000000000004</v>
      </c>
      <c r="D5" s="41">
        <v>23.869800000000001</v>
      </c>
      <c r="E5" s="41">
        <v>16.641999999999999</v>
      </c>
      <c r="F5" s="41">
        <v>7.2276999999999996</v>
      </c>
      <c r="G5" s="10">
        <v>32.192999999999998</v>
      </c>
      <c r="H5" s="41">
        <v>7.1425999999999998</v>
      </c>
      <c r="I5" s="41">
        <v>25.0505</v>
      </c>
      <c r="J5" s="41">
        <v>16.563500000000001</v>
      </c>
      <c r="K5" s="41">
        <v>8.4870000000000001</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11.230399999999999</v>
      </c>
      <c r="C7" s="41">
        <v>3.6379999999999999</v>
      </c>
      <c r="D7" s="41">
        <v>7.5923999999999996</v>
      </c>
      <c r="E7" s="41">
        <v>2.8506</v>
      </c>
      <c r="F7" s="41">
        <v>4.7416999999999998</v>
      </c>
      <c r="G7" s="10">
        <v>12.095700000000001</v>
      </c>
      <c r="H7" s="41">
        <v>6.6132</v>
      </c>
      <c r="I7" s="41">
        <v>5.4824999999999999</v>
      </c>
      <c r="J7" s="41">
        <v>4.0180999999999996</v>
      </c>
      <c r="K7" s="41">
        <v>1.4643999999999999</v>
      </c>
    </row>
    <row r="8" spans="1:11">
      <c r="A8" s="49" t="s">
        <v>129</v>
      </c>
      <c r="B8" s="41">
        <v>37.470599999999997</v>
      </c>
      <c r="C8" s="41">
        <v>19.959800000000001</v>
      </c>
      <c r="D8" s="41">
        <v>17.5108</v>
      </c>
      <c r="E8" s="41">
        <v>13.847099999999999</v>
      </c>
      <c r="F8" s="41">
        <v>3.6637</v>
      </c>
      <c r="G8" s="10">
        <v>42.2498</v>
      </c>
      <c r="H8" s="41">
        <v>20.0166</v>
      </c>
      <c r="I8" s="41">
        <v>22.2333</v>
      </c>
      <c r="J8" s="41">
        <v>17.815200000000001</v>
      </c>
      <c r="K8" s="41">
        <v>4.4180999999999999</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41">
        <v>34.5214</v>
      </c>
      <c r="C10" s="41">
        <v>10.279299999999999</v>
      </c>
      <c r="D10" s="41">
        <v>24.242000000000001</v>
      </c>
      <c r="E10" s="41">
        <v>10.769500000000001</v>
      </c>
      <c r="F10" s="41">
        <v>13.4725</v>
      </c>
      <c r="G10" s="10">
        <v>44.689300000000003</v>
      </c>
      <c r="H10" s="41">
        <v>8.1914999999999996</v>
      </c>
      <c r="I10" s="41">
        <v>36.497799999999998</v>
      </c>
      <c r="J10" s="41">
        <v>23.477499999999999</v>
      </c>
      <c r="K10" s="41">
        <v>13.020300000000001</v>
      </c>
    </row>
    <row r="11" spans="1:11">
      <c r="A11" s="49" t="s">
        <v>132</v>
      </c>
      <c r="B11" s="41">
        <v>20.535</v>
      </c>
      <c r="C11" s="41">
        <v>4.4199000000000002</v>
      </c>
      <c r="D11" s="41">
        <v>16.115100000000002</v>
      </c>
      <c r="E11" s="41">
        <v>6.4124999999999996</v>
      </c>
      <c r="F11" s="41">
        <v>9.7026000000000003</v>
      </c>
      <c r="G11" s="10">
        <v>22.062799999999999</v>
      </c>
      <c r="H11" s="41">
        <v>3.9035000000000002</v>
      </c>
      <c r="I11" s="41">
        <v>18.159300000000002</v>
      </c>
      <c r="J11" s="41">
        <v>7.0705</v>
      </c>
      <c r="K11" s="41">
        <v>11.088800000000001</v>
      </c>
    </row>
    <row r="12" spans="1:11">
      <c r="A12" s="49" t="s">
        <v>133</v>
      </c>
      <c r="B12" s="41">
        <v>29.116399999999999</v>
      </c>
      <c r="C12" s="41">
        <v>8.5715000000000003</v>
      </c>
      <c r="D12" s="41">
        <v>20.544899999999998</v>
      </c>
      <c r="E12" s="41">
        <v>14.7676</v>
      </c>
      <c r="F12" s="41">
        <v>5.7773000000000003</v>
      </c>
      <c r="G12" s="10">
        <v>30.087599999999998</v>
      </c>
      <c r="H12" s="41">
        <v>6.9100999999999999</v>
      </c>
      <c r="I12" s="41">
        <v>23.177499999999998</v>
      </c>
      <c r="J12" s="41">
        <v>16.116399999999999</v>
      </c>
      <c r="K12" s="41">
        <v>7.0612000000000004</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19.2211</v>
      </c>
      <c r="C14" s="41">
        <v>12.3285</v>
      </c>
      <c r="D14" s="41">
        <v>6.8926999999999996</v>
      </c>
      <c r="E14" s="41">
        <v>2.7523</v>
      </c>
      <c r="F14" s="41">
        <v>4.1403999999999996</v>
      </c>
      <c r="G14" s="10">
        <v>23.205200000000001</v>
      </c>
      <c r="H14" s="41">
        <v>16.9848</v>
      </c>
      <c r="I14" s="41">
        <v>6.2205000000000004</v>
      </c>
      <c r="J14" s="41">
        <v>1.2427999999999999</v>
      </c>
      <c r="K14" s="41">
        <v>4.9776999999999996</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19.903099999999998</v>
      </c>
      <c r="C18" s="41">
        <v>7.4810999999999996</v>
      </c>
      <c r="D18" s="41">
        <v>12.4221</v>
      </c>
      <c r="E18" s="41">
        <v>3.3128000000000002</v>
      </c>
      <c r="F18" s="41">
        <v>9.1092999999999993</v>
      </c>
      <c r="G18" s="10">
        <v>22.150400000000001</v>
      </c>
      <c r="H18" s="41">
        <v>13.651899999999999</v>
      </c>
      <c r="I18" s="41">
        <v>8.4985999999999997</v>
      </c>
      <c r="J18" s="41">
        <v>1.7230000000000001</v>
      </c>
      <c r="K18" s="41">
        <v>6.7755999999999998</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44.415700000000001</v>
      </c>
      <c r="C24" s="41">
        <v>23.331099999999999</v>
      </c>
      <c r="D24" s="41">
        <v>21.084599999999998</v>
      </c>
      <c r="E24" s="41">
        <v>18.755600000000001</v>
      </c>
      <c r="F24" s="41">
        <v>2.3289</v>
      </c>
      <c r="G24" s="10">
        <v>44.983800000000002</v>
      </c>
      <c r="H24" s="41">
        <v>16.976199999999999</v>
      </c>
      <c r="I24" s="41">
        <v>28.0076</v>
      </c>
      <c r="J24" s="41">
        <v>25.116599999999998</v>
      </c>
      <c r="K24" s="41">
        <v>2.891</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59.2607</v>
      </c>
      <c r="C26" s="41">
        <v>5.6417999999999999</v>
      </c>
      <c r="D26" s="41">
        <v>53.618899999999996</v>
      </c>
      <c r="E26" s="41">
        <v>48.602400000000003</v>
      </c>
      <c r="F26" s="41">
        <v>5.0164999999999997</v>
      </c>
      <c r="G26" s="10">
        <v>52.980400000000003</v>
      </c>
      <c r="H26" s="41">
        <v>2.919</v>
      </c>
      <c r="I26" s="41">
        <v>50.061399999999999</v>
      </c>
      <c r="J26" s="41">
        <v>43.144599999999997</v>
      </c>
      <c r="K26" s="41">
        <v>6.9168000000000003</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23.892600000000002</v>
      </c>
      <c r="C29" s="41">
        <v>6.4668999999999999</v>
      </c>
      <c r="D29" s="41">
        <v>17.425699999999999</v>
      </c>
      <c r="E29" s="41">
        <v>1.5525</v>
      </c>
      <c r="F29" s="41">
        <v>15.8733</v>
      </c>
      <c r="G29" s="10">
        <v>29.139500000000002</v>
      </c>
      <c r="H29" s="41">
        <v>4.8299000000000003</v>
      </c>
      <c r="I29" s="41">
        <v>24.3096</v>
      </c>
      <c r="J29" s="41">
        <v>2.0421</v>
      </c>
      <c r="K29" s="41">
        <v>22.267499999999998</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41">
        <v>45.680799999999998</v>
      </c>
      <c r="C32" s="41">
        <v>5.5404999999999998</v>
      </c>
      <c r="D32" s="41">
        <v>40.140300000000003</v>
      </c>
      <c r="E32" s="41">
        <v>34.141100000000002</v>
      </c>
      <c r="F32" s="41">
        <v>5.9991000000000003</v>
      </c>
      <c r="G32" s="10">
        <v>49.289499999999997</v>
      </c>
      <c r="H32" s="41">
        <v>4.3985000000000003</v>
      </c>
      <c r="I32" s="41">
        <v>44.890999999999998</v>
      </c>
      <c r="J32" s="41">
        <v>38.4983</v>
      </c>
      <c r="K32" s="41">
        <v>6.3926999999999996</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0"/>
  <sheetViews>
    <sheetView workbookViewId="0"/>
  </sheetViews>
  <sheetFormatPr defaultRowHeight="15"/>
  <cols>
    <col min="1" max="1" width="39" customWidth="1"/>
    <col min="2" max="6" width="23" customWidth="1"/>
  </cols>
  <sheetData>
    <row r="1" spans="1:6">
      <c r="A1" s="2" t="s">
        <v>5</v>
      </c>
    </row>
    <row r="2" spans="1:6">
      <c r="A2" s="31" t="s">
        <v>63</v>
      </c>
      <c r="B2" s="44" t="s">
        <v>155</v>
      </c>
      <c r="C2" s="45"/>
      <c r="D2" s="45"/>
      <c r="E2" s="44" t="s">
        <v>156</v>
      </c>
      <c r="F2" s="45"/>
    </row>
    <row r="3" spans="1:6" ht="29.45" customHeight="1">
      <c r="A3" s="37"/>
      <c r="B3" s="8" t="s">
        <v>160</v>
      </c>
      <c r="C3" s="46" t="s">
        <v>165</v>
      </c>
      <c r="D3" s="46" t="s">
        <v>166</v>
      </c>
      <c r="E3" s="47" t="s">
        <v>160</v>
      </c>
      <c r="F3" s="46" t="s">
        <v>161</v>
      </c>
    </row>
    <row r="4" spans="1:6">
      <c r="A4" s="40" t="s">
        <v>167</v>
      </c>
      <c r="B4" s="41">
        <v>99.674863714613394</v>
      </c>
      <c r="C4" s="41">
        <v>99.536491542876504</v>
      </c>
      <c r="D4" s="48">
        <v>5750</v>
      </c>
      <c r="E4" s="10">
        <v>91.656687962269501</v>
      </c>
      <c r="F4" s="48">
        <v>112200</v>
      </c>
    </row>
    <row r="5" spans="1:6">
      <c r="A5" s="49" t="s">
        <v>69</v>
      </c>
      <c r="B5" s="41">
        <v>100</v>
      </c>
      <c r="C5" s="41">
        <v>100</v>
      </c>
      <c r="D5" s="41">
        <v>80</v>
      </c>
      <c r="E5" s="10">
        <v>93.455575746183001</v>
      </c>
      <c r="F5" s="48">
        <v>1800</v>
      </c>
    </row>
    <row r="6" spans="1:6">
      <c r="A6" s="49" t="s">
        <v>70</v>
      </c>
      <c r="B6" s="41">
        <v>99.864710342077203</v>
      </c>
      <c r="C6" s="41">
        <v>97.697452679111706</v>
      </c>
      <c r="D6" s="41">
        <v>130</v>
      </c>
      <c r="E6" s="10">
        <v>89.526458642963703</v>
      </c>
      <c r="F6" s="48">
        <v>1800</v>
      </c>
    </row>
    <row r="7" spans="1:6">
      <c r="A7" s="49" t="s">
        <v>71</v>
      </c>
      <c r="B7" s="41">
        <v>100</v>
      </c>
      <c r="C7" s="41">
        <v>100</v>
      </c>
      <c r="D7" s="41">
        <v>90</v>
      </c>
      <c r="E7" s="10">
        <v>90.678918648255106</v>
      </c>
      <c r="F7" s="48">
        <v>1900</v>
      </c>
    </row>
    <row r="8" spans="1:6">
      <c r="A8" s="49" t="s">
        <v>72</v>
      </c>
      <c r="B8" s="41">
        <v>100</v>
      </c>
      <c r="C8" s="41">
        <v>100</v>
      </c>
      <c r="D8" s="41">
        <v>90</v>
      </c>
      <c r="E8" s="10">
        <v>93.495389060628199</v>
      </c>
      <c r="F8" s="48">
        <v>1800</v>
      </c>
    </row>
    <row r="9" spans="1:6">
      <c r="A9" s="49" t="s">
        <v>73</v>
      </c>
      <c r="B9" s="41">
        <v>99.103004104448303</v>
      </c>
      <c r="C9" s="41">
        <v>98.257205752007593</v>
      </c>
      <c r="D9" s="41">
        <v>180</v>
      </c>
      <c r="E9" s="10">
        <v>91.412004041140406</v>
      </c>
      <c r="F9" s="48">
        <v>3800</v>
      </c>
    </row>
    <row r="10" spans="1:6">
      <c r="A10" s="49" t="s">
        <v>74</v>
      </c>
      <c r="B10" s="41">
        <v>100</v>
      </c>
      <c r="C10" s="41">
        <v>100</v>
      </c>
      <c r="D10" s="41">
        <v>120</v>
      </c>
      <c r="E10" s="10">
        <v>92.358914314288</v>
      </c>
      <c r="F10" s="48">
        <v>2400</v>
      </c>
    </row>
    <row r="11" spans="1:6">
      <c r="A11" s="49" t="s">
        <v>75</v>
      </c>
      <c r="B11" s="41">
        <v>100</v>
      </c>
      <c r="C11" s="41">
        <v>100</v>
      </c>
      <c r="D11" s="41">
        <v>90</v>
      </c>
      <c r="E11" s="10">
        <v>90.126590701151898</v>
      </c>
      <c r="F11" s="48">
        <v>1800</v>
      </c>
    </row>
    <row r="12" spans="1:6">
      <c r="A12" s="49" t="s">
        <v>76</v>
      </c>
      <c r="B12" s="41">
        <v>98.822712893635895</v>
      </c>
      <c r="C12" s="41">
        <v>99.028991013651407</v>
      </c>
      <c r="D12" s="41">
        <v>70</v>
      </c>
      <c r="E12" s="10">
        <v>93.472400143846201</v>
      </c>
      <c r="F12" s="48">
        <v>1700</v>
      </c>
    </row>
    <row r="13" spans="1:6">
      <c r="A13" s="49" t="s">
        <v>77</v>
      </c>
      <c r="B13" s="41">
        <v>100</v>
      </c>
      <c r="C13" s="41">
        <v>100</v>
      </c>
      <c r="D13" s="41">
        <v>240</v>
      </c>
      <c r="E13" s="10">
        <v>91.445435793127899</v>
      </c>
      <c r="F13" s="48">
        <v>5300</v>
      </c>
    </row>
    <row r="14" spans="1:6">
      <c r="A14" s="49" t="s">
        <v>78</v>
      </c>
      <c r="B14" s="41">
        <v>100</v>
      </c>
      <c r="C14" s="41">
        <v>100</v>
      </c>
      <c r="D14" s="41">
        <v>120</v>
      </c>
      <c r="E14" s="10">
        <v>92.543730480673901</v>
      </c>
      <c r="F14" s="48">
        <v>2700</v>
      </c>
    </row>
    <row r="15" spans="1:6">
      <c r="A15" s="49" t="s">
        <v>79</v>
      </c>
      <c r="B15" s="41">
        <v>100</v>
      </c>
      <c r="C15" s="41">
        <v>100</v>
      </c>
      <c r="D15" s="41">
        <v>90</v>
      </c>
      <c r="E15" s="10">
        <v>91.250514527482807</v>
      </c>
      <c r="F15" s="48">
        <v>1700</v>
      </c>
    </row>
    <row r="16" spans="1:6">
      <c r="A16" s="49" t="s">
        <v>80</v>
      </c>
      <c r="B16" s="41">
        <v>100</v>
      </c>
      <c r="C16" s="41">
        <v>100</v>
      </c>
      <c r="D16" s="41">
        <v>90</v>
      </c>
      <c r="E16" s="10">
        <v>92.986850973494995</v>
      </c>
      <c r="F16" s="48">
        <v>1800</v>
      </c>
    </row>
    <row r="17" spans="1:6">
      <c r="A17" s="49" t="s">
        <v>81</v>
      </c>
      <c r="B17" s="41">
        <v>100</v>
      </c>
      <c r="C17" s="41">
        <v>100</v>
      </c>
      <c r="D17" s="41">
        <v>150</v>
      </c>
      <c r="E17" s="10">
        <v>91.764372950010397</v>
      </c>
      <c r="F17" s="48">
        <v>2800</v>
      </c>
    </row>
    <row r="18" spans="1:6">
      <c r="A18" s="49" t="s">
        <v>82</v>
      </c>
      <c r="B18" s="41">
        <v>100</v>
      </c>
      <c r="C18" s="41">
        <v>100</v>
      </c>
      <c r="D18" s="41">
        <v>80</v>
      </c>
      <c r="E18" s="10">
        <v>92.397339309717594</v>
      </c>
      <c r="F18" s="48">
        <v>1700</v>
      </c>
    </row>
    <row r="19" spans="1:6">
      <c r="A19" s="49" t="s">
        <v>83</v>
      </c>
      <c r="B19" s="41">
        <v>99.8548744109994</v>
      </c>
      <c r="C19" s="41">
        <v>97.173798551845806</v>
      </c>
      <c r="D19" s="41">
        <v>90</v>
      </c>
      <c r="E19" s="10">
        <v>93.983116432356098</v>
      </c>
      <c r="F19" s="48">
        <v>1900</v>
      </c>
    </row>
    <row r="20" spans="1:6">
      <c r="A20" s="49" t="s">
        <v>84</v>
      </c>
      <c r="B20" s="41">
        <v>100</v>
      </c>
      <c r="C20" s="41">
        <v>100</v>
      </c>
      <c r="D20" s="41">
        <v>100</v>
      </c>
      <c r="E20" s="10">
        <v>93.452036665599394</v>
      </c>
      <c r="F20" s="48">
        <v>1900</v>
      </c>
    </row>
    <row r="21" spans="1:6">
      <c r="A21" s="49" t="s">
        <v>85</v>
      </c>
      <c r="B21" s="41">
        <v>100</v>
      </c>
      <c r="C21" s="41">
        <v>100</v>
      </c>
      <c r="D21" s="41">
        <v>110</v>
      </c>
      <c r="E21" s="10">
        <v>92.409696913513699</v>
      </c>
      <c r="F21" s="48">
        <v>2400</v>
      </c>
    </row>
    <row r="22" spans="1:6">
      <c r="A22" s="49" t="s">
        <v>86</v>
      </c>
      <c r="B22" s="41">
        <v>100</v>
      </c>
      <c r="C22" s="41">
        <v>100</v>
      </c>
      <c r="D22" s="41">
        <v>80</v>
      </c>
      <c r="E22" s="10">
        <v>93.448686995884401</v>
      </c>
      <c r="F22" s="48">
        <v>1700</v>
      </c>
    </row>
    <row r="23" spans="1:6">
      <c r="A23" s="49" t="s">
        <v>87</v>
      </c>
      <c r="B23" s="41">
        <v>99.4822461028551</v>
      </c>
      <c r="C23" s="41">
        <v>98.841356647154996</v>
      </c>
      <c r="D23" s="41">
        <v>110</v>
      </c>
      <c r="E23" s="10">
        <v>91.770168817912804</v>
      </c>
      <c r="F23" s="48">
        <v>1800</v>
      </c>
    </row>
    <row r="24" spans="1:6">
      <c r="A24" s="49" t="s">
        <v>88</v>
      </c>
      <c r="B24" s="41">
        <v>100</v>
      </c>
      <c r="C24" s="41">
        <v>100</v>
      </c>
      <c r="D24" s="41">
        <v>120</v>
      </c>
      <c r="E24" s="10">
        <v>92.931077934785407</v>
      </c>
      <c r="F24" s="48">
        <v>2500</v>
      </c>
    </row>
    <row r="25" spans="1:6">
      <c r="A25" s="49" t="s">
        <v>89</v>
      </c>
      <c r="B25" s="41">
        <v>100</v>
      </c>
      <c r="C25" s="41">
        <v>100</v>
      </c>
      <c r="D25" s="41">
        <v>130</v>
      </c>
      <c r="E25" s="10">
        <v>92.791606854412294</v>
      </c>
      <c r="F25" s="48">
        <v>2600</v>
      </c>
    </row>
    <row r="26" spans="1:6">
      <c r="A26" s="49" t="s">
        <v>90</v>
      </c>
      <c r="B26" s="41">
        <v>100</v>
      </c>
      <c r="C26" s="41">
        <v>100</v>
      </c>
      <c r="D26" s="41">
        <v>130</v>
      </c>
      <c r="E26" s="10">
        <v>91.451631814063106</v>
      </c>
      <c r="F26" s="48">
        <v>2700</v>
      </c>
    </row>
    <row r="27" spans="1:6">
      <c r="A27" s="49" t="s">
        <v>91</v>
      </c>
      <c r="B27" s="41">
        <v>100</v>
      </c>
      <c r="C27" s="41">
        <v>100</v>
      </c>
      <c r="D27" s="41">
        <v>100</v>
      </c>
      <c r="E27" s="10">
        <v>91.165320164420905</v>
      </c>
      <c r="F27" s="48">
        <v>1900</v>
      </c>
    </row>
    <row r="28" spans="1:6">
      <c r="A28" s="49" t="s">
        <v>92</v>
      </c>
      <c r="B28" s="41">
        <v>100</v>
      </c>
      <c r="C28" s="41">
        <v>100</v>
      </c>
      <c r="D28" s="41">
        <v>90</v>
      </c>
      <c r="E28" s="10">
        <v>93.051945821798498</v>
      </c>
      <c r="F28" s="48">
        <v>1900</v>
      </c>
    </row>
    <row r="29" spans="1:6">
      <c r="A29" s="49" t="s">
        <v>93</v>
      </c>
      <c r="B29" s="41">
        <v>100</v>
      </c>
      <c r="C29" s="41">
        <v>100</v>
      </c>
      <c r="D29" s="41">
        <v>90</v>
      </c>
      <c r="E29" s="10">
        <v>93.068235807222905</v>
      </c>
      <c r="F29" s="48">
        <v>1700</v>
      </c>
    </row>
    <row r="30" spans="1:6">
      <c r="A30" s="49" t="s">
        <v>94</v>
      </c>
      <c r="B30" s="41">
        <v>100</v>
      </c>
      <c r="C30" s="41">
        <v>100</v>
      </c>
      <c r="D30" s="41">
        <v>120</v>
      </c>
      <c r="E30" s="10">
        <v>89.358591037828404</v>
      </c>
      <c r="F30" s="48">
        <v>1700</v>
      </c>
    </row>
    <row r="31" spans="1:6">
      <c r="A31" s="49" t="s">
        <v>95</v>
      </c>
      <c r="B31" s="41">
        <v>100</v>
      </c>
      <c r="C31" s="41">
        <v>100</v>
      </c>
      <c r="D31" s="41">
        <v>110</v>
      </c>
      <c r="E31" s="10">
        <v>95.046109749535901</v>
      </c>
      <c r="F31" s="48">
        <v>2000</v>
      </c>
    </row>
    <row r="32" spans="1:6">
      <c r="A32" s="49" t="s">
        <v>96</v>
      </c>
      <c r="B32" s="41">
        <v>100</v>
      </c>
      <c r="C32" s="41">
        <v>100</v>
      </c>
      <c r="D32" s="41">
        <v>90</v>
      </c>
      <c r="E32" s="10">
        <v>92.462792062217005</v>
      </c>
      <c r="F32" s="48">
        <v>2000</v>
      </c>
    </row>
    <row r="33" spans="1:6">
      <c r="A33" s="49" t="s">
        <v>97</v>
      </c>
      <c r="B33" s="41">
        <v>100</v>
      </c>
      <c r="C33" s="41">
        <v>100</v>
      </c>
      <c r="D33" s="41">
        <v>100</v>
      </c>
      <c r="E33" s="10">
        <v>89.804688374065904</v>
      </c>
      <c r="F33" s="48">
        <v>1900</v>
      </c>
    </row>
    <row r="34" spans="1:6">
      <c r="A34" s="49" t="s">
        <v>98</v>
      </c>
      <c r="B34" s="41">
        <v>98.224939422087402</v>
      </c>
      <c r="C34" s="41">
        <v>98.118912115559596</v>
      </c>
      <c r="D34" s="41">
        <v>90</v>
      </c>
      <c r="E34" s="10">
        <v>91.888253313284395</v>
      </c>
      <c r="F34" s="48">
        <v>1800</v>
      </c>
    </row>
    <row r="35" spans="1:6">
      <c r="A35" s="49" t="s">
        <v>99</v>
      </c>
      <c r="B35" s="41">
        <v>100</v>
      </c>
      <c r="C35" s="41">
        <v>100</v>
      </c>
      <c r="D35" s="41">
        <v>120</v>
      </c>
      <c r="E35" s="10">
        <v>92.326848494583203</v>
      </c>
      <c r="F35" s="48">
        <v>2200</v>
      </c>
    </row>
    <row r="36" spans="1:6">
      <c r="A36" s="49" t="s">
        <v>100</v>
      </c>
      <c r="B36" s="41">
        <v>96.976523458387604</v>
      </c>
      <c r="C36" s="41">
        <v>97.126271485475201</v>
      </c>
      <c r="D36" s="41">
        <v>120</v>
      </c>
      <c r="E36" s="10">
        <v>88.864556878060398</v>
      </c>
      <c r="F36" s="48">
        <v>2400</v>
      </c>
    </row>
    <row r="37" spans="1:6">
      <c r="A37" s="49" t="s">
        <v>101</v>
      </c>
      <c r="B37" s="41">
        <v>100</v>
      </c>
      <c r="C37" s="41">
        <v>100</v>
      </c>
      <c r="D37" s="41">
        <v>170</v>
      </c>
      <c r="E37" s="10">
        <v>90.052715819158394</v>
      </c>
      <c r="F37" s="48">
        <v>3700</v>
      </c>
    </row>
    <row r="38" spans="1:6">
      <c r="A38" s="49" t="s">
        <v>102</v>
      </c>
      <c r="B38" s="41">
        <v>100</v>
      </c>
      <c r="C38" s="41">
        <v>100</v>
      </c>
      <c r="D38" s="41">
        <v>120</v>
      </c>
      <c r="E38" s="10">
        <v>92.160756907120003</v>
      </c>
      <c r="F38" s="48">
        <v>1800</v>
      </c>
    </row>
    <row r="39" spans="1:6">
      <c r="A39" s="49" t="s">
        <v>103</v>
      </c>
      <c r="B39" s="41">
        <v>100</v>
      </c>
      <c r="C39" s="41">
        <v>100</v>
      </c>
      <c r="D39" s="41">
        <v>140</v>
      </c>
      <c r="E39" s="10">
        <v>90.658445025888597</v>
      </c>
      <c r="F39" s="48">
        <v>2500</v>
      </c>
    </row>
    <row r="40" spans="1:6">
      <c r="A40" s="49" t="s">
        <v>104</v>
      </c>
      <c r="B40" s="41">
        <v>100</v>
      </c>
      <c r="C40" s="41">
        <v>100</v>
      </c>
      <c r="D40" s="41">
        <v>100</v>
      </c>
      <c r="E40" s="10">
        <v>90.940547949452395</v>
      </c>
      <c r="F40" s="48">
        <v>1700</v>
      </c>
    </row>
    <row r="41" spans="1:6">
      <c r="A41" s="49" t="s">
        <v>105</v>
      </c>
      <c r="B41" s="41">
        <v>100</v>
      </c>
      <c r="C41" s="41">
        <v>100</v>
      </c>
      <c r="D41" s="41">
        <v>100</v>
      </c>
      <c r="E41" s="10">
        <v>86.154978195873795</v>
      </c>
      <c r="F41" s="48">
        <v>1800</v>
      </c>
    </row>
    <row r="42" spans="1:6">
      <c r="A42" s="49" t="s">
        <v>106</v>
      </c>
      <c r="B42" s="41">
        <v>100</v>
      </c>
      <c r="C42" s="41">
        <v>100</v>
      </c>
      <c r="D42" s="41">
        <v>120</v>
      </c>
      <c r="E42" s="10">
        <v>93.311867347847794</v>
      </c>
      <c r="F42" s="48">
        <v>2500</v>
      </c>
    </row>
    <row r="43" spans="1:6">
      <c r="A43" s="49" t="s">
        <v>107</v>
      </c>
      <c r="B43" s="41">
        <v>100</v>
      </c>
      <c r="C43" s="41">
        <v>100</v>
      </c>
      <c r="D43" s="41">
        <v>80</v>
      </c>
      <c r="E43" s="10">
        <v>93.763577686373495</v>
      </c>
      <c r="F43" s="48">
        <v>1800</v>
      </c>
    </row>
    <row r="44" spans="1:6">
      <c r="A44" s="49" t="s">
        <v>108</v>
      </c>
      <c r="B44" s="41">
        <v>100</v>
      </c>
      <c r="C44" s="41">
        <v>100</v>
      </c>
      <c r="D44" s="41">
        <v>90</v>
      </c>
      <c r="E44" s="10">
        <v>93.883588713455595</v>
      </c>
      <c r="F44" s="48">
        <v>1800</v>
      </c>
    </row>
    <row r="45" spans="1:6">
      <c r="A45" s="49" t="s">
        <v>109</v>
      </c>
      <c r="B45" s="41">
        <v>100</v>
      </c>
      <c r="C45" s="41">
        <v>100</v>
      </c>
      <c r="D45" s="41">
        <v>110</v>
      </c>
      <c r="E45" s="10">
        <v>94.836735782746999</v>
      </c>
      <c r="F45" s="48">
        <v>1900</v>
      </c>
    </row>
    <row r="46" spans="1:6">
      <c r="A46" s="49" t="s">
        <v>110</v>
      </c>
      <c r="B46" s="41">
        <v>100</v>
      </c>
      <c r="C46" s="41">
        <v>100</v>
      </c>
      <c r="D46" s="41">
        <v>80</v>
      </c>
      <c r="E46" s="10">
        <v>91.473902701844395</v>
      </c>
      <c r="F46" s="48">
        <v>1700</v>
      </c>
    </row>
    <row r="47" spans="1:6">
      <c r="A47" s="49" t="s">
        <v>111</v>
      </c>
      <c r="B47" s="41">
        <v>100</v>
      </c>
      <c r="C47" s="41">
        <v>100</v>
      </c>
      <c r="D47" s="41">
        <v>270</v>
      </c>
      <c r="E47" s="10">
        <v>92.205954769971797</v>
      </c>
      <c r="F47" s="48">
        <v>5600</v>
      </c>
    </row>
    <row r="48" spans="1:6">
      <c r="A48" s="49" t="s">
        <v>112</v>
      </c>
      <c r="B48" s="41">
        <v>100</v>
      </c>
      <c r="C48" s="41">
        <v>100</v>
      </c>
      <c r="D48" s="41">
        <v>90</v>
      </c>
      <c r="E48" s="10">
        <v>91.306832333801907</v>
      </c>
      <c r="F48" s="48">
        <v>1900</v>
      </c>
    </row>
    <row r="49" spans="1:6">
      <c r="A49" s="49" t="s">
        <v>113</v>
      </c>
      <c r="B49" s="41">
        <v>100</v>
      </c>
      <c r="C49" s="41">
        <v>100</v>
      </c>
      <c r="D49" s="41">
        <v>130</v>
      </c>
      <c r="E49" s="10">
        <v>91.054673205415099</v>
      </c>
      <c r="F49" s="48">
        <v>1800</v>
      </c>
    </row>
    <row r="50" spans="1:6">
      <c r="A50" s="49" t="s">
        <v>114</v>
      </c>
      <c r="B50" s="41">
        <v>100</v>
      </c>
      <c r="C50" s="41">
        <v>100</v>
      </c>
      <c r="D50" s="41">
        <v>90</v>
      </c>
      <c r="E50" s="10">
        <v>91.833053239437106</v>
      </c>
      <c r="F50" s="48">
        <v>1800</v>
      </c>
    </row>
    <row r="51" spans="1:6">
      <c r="A51" s="49" t="s">
        <v>115</v>
      </c>
      <c r="B51" s="41">
        <v>100</v>
      </c>
      <c r="C51" s="41">
        <v>100</v>
      </c>
      <c r="D51" s="41">
        <v>100</v>
      </c>
      <c r="E51" s="10">
        <v>88.805203429213407</v>
      </c>
      <c r="F51" s="48">
        <v>1900</v>
      </c>
    </row>
    <row r="52" spans="1:6">
      <c r="A52" s="49" t="s">
        <v>116</v>
      </c>
      <c r="B52" s="41">
        <v>100</v>
      </c>
      <c r="C52" s="41">
        <v>100</v>
      </c>
      <c r="D52" s="41">
        <v>100</v>
      </c>
      <c r="E52" s="10">
        <v>90.420308698929404</v>
      </c>
      <c r="F52" s="48">
        <v>1700</v>
      </c>
    </row>
    <row r="53" spans="1:6">
      <c r="A53" s="49" t="s">
        <v>117</v>
      </c>
      <c r="B53" s="41">
        <v>100</v>
      </c>
      <c r="C53" s="41">
        <v>100</v>
      </c>
      <c r="D53" s="41">
        <v>140</v>
      </c>
      <c r="E53" s="10">
        <v>91.511610851058094</v>
      </c>
      <c r="F53" s="48">
        <v>2600</v>
      </c>
    </row>
    <row r="54" spans="1:6">
      <c r="A54" s="49" t="s">
        <v>118</v>
      </c>
      <c r="B54" s="41">
        <v>100</v>
      </c>
      <c r="C54" s="41">
        <v>100</v>
      </c>
      <c r="D54" s="41">
        <v>100</v>
      </c>
      <c r="E54" s="10">
        <v>92.466338616032402</v>
      </c>
      <c r="F54" s="48">
        <v>1800</v>
      </c>
    </row>
    <row r="55" spans="1:6">
      <c r="A55" s="42" t="s">
        <v>119</v>
      </c>
      <c r="B55" s="43"/>
      <c r="C55" s="43"/>
      <c r="D55" s="43"/>
      <c r="E55" s="43"/>
      <c r="F55" s="43"/>
    </row>
    <row r="56" spans="1:6">
      <c r="A56" s="50" t="s">
        <v>121</v>
      </c>
      <c r="B56" s="41">
        <v>100</v>
      </c>
      <c r="C56" s="41">
        <v>100</v>
      </c>
      <c r="D56" s="41">
        <v>90</v>
      </c>
      <c r="E56" s="10">
        <v>91.806957881117498</v>
      </c>
      <c r="F56" s="48">
        <v>1700</v>
      </c>
    </row>
    <row r="57" spans="1:6">
      <c r="A57" s="11" t="s">
        <v>168</v>
      </c>
      <c r="B57" s="6">
        <v>98.763497039359095</v>
      </c>
      <c r="C57" s="6">
        <v>96.6666666666667</v>
      </c>
      <c r="D57" s="6">
        <v>90</v>
      </c>
      <c r="E57" s="15">
        <v>93.426883308714906</v>
      </c>
      <c r="F57" s="12">
        <v>2500</v>
      </c>
    </row>
    <row r="58" spans="1:6">
      <c r="A58" s="7" t="s">
        <v>169</v>
      </c>
    </row>
    <row r="59" spans="1:6">
      <c r="A59" s="7" t="s">
        <v>170</v>
      </c>
    </row>
    <row r="60" spans="1:6">
      <c r="A60" s="7" t="s">
        <v>57</v>
      </c>
    </row>
  </sheetData>
  <mergeCells count="4">
    <mergeCell ref="E2:F2"/>
    <mergeCell ref="B2:D2"/>
    <mergeCell ref="A55:F55"/>
    <mergeCell ref="A2:A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K34"/>
  <sheetViews>
    <sheetView workbookViewId="0"/>
  </sheetViews>
  <sheetFormatPr defaultRowHeight="15"/>
  <cols>
    <col min="1" max="1" width="26" customWidth="1"/>
    <col min="2" max="11" width="16" customWidth="1"/>
  </cols>
  <sheetData>
    <row r="1" spans="1:11">
      <c r="A1" s="2" t="s">
        <v>37</v>
      </c>
    </row>
    <row r="2" spans="1:11">
      <c r="A2" s="31" t="s">
        <v>212</v>
      </c>
      <c r="B2" s="64">
        <v>2009</v>
      </c>
      <c r="C2" s="45"/>
      <c r="D2" s="45"/>
      <c r="E2" s="45"/>
      <c r="F2" s="45"/>
      <c r="G2" s="64">
        <v>2011</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22.515799999999999</v>
      </c>
      <c r="C4" s="41">
        <v>4.9055999999999997</v>
      </c>
      <c r="D4" s="41">
        <v>17.610299999999999</v>
      </c>
      <c r="E4" s="41">
        <v>8.9977</v>
      </c>
      <c r="F4" s="41">
        <v>8.6126000000000005</v>
      </c>
      <c r="G4" s="10">
        <v>23.3386</v>
      </c>
      <c r="H4" s="41">
        <v>3.9165999999999999</v>
      </c>
      <c r="I4" s="41">
        <v>19.4221</v>
      </c>
      <c r="J4" s="41">
        <v>9.3019999999999996</v>
      </c>
      <c r="K4" s="41">
        <v>10.119999999999999</v>
      </c>
    </row>
    <row r="5" spans="1:11">
      <c r="A5" s="40" t="s">
        <v>241</v>
      </c>
      <c r="B5" s="41">
        <v>31.243400000000001</v>
      </c>
      <c r="C5" s="41">
        <v>6.8162000000000003</v>
      </c>
      <c r="D5" s="41">
        <v>24.427199999999999</v>
      </c>
      <c r="E5" s="41">
        <v>14.196300000000001</v>
      </c>
      <c r="F5" s="41">
        <v>10.2309</v>
      </c>
      <c r="G5" s="10">
        <v>32.479599999999998</v>
      </c>
      <c r="H5" s="41">
        <v>4.8052000000000001</v>
      </c>
      <c r="I5" s="41">
        <v>27.674399999999999</v>
      </c>
      <c r="J5" s="41">
        <v>14.7361</v>
      </c>
      <c r="K5" s="41">
        <v>12.9383</v>
      </c>
    </row>
    <row r="6" spans="1:11">
      <c r="A6" s="49" t="s">
        <v>127</v>
      </c>
      <c r="B6" s="58" t="s">
        <v>227</v>
      </c>
      <c r="C6" s="58" t="s">
        <v>227</v>
      </c>
      <c r="D6" s="58" t="s">
        <v>227</v>
      </c>
      <c r="E6" s="58" t="s">
        <v>227</v>
      </c>
      <c r="F6" s="58" t="s">
        <v>227</v>
      </c>
      <c r="G6" s="10">
        <v>29.625599999999999</v>
      </c>
      <c r="H6" s="41">
        <v>5.1657999999999999</v>
      </c>
      <c r="I6" s="41">
        <v>24.459800000000001</v>
      </c>
      <c r="J6" s="41">
        <v>11.8489</v>
      </c>
      <c r="K6" s="41">
        <v>12.610900000000001</v>
      </c>
    </row>
    <row r="7" spans="1:11">
      <c r="A7" s="49" t="s">
        <v>128</v>
      </c>
      <c r="B7" s="41">
        <v>12.135999999999999</v>
      </c>
      <c r="C7" s="41">
        <v>2.5044</v>
      </c>
      <c r="D7" s="41">
        <v>9.6315000000000008</v>
      </c>
      <c r="E7" s="41">
        <v>3.1629999999999998</v>
      </c>
      <c r="F7" s="41">
        <v>6.4686000000000003</v>
      </c>
      <c r="G7" s="10">
        <v>10.8087</v>
      </c>
      <c r="H7" s="41">
        <v>3.8056999999999999</v>
      </c>
      <c r="I7" s="41">
        <v>7.0030000000000001</v>
      </c>
      <c r="J7" s="41">
        <v>1.431</v>
      </c>
      <c r="K7" s="41">
        <v>5.5720000000000001</v>
      </c>
    </row>
    <row r="8" spans="1:11">
      <c r="A8" s="49" t="s">
        <v>129</v>
      </c>
      <c r="B8" s="41">
        <v>44.139299999999999</v>
      </c>
      <c r="C8" s="41">
        <v>18.823499999999999</v>
      </c>
      <c r="D8" s="41">
        <v>25.3157</v>
      </c>
      <c r="E8" s="41">
        <v>20.805700000000002</v>
      </c>
      <c r="F8" s="41">
        <v>4.51</v>
      </c>
      <c r="G8" s="10">
        <v>44.576700000000002</v>
      </c>
      <c r="H8" s="41">
        <v>16.4877</v>
      </c>
      <c r="I8" s="41">
        <v>28.088999999999999</v>
      </c>
      <c r="J8" s="41">
        <v>23.591100000000001</v>
      </c>
      <c r="K8" s="41">
        <v>4.4978999999999996</v>
      </c>
    </row>
    <row r="9" spans="1:11">
      <c r="A9" s="49" t="s">
        <v>130</v>
      </c>
      <c r="B9" s="41">
        <v>19.1831</v>
      </c>
      <c r="C9" s="41">
        <v>13.553000000000001</v>
      </c>
      <c r="D9" s="41">
        <v>5.6302000000000003</v>
      </c>
      <c r="E9" s="41">
        <v>1.7941</v>
      </c>
      <c r="F9" s="41">
        <v>3.8359999999999999</v>
      </c>
      <c r="G9" s="10">
        <v>21.2042</v>
      </c>
      <c r="H9" s="41">
        <v>16.8947</v>
      </c>
      <c r="I9" s="41">
        <v>4.3094999999999999</v>
      </c>
      <c r="J9" s="41">
        <v>0.86839999999999995</v>
      </c>
      <c r="K9" s="41">
        <v>3.4409999999999998</v>
      </c>
    </row>
    <row r="10" spans="1:11">
      <c r="A10" s="49" t="s">
        <v>131</v>
      </c>
      <c r="B10" s="41">
        <v>35.425600000000003</v>
      </c>
      <c r="C10" s="41">
        <v>9.0138999999999996</v>
      </c>
      <c r="D10" s="41">
        <v>26.4117</v>
      </c>
      <c r="E10" s="41">
        <v>13.765599999999999</v>
      </c>
      <c r="F10" s="41">
        <v>12.646100000000001</v>
      </c>
      <c r="G10" s="10">
        <v>50.520600000000002</v>
      </c>
      <c r="H10" s="41">
        <v>8.0638000000000005</v>
      </c>
      <c r="I10" s="41">
        <v>42.456800000000001</v>
      </c>
      <c r="J10" s="41">
        <v>28.0931</v>
      </c>
      <c r="K10" s="41">
        <v>14.3637</v>
      </c>
    </row>
    <row r="11" spans="1:11">
      <c r="A11" s="49" t="s">
        <v>132</v>
      </c>
      <c r="B11" s="41">
        <v>18.939399999999999</v>
      </c>
      <c r="C11" s="41">
        <v>2.8866999999999998</v>
      </c>
      <c r="D11" s="41">
        <v>16.052600000000002</v>
      </c>
      <c r="E11" s="41">
        <v>5.2362000000000002</v>
      </c>
      <c r="F11" s="41">
        <v>10.8164</v>
      </c>
      <c r="G11" s="10">
        <v>20.092600000000001</v>
      </c>
      <c r="H11" s="41">
        <v>1.6277999999999999</v>
      </c>
      <c r="I11" s="41">
        <v>18.4648</v>
      </c>
      <c r="J11" s="41">
        <v>8.2250999999999994</v>
      </c>
      <c r="K11" s="41">
        <v>10.239699999999999</v>
      </c>
    </row>
    <row r="12" spans="1:11">
      <c r="A12" s="49" t="s">
        <v>133</v>
      </c>
      <c r="B12" s="41">
        <v>23.939599999999999</v>
      </c>
      <c r="C12" s="41">
        <v>4.9675000000000002</v>
      </c>
      <c r="D12" s="41">
        <v>18.972100000000001</v>
      </c>
      <c r="E12" s="41">
        <v>6.8342000000000001</v>
      </c>
      <c r="F12" s="41">
        <v>12.1379</v>
      </c>
      <c r="G12" s="10">
        <v>29.424299999999999</v>
      </c>
      <c r="H12" s="41">
        <v>2.1031</v>
      </c>
      <c r="I12" s="41">
        <v>27.321300000000001</v>
      </c>
      <c r="J12" s="41">
        <v>8.1910000000000007</v>
      </c>
      <c r="K12" s="41">
        <v>19.130299999999998</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25.174900000000001</v>
      </c>
      <c r="C14" s="41">
        <v>17.385400000000001</v>
      </c>
      <c r="D14" s="41">
        <v>7.7893999999999997</v>
      </c>
      <c r="E14" s="41">
        <v>1.5358000000000001</v>
      </c>
      <c r="F14" s="41">
        <v>6.2535999999999996</v>
      </c>
      <c r="G14" s="10">
        <v>27.792999999999999</v>
      </c>
      <c r="H14" s="41">
        <v>5.4132999999999996</v>
      </c>
      <c r="I14" s="41">
        <v>22.3797</v>
      </c>
      <c r="J14" s="41">
        <v>1.589</v>
      </c>
      <c r="K14" s="41">
        <v>20.790800000000001</v>
      </c>
    </row>
    <row r="15" spans="1:11">
      <c r="A15" s="49" t="s">
        <v>136</v>
      </c>
      <c r="B15" s="58" t="s">
        <v>227</v>
      </c>
      <c r="C15" s="58" t="s">
        <v>227</v>
      </c>
      <c r="D15" s="58" t="s">
        <v>227</v>
      </c>
      <c r="E15" s="58" t="s">
        <v>227</v>
      </c>
      <c r="F15" s="58" t="s">
        <v>227</v>
      </c>
      <c r="G15" s="10">
        <v>55.550800000000002</v>
      </c>
      <c r="H15" s="41">
        <v>18.48</v>
      </c>
      <c r="I15" s="41">
        <v>37.070799999999998</v>
      </c>
      <c r="J15" s="41">
        <v>34.270600000000002</v>
      </c>
      <c r="K15" s="41">
        <v>2.8001999999999998</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20.396000000000001</v>
      </c>
      <c r="C17" s="41">
        <v>5.3897000000000004</v>
      </c>
      <c r="D17" s="41">
        <v>15.0063</v>
      </c>
      <c r="E17" s="41">
        <v>7.9889999999999999</v>
      </c>
      <c r="F17" s="41">
        <v>7.0172999999999996</v>
      </c>
      <c r="G17" s="10">
        <v>25.7224</v>
      </c>
      <c r="H17" s="41">
        <v>7.01</v>
      </c>
      <c r="I17" s="41">
        <v>18.712399999999999</v>
      </c>
      <c r="J17" s="41">
        <v>13.3207</v>
      </c>
      <c r="K17" s="41">
        <v>5.3916000000000004</v>
      </c>
    </row>
    <row r="18" spans="1:11">
      <c r="A18" s="49" t="s">
        <v>139</v>
      </c>
      <c r="B18" s="41">
        <v>21.3428</v>
      </c>
      <c r="C18" s="41">
        <v>11.883100000000001</v>
      </c>
      <c r="D18" s="41">
        <v>9.4596999999999998</v>
      </c>
      <c r="E18" s="41">
        <v>2.0653999999999999</v>
      </c>
      <c r="F18" s="41">
        <v>7.3943000000000003</v>
      </c>
      <c r="G18" s="10">
        <v>22.763300000000001</v>
      </c>
      <c r="H18" s="41">
        <v>3.9251999999999998</v>
      </c>
      <c r="I18" s="41">
        <v>18.838100000000001</v>
      </c>
      <c r="J18" s="41">
        <v>0.80289999999999995</v>
      </c>
      <c r="K18" s="41">
        <v>18.0351</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37.549900000000001</v>
      </c>
      <c r="C21" s="41">
        <v>4.6207000000000003</v>
      </c>
      <c r="D21" s="41">
        <v>32.929200000000002</v>
      </c>
      <c r="E21" s="41">
        <v>29.548200000000001</v>
      </c>
      <c r="F21" s="41">
        <v>3.3809999999999998</v>
      </c>
      <c r="G21" s="10">
        <v>36.396500000000003</v>
      </c>
      <c r="H21" s="41">
        <v>2.2955999999999999</v>
      </c>
      <c r="I21" s="41">
        <v>34.100900000000003</v>
      </c>
      <c r="J21" s="41">
        <v>28.087599999999998</v>
      </c>
      <c r="K21" s="41">
        <v>6.0133000000000001</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0">
        <v>29.837299999999999</v>
      </c>
      <c r="H23" s="41">
        <v>2.5474999999999999</v>
      </c>
      <c r="I23" s="41">
        <v>27.2898</v>
      </c>
      <c r="J23" s="41">
        <v>2.9020999999999999</v>
      </c>
      <c r="K23" s="41">
        <v>24.387699999999999</v>
      </c>
    </row>
    <row r="24" spans="1:11">
      <c r="A24" s="49" t="s">
        <v>144</v>
      </c>
      <c r="B24" s="41">
        <v>42.805900000000001</v>
      </c>
      <c r="C24" s="41">
        <v>18.223800000000001</v>
      </c>
      <c r="D24" s="41">
        <v>24.582100000000001</v>
      </c>
      <c r="E24" s="41">
        <v>22.081700000000001</v>
      </c>
      <c r="F24" s="41">
        <v>2.5003000000000002</v>
      </c>
      <c r="G24" s="10">
        <v>44.453600000000002</v>
      </c>
      <c r="H24" s="41">
        <v>14.445399999999999</v>
      </c>
      <c r="I24" s="41">
        <v>30.008199999999999</v>
      </c>
      <c r="J24" s="41">
        <v>26.4376</v>
      </c>
      <c r="K24" s="41">
        <v>3.5706000000000002</v>
      </c>
    </row>
    <row r="25" spans="1:11">
      <c r="A25" s="49" t="s">
        <v>145</v>
      </c>
      <c r="B25" s="41">
        <v>18.640899999999998</v>
      </c>
      <c r="C25" s="41">
        <v>7.3544999999999998</v>
      </c>
      <c r="D25" s="41">
        <v>11.286300000000001</v>
      </c>
      <c r="E25" s="41">
        <v>5.7927</v>
      </c>
      <c r="F25" s="41">
        <v>5.4935999999999998</v>
      </c>
      <c r="G25" s="10">
        <v>19.3843</v>
      </c>
      <c r="H25" s="41">
        <v>9.6118000000000006</v>
      </c>
      <c r="I25" s="41">
        <v>9.7725000000000009</v>
      </c>
      <c r="J25" s="41">
        <v>4.6649000000000003</v>
      </c>
      <c r="K25" s="41">
        <v>5.1075999999999997</v>
      </c>
    </row>
    <row r="26" spans="1:11">
      <c r="A26" s="49" t="s">
        <v>146</v>
      </c>
      <c r="B26" s="41">
        <v>45.507599999999996</v>
      </c>
      <c r="C26" s="41">
        <v>2.044</v>
      </c>
      <c r="D26" s="41">
        <v>43.4636</v>
      </c>
      <c r="E26" s="41">
        <v>37.629100000000001</v>
      </c>
      <c r="F26" s="41">
        <v>5.8345000000000002</v>
      </c>
      <c r="G26" s="10">
        <v>39.030900000000003</v>
      </c>
      <c r="H26" s="41">
        <v>1.909</v>
      </c>
      <c r="I26" s="41">
        <v>37.121899999999997</v>
      </c>
      <c r="J26" s="41">
        <v>28.1234</v>
      </c>
      <c r="K26" s="41">
        <v>8.9984999999999999</v>
      </c>
    </row>
    <row r="27" spans="1:11">
      <c r="A27" s="49" t="s">
        <v>147</v>
      </c>
      <c r="B27" s="41">
        <v>20.976199999999999</v>
      </c>
      <c r="C27" s="41">
        <v>6.5983999999999998</v>
      </c>
      <c r="D27" s="41">
        <v>14.377800000000001</v>
      </c>
      <c r="E27" s="41">
        <v>2.3052000000000001</v>
      </c>
      <c r="F27" s="41">
        <v>12.0726</v>
      </c>
      <c r="G27" s="10">
        <v>26.539000000000001</v>
      </c>
      <c r="H27" s="41">
        <v>3.8431000000000002</v>
      </c>
      <c r="I27" s="41">
        <v>22.695900000000002</v>
      </c>
      <c r="J27" s="41">
        <v>0.89500000000000002</v>
      </c>
      <c r="K27" s="41">
        <v>21.800899999999999</v>
      </c>
    </row>
    <row r="28" spans="1:11">
      <c r="A28" s="49" t="s">
        <v>148</v>
      </c>
      <c r="B28" s="41">
        <v>29.963699999999999</v>
      </c>
      <c r="C28" s="41">
        <v>8.6801999999999992</v>
      </c>
      <c r="D28" s="41">
        <v>21.2835</v>
      </c>
      <c r="E28" s="41">
        <v>4.6393000000000004</v>
      </c>
      <c r="F28" s="41">
        <v>16.644200000000001</v>
      </c>
      <c r="G28" s="10">
        <v>33.183999999999997</v>
      </c>
      <c r="H28" s="41">
        <v>2.6692999999999998</v>
      </c>
      <c r="I28" s="41">
        <v>30.514600000000002</v>
      </c>
      <c r="J28" s="41">
        <v>1.7411000000000001</v>
      </c>
      <c r="K28" s="41">
        <v>28.773499999999999</v>
      </c>
    </row>
    <row r="29" spans="1:11">
      <c r="A29" s="49" t="s">
        <v>149</v>
      </c>
      <c r="B29" s="41">
        <v>30.762</v>
      </c>
      <c r="C29" s="41">
        <v>5.6778000000000004</v>
      </c>
      <c r="D29" s="41">
        <v>25.084199999999999</v>
      </c>
      <c r="E29" s="41">
        <v>1.5365</v>
      </c>
      <c r="F29" s="41">
        <v>23.547699999999999</v>
      </c>
      <c r="G29" s="10">
        <v>30.196400000000001</v>
      </c>
      <c r="H29" s="41">
        <v>2.4940000000000002</v>
      </c>
      <c r="I29" s="41">
        <v>27.702500000000001</v>
      </c>
      <c r="J29" s="41">
        <v>1.4637</v>
      </c>
      <c r="K29" s="41">
        <v>26.238800000000001</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21.801400000000001</v>
      </c>
      <c r="C31" s="41">
        <v>5.8293999999999997</v>
      </c>
      <c r="D31" s="41">
        <v>15.972</v>
      </c>
      <c r="E31" s="41">
        <v>2.7081</v>
      </c>
      <c r="F31" s="41">
        <v>13.2638</v>
      </c>
      <c r="G31" s="10">
        <v>21.884499999999999</v>
      </c>
      <c r="H31" s="41">
        <v>3.4108999999999998</v>
      </c>
      <c r="I31" s="41">
        <v>18.473600000000001</v>
      </c>
      <c r="J31" s="41">
        <v>2.2450999999999999</v>
      </c>
      <c r="K31" s="41">
        <v>16.2285</v>
      </c>
    </row>
    <row r="32" spans="1:11">
      <c r="A32" s="49" t="s">
        <v>152</v>
      </c>
      <c r="B32" s="41">
        <v>42.865099999999998</v>
      </c>
      <c r="C32" s="41">
        <v>4.0575999999999999</v>
      </c>
      <c r="D32" s="41">
        <v>38.807499999999997</v>
      </c>
      <c r="E32" s="41">
        <v>31.879799999999999</v>
      </c>
      <c r="F32" s="41">
        <v>6.9276999999999997</v>
      </c>
      <c r="G32" s="10">
        <v>43.281199999999998</v>
      </c>
      <c r="H32" s="41">
        <v>3.6116000000000001</v>
      </c>
      <c r="I32" s="41">
        <v>39.669600000000003</v>
      </c>
      <c r="J32" s="41">
        <v>32.379800000000003</v>
      </c>
      <c r="K32" s="41">
        <v>7.2899000000000003</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K34"/>
  <sheetViews>
    <sheetView workbookViewId="0"/>
  </sheetViews>
  <sheetFormatPr defaultRowHeight="15"/>
  <cols>
    <col min="1" max="1" width="26" customWidth="1"/>
    <col min="2" max="11" width="16" customWidth="1"/>
  </cols>
  <sheetData>
    <row r="1" spans="1:11">
      <c r="A1" s="2" t="s">
        <v>37</v>
      </c>
    </row>
    <row r="2" spans="1:11">
      <c r="A2" s="31" t="s">
        <v>212</v>
      </c>
      <c r="B2" s="64">
        <v>2013</v>
      </c>
      <c r="C2" s="45"/>
      <c r="D2" s="45"/>
      <c r="E2" s="45"/>
      <c r="F2" s="45"/>
      <c r="G2" s="64">
        <v>2015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23.011900000000001</v>
      </c>
      <c r="C4" s="41">
        <v>2.6901999999999999</v>
      </c>
      <c r="D4" s="41">
        <v>20.3217</v>
      </c>
      <c r="E4" s="41">
        <v>7.452</v>
      </c>
      <c r="F4" s="41">
        <v>12.8697</v>
      </c>
      <c r="G4" s="10">
        <v>24.4634</v>
      </c>
      <c r="H4" s="41">
        <v>2.1852</v>
      </c>
      <c r="I4" s="41">
        <v>22.278099999999998</v>
      </c>
      <c r="J4" s="41">
        <v>8.7157</v>
      </c>
      <c r="K4" s="41">
        <v>13.5624</v>
      </c>
    </row>
    <row r="5" spans="1:11">
      <c r="A5" s="40" t="s">
        <v>241</v>
      </c>
      <c r="B5" s="41">
        <v>29.9711</v>
      </c>
      <c r="C5" s="41">
        <v>3.3849</v>
      </c>
      <c r="D5" s="41">
        <v>26.586099999999998</v>
      </c>
      <c r="E5" s="41">
        <v>10.6012</v>
      </c>
      <c r="F5" s="41">
        <v>15.9849</v>
      </c>
      <c r="G5" s="10">
        <v>31.2027</v>
      </c>
      <c r="H5" s="41">
        <v>3.2736000000000001</v>
      </c>
      <c r="I5" s="41">
        <v>27.929099999999998</v>
      </c>
      <c r="J5" s="41">
        <v>11.985099999999999</v>
      </c>
      <c r="K5" s="41">
        <v>15.944000000000001</v>
      </c>
    </row>
    <row r="6" spans="1:11">
      <c r="A6" s="49" t="s">
        <v>127</v>
      </c>
      <c r="B6" s="41">
        <v>30.892499999999998</v>
      </c>
      <c r="C6" s="41">
        <v>0.7399</v>
      </c>
      <c r="D6" s="41">
        <v>30.1526</v>
      </c>
      <c r="E6" s="41">
        <v>12.6441</v>
      </c>
      <c r="F6" s="41">
        <v>17.508600000000001</v>
      </c>
      <c r="G6" s="10">
        <v>32.963200000000001</v>
      </c>
      <c r="H6" s="41">
        <v>2.7004999999999999</v>
      </c>
      <c r="I6" s="41">
        <v>30.262699999999999</v>
      </c>
      <c r="J6" s="41">
        <v>12.726900000000001</v>
      </c>
      <c r="K6" s="41">
        <v>17.535799999999998</v>
      </c>
    </row>
    <row r="7" spans="1:11">
      <c r="A7" s="49" t="s">
        <v>128</v>
      </c>
      <c r="B7" s="41">
        <v>12.233499999999999</v>
      </c>
      <c r="C7" s="41">
        <v>1.1195999999999999</v>
      </c>
      <c r="D7" s="41">
        <v>11.113899999999999</v>
      </c>
      <c r="E7" s="41">
        <v>1.7221</v>
      </c>
      <c r="F7" s="41">
        <v>9.3917999999999999</v>
      </c>
      <c r="G7" s="10">
        <v>13.5541</v>
      </c>
      <c r="H7" s="41">
        <v>2.7025000000000001</v>
      </c>
      <c r="I7" s="41">
        <v>10.851599999999999</v>
      </c>
      <c r="J7" s="41">
        <v>1.8515999999999999</v>
      </c>
      <c r="K7" s="41">
        <v>9</v>
      </c>
    </row>
    <row r="8" spans="1:11">
      <c r="A8" s="49" t="s">
        <v>129</v>
      </c>
      <c r="B8" s="41">
        <v>44.799900000000001</v>
      </c>
      <c r="C8" s="41">
        <v>3.8999000000000001</v>
      </c>
      <c r="D8" s="41">
        <v>40.899900000000002</v>
      </c>
      <c r="E8" s="41">
        <v>13.8428</v>
      </c>
      <c r="F8" s="41">
        <v>27.057099999999998</v>
      </c>
      <c r="G8" s="10">
        <v>49.562600000000003</v>
      </c>
      <c r="H8" s="41">
        <v>4.2845000000000004</v>
      </c>
      <c r="I8" s="41">
        <v>45.278100000000002</v>
      </c>
      <c r="J8" s="41">
        <v>16.116599999999998</v>
      </c>
      <c r="K8" s="41">
        <v>29.1615</v>
      </c>
    </row>
    <row r="9" spans="1:11">
      <c r="A9" s="49" t="s">
        <v>130</v>
      </c>
      <c r="B9" s="41">
        <v>21.482099999999999</v>
      </c>
      <c r="C9" s="41">
        <v>15.8499</v>
      </c>
      <c r="D9" s="41">
        <v>5.6322000000000001</v>
      </c>
      <c r="E9" s="41">
        <v>1.3047</v>
      </c>
      <c r="F9" s="41">
        <v>4.3274999999999997</v>
      </c>
      <c r="G9" s="10">
        <v>21.789200000000001</v>
      </c>
      <c r="H9" s="41">
        <v>7.9187000000000003</v>
      </c>
      <c r="I9" s="41">
        <v>13.8705</v>
      </c>
      <c r="J9" s="41">
        <v>2.0038999999999998</v>
      </c>
      <c r="K9" s="41">
        <v>11.8666</v>
      </c>
    </row>
    <row r="10" spans="1:11">
      <c r="A10" s="49" t="s">
        <v>131</v>
      </c>
      <c r="B10" s="41">
        <v>49.5124</v>
      </c>
      <c r="C10" s="41">
        <v>4.3315000000000001</v>
      </c>
      <c r="D10" s="41">
        <v>45.180799999999998</v>
      </c>
      <c r="E10" s="41">
        <v>27.541899999999998</v>
      </c>
      <c r="F10" s="41">
        <v>17.6389</v>
      </c>
      <c r="G10" s="10">
        <v>48.532600000000002</v>
      </c>
      <c r="H10" s="41">
        <v>5.5362999999999998</v>
      </c>
      <c r="I10" s="41">
        <v>42.996299999999998</v>
      </c>
      <c r="J10" s="41">
        <v>26.250800000000002</v>
      </c>
      <c r="K10" s="41">
        <v>16.7455</v>
      </c>
    </row>
    <row r="11" spans="1:11">
      <c r="A11" s="49" t="s">
        <v>132</v>
      </c>
      <c r="B11" s="41">
        <v>17.699200000000001</v>
      </c>
      <c r="C11" s="41">
        <v>0.89939999999999998</v>
      </c>
      <c r="D11" s="41">
        <v>16.799800000000001</v>
      </c>
      <c r="E11" s="41">
        <v>5.0791000000000004</v>
      </c>
      <c r="F11" s="41">
        <v>11.720599999999999</v>
      </c>
      <c r="G11" s="10">
        <v>19.432700000000001</v>
      </c>
      <c r="H11" s="41">
        <v>2.7524000000000002</v>
      </c>
      <c r="I11" s="41">
        <v>16.680299999999999</v>
      </c>
      <c r="J11" s="41">
        <v>6.4537000000000004</v>
      </c>
      <c r="K11" s="41">
        <v>10.226599999999999</v>
      </c>
    </row>
    <row r="12" spans="1:11">
      <c r="A12" s="49" t="s">
        <v>133</v>
      </c>
      <c r="B12" s="41">
        <v>23.633400000000002</v>
      </c>
      <c r="C12" s="41">
        <v>1.448</v>
      </c>
      <c r="D12" s="41">
        <v>22.185400000000001</v>
      </c>
      <c r="E12" s="41">
        <v>3.6236000000000002</v>
      </c>
      <c r="F12" s="41">
        <v>18.561800000000002</v>
      </c>
      <c r="G12" s="10">
        <v>25.1433</v>
      </c>
      <c r="H12" s="41">
        <v>1.7897000000000001</v>
      </c>
      <c r="I12" s="41">
        <v>23.3536</v>
      </c>
      <c r="J12" s="41">
        <v>7.1608999999999998</v>
      </c>
      <c r="K12" s="41">
        <v>16.192699999999999</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27.664100000000001</v>
      </c>
      <c r="C14" s="41">
        <v>4.7000999999999999</v>
      </c>
      <c r="D14" s="41">
        <v>22.963999999999999</v>
      </c>
      <c r="E14" s="41">
        <v>0.74419999999999997</v>
      </c>
      <c r="F14" s="41">
        <v>22.219899999999999</v>
      </c>
      <c r="G14" s="10">
        <v>28.939499999999999</v>
      </c>
      <c r="H14" s="41">
        <v>5.3376000000000001</v>
      </c>
      <c r="I14" s="41">
        <v>23.601900000000001</v>
      </c>
      <c r="J14" s="41">
        <v>1.8842000000000001</v>
      </c>
      <c r="K14" s="41">
        <v>21.717700000000001</v>
      </c>
    </row>
    <row r="15" spans="1:11">
      <c r="A15" s="49" t="s">
        <v>136</v>
      </c>
      <c r="B15" s="41">
        <v>57.4146</v>
      </c>
      <c r="C15" s="41">
        <v>17.1112</v>
      </c>
      <c r="D15" s="41">
        <v>40.303400000000003</v>
      </c>
      <c r="E15" s="41">
        <v>16.0061</v>
      </c>
      <c r="F15" s="41">
        <v>24.2973</v>
      </c>
      <c r="G15" s="10">
        <v>56.119500000000002</v>
      </c>
      <c r="H15" s="41">
        <v>5.8337000000000003</v>
      </c>
      <c r="I15" s="41">
        <v>50.285800000000002</v>
      </c>
      <c r="J15" s="41">
        <v>26.3125</v>
      </c>
      <c r="K15" s="41">
        <v>23.973299999999998</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30.455100000000002</v>
      </c>
      <c r="C17" s="41">
        <v>5.4393000000000002</v>
      </c>
      <c r="D17" s="41">
        <v>25.015799999999999</v>
      </c>
      <c r="E17" s="41">
        <v>11.697100000000001</v>
      </c>
      <c r="F17" s="41">
        <v>13.3187</v>
      </c>
      <c r="G17" s="10">
        <v>28.0578</v>
      </c>
      <c r="H17" s="41">
        <v>5.4945000000000004</v>
      </c>
      <c r="I17" s="41">
        <v>22.563300000000002</v>
      </c>
      <c r="J17" s="41">
        <v>15.4849</v>
      </c>
      <c r="K17" s="41">
        <v>7.0784000000000002</v>
      </c>
    </row>
    <row r="18" spans="1:11">
      <c r="A18" s="49" t="s">
        <v>139</v>
      </c>
      <c r="B18" s="41">
        <v>20.7883</v>
      </c>
      <c r="C18" s="41">
        <v>2.2566999999999999</v>
      </c>
      <c r="D18" s="41">
        <v>18.531600000000001</v>
      </c>
      <c r="E18" s="41">
        <v>1.3171999999999999</v>
      </c>
      <c r="F18" s="41">
        <v>17.214400000000001</v>
      </c>
      <c r="G18" s="10">
        <v>19.506499999999999</v>
      </c>
      <c r="H18" s="41">
        <v>2.5232000000000001</v>
      </c>
      <c r="I18" s="41">
        <v>16.9834</v>
      </c>
      <c r="J18" s="41">
        <v>1.6700999999999999</v>
      </c>
      <c r="K18" s="41">
        <v>15.3133</v>
      </c>
    </row>
    <row r="19" spans="1:11">
      <c r="A19" s="49" t="s">
        <v>140</v>
      </c>
      <c r="B19" s="58" t="s">
        <v>227</v>
      </c>
      <c r="C19" s="58" t="s">
        <v>227</v>
      </c>
      <c r="D19" s="58" t="s">
        <v>227</v>
      </c>
      <c r="E19" s="58" t="s">
        <v>227</v>
      </c>
      <c r="F19" s="58" t="s">
        <v>227</v>
      </c>
      <c r="G19" s="10">
        <v>21.1</v>
      </c>
      <c r="H19" s="41">
        <v>3.4708999999999999</v>
      </c>
      <c r="I19" s="41">
        <v>17.629000000000001</v>
      </c>
      <c r="J19" s="41">
        <v>3.2797999999999998</v>
      </c>
      <c r="K19" s="41">
        <v>14.3492</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33.636299999999999</v>
      </c>
      <c r="C21" s="41">
        <v>2.3595000000000002</v>
      </c>
      <c r="D21" s="41">
        <v>31.276800000000001</v>
      </c>
      <c r="E21" s="41">
        <v>25.238</v>
      </c>
      <c r="F21" s="41">
        <v>6.0388000000000002</v>
      </c>
      <c r="G21" s="10">
        <v>34.022300000000001</v>
      </c>
      <c r="H21" s="41">
        <v>1.6761999999999999</v>
      </c>
      <c r="I21" s="41">
        <v>32.3461</v>
      </c>
      <c r="J21" s="41">
        <v>25.3902</v>
      </c>
      <c r="K21" s="41">
        <v>6.9558999999999997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41">
        <v>26.490200000000002</v>
      </c>
      <c r="C23" s="41">
        <v>1.0703</v>
      </c>
      <c r="D23" s="41">
        <v>25.419899999999998</v>
      </c>
      <c r="E23" s="41">
        <v>2.4197000000000002</v>
      </c>
      <c r="F23" s="41">
        <v>23.0002</v>
      </c>
      <c r="G23" s="10">
        <v>28.266200000000001</v>
      </c>
      <c r="H23" s="41">
        <v>1.6094999999999999</v>
      </c>
      <c r="I23" s="41">
        <v>26.656700000000001</v>
      </c>
      <c r="J23" s="41">
        <v>2.4561000000000002</v>
      </c>
      <c r="K23" s="41">
        <v>24.200600000000001</v>
      </c>
    </row>
    <row r="24" spans="1:11">
      <c r="A24" s="49" t="s">
        <v>144</v>
      </c>
      <c r="B24" s="41">
        <v>45.63</v>
      </c>
      <c r="C24" s="41">
        <v>6.4145000000000003</v>
      </c>
      <c r="D24" s="41">
        <v>39.215499999999999</v>
      </c>
      <c r="E24" s="41">
        <v>15.3109</v>
      </c>
      <c r="F24" s="41">
        <v>23.904599999999999</v>
      </c>
      <c r="G24" s="10">
        <v>47.577800000000003</v>
      </c>
      <c r="H24" s="41">
        <v>4.758</v>
      </c>
      <c r="I24" s="41">
        <v>42.819800000000001</v>
      </c>
      <c r="J24" s="41">
        <v>15.936500000000001</v>
      </c>
      <c r="K24" s="41">
        <v>26.883299999999998</v>
      </c>
    </row>
    <row r="25" spans="1:11">
      <c r="A25" s="49" t="s">
        <v>145</v>
      </c>
      <c r="B25" s="41">
        <v>17.684200000000001</v>
      </c>
      <c r="C25" s="41">
        <v>5.2847999999999997</v>
      </c>
      <c r="D25" s="41">
        <v>12.3994</v>
      </c>
      <c r="E25" s="41">
        <v>4.8391000000000002</v>
      </c>
      <c r="F25" s="41">
        <v>7.5602999999999998</v>
      </c>
      <c r="G25" s="10">
        <v>20.392499999999998</v>
      </c>
      <c r="H25" s="41">
        <v>4.8468</v>
      </c>
      <c r="I25" s="41">
        <v>15.5457</v>
      </c>
      <c r="J25" s="41">
        <v>6.8333000000000004</v>
      </c>
      <c r="K25" s="41">
        <v>8.7123000000000008</v>
      </c>
    </row>
    <row r="26" spans="1:11">
      <c r="A26" s="49" t="s">
        <v>146</v>
      </c>
      <c r="B26" s="41">
        <v>33.311300000000003</v>
      </c>
      <c r="C26" s="41">
        <v>2.1017999999999999</v>
      </c>
      <c r="D26" s="41">
        <v>31.209399999999999</v>
      </c>
      <c r="E26" s="41">
        <v>20.463899999999999</v>
      </c>
      <c r="F26" s="41">
        <v>10.7456</v>
      </c>
      <c r="G26" s="10">
        <v>37.067500000000003</v>
      </c>
      <c r="H26" s="41">
        <v>2.9386000000000001</v>
      </c>
      <c r="I26" s="41">
        <v>34.128900000000002</v>
      </c>
      <c r="J26" s="41">
        <v>24.498799999999999</v>
      </c>
      <c r="K26" s="41">
        <v>9.6301000000000005</v>
      </c>
    </row>
    <row r="27" spans="1:11">
      <c r="A27" s="49" t="s">
        <v>147</v>
      </c>
      <c r="B27" s="41">
        <v>31.741499999999998</v>
      </c>
      <c r="C27" s="41">
        <v>4.5057999999999998</v>
      </c>
      <c r="D27" s="41">
        <v>27.235800000000001</v>
      </c>
      <c r="E27" s="41">
        <v>0.87319999999999998</v>
      </c>
      <c r="F27" s="41">
        <v>26.3626</v>
      </c>
      <c r="G27" s="10">
        <v>29.040299999999998</v>
      </c>
      <c r="H27" s="41">
        <v>5.5967000000000002</v>
      </c>
      <c r="I27" s="41">
        <v>23.4436</v>
      </c>
      <c r="J27" s="41">
        <v>0.66810000000000003</v>
      </c>
      <c r="K27" s="41">
        <v>22.775500000000001</v>
      </c>
    </row>
    <row r="28" spans="1:11">
      <c r="A28" s="49" t="s">
        <v>148</v>
      </c>
      <c r="B28" s="41">
        <v>32.066499999999998</v>
      </c>
      <c r="C28" s="41">
        <v>4.0808999999999997</v>
      </c>
      <c r="D28" s="41">
        <v>27.985600000000002</v>
      </c>
      <c r="E28" s="41">
        <v>2.274</v>
      </c>
      <c r="F28" s="41">
        <v>25.711600000000001</v>
      </c>
      <c r="G28" s="16" t="s">
        <v>227</v>
      </c>
      <c r="H28" s="58" t="s">
        <v>227</v>
      </c>
      <c r="I28" s="58" t="s">
        <v>227</v>
      </c>
      <c r="J28" s="58" t="s">
        <v>227</v>
      </c>
      <c r="K28" s="58" t="s">
        <v>227</v>
      </c>
    </row>
    <row r="29" spans="1:11">
      <c r="A29" s="49" t="s">
        <v>149</v>
      </c>
      <c r="B29" s="41">
        <v>29.588699999999999</v>
      </c>
      <c r="C29" s="41">
        <v>1.6240000000000001</v>
      </c>
      <c r="D29" s="41">
        <v>27.9648</v>
      </c>
      <c r="E29" s="41">
        <v>0.83309999999999995</v>
      </c>
      <c r="F29" s="41">
        <v>27.131599999999999</v>
      </c>
      <c r="G29" s="10">
        <v>32.373699999999999</v>
      </c>
      <c r="H29" s="41">
        <v>2.5105</v>
      </c>
      <c r="I29" s="41">
        <v>29.863199999999999</v>
      </c>
      <c r="J29" s="41">
        <v>0.75349999999999995</v>
      </c>
      <c r="K29" s="41">
        <v>29.1097</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21.5991</v>
      </c>
      <c r="C31" s="41">
        <v>3.835</v>
      </c>
      <c r="D31" s="41">
        <v>17.764099999999999</v>
      </c>
      <c r="E31" s="41">
        <v>2.4510000000000001</v>
      </c>
      <c r="F31" s="41">
        <v>15.3131</v>
      </c>
      <c r="G31" s="10">
        <v>23.698499999999999</v>
      </c>
      <c r="H31" s="41">
        <v>5.4752999999999998</v>
      </c>
      <c r="I31" s="41">
        <v>18.223299999999998</v>
      </c>
      <c r="J31" s="41">
        <v>3.7265999999999999</v>
      </c>
      <c r="K31" s="41">
        <v>14.496700000000001</v>
      </c>
    </row>
    <row r="32" spans="1:11">
      <c r="A32" s="49" t="s">
        <v>152</v>
      </c>
      <c r="B32" s="41">
        <v>39.553600000000003</v>
      </c>
      <c r="C32" s="41">
        <v>2.3214999999999999</v>
      </c>
      <c r="D32" s="41">
        <v>37.232199999999999</v>
      </c>
      <c r="E32" s="41">
        <v>26.7788</v>
      </c>
      <c r="F32" s="41">
        <v>10.4533</v>
      </c>
      <c r="G32" s="10">
        <v>45.743499999999997</v>
      </c>
      <c r="H32" s="41">
        <v>3.8763999999999998</v>
      </c>
      <c r="I32" s="41">
        <v>41.867100000000001</v>
      </c>
      <c r="J32" s="41">
        <v>33.388800000000003</v>
      </c>
      <c r="K32" s="41">
        <v>8.4784000000000006</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34"/>
  <sheetViews>
    <sheetView workbookViewId="0"/>
  </sheetViews>
  <sheetFormatPr defaultRowHeight="15"/>
  <cols>
    <col min="1" max="1" width="26" customWidth="1"/>
    <col min="2" max="11" width="16" customWidth="1"/>
  </cols>
  <sheetData>
    <row r="1" spans="1:11">
      <c r="A1" s="2" t="s">
        <v>37</v>
      </c>
    </row>
    <row r="2" spans="1:11">
      <c r="A2" s="31" t="s">
        <v>212</v>
      </c>
      <c r="B2" s="64">
        <v>2017</v>
      </c>
      <c r="C2" s="45"/>
      <c r="D2" s="45"/>
      <c r="E2" s="45"/>
      <c r="F2" s="45"/>
      <c r="G2" s="64">
        <v>2019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24.924600000000002</v>
      </c>
      <c r="C4" s="41">
        <v>2.2606999999999999</v>
      </c>
      <c r="D4" s="41">
        <v>22.663900000000002</v>
      </c>
      <c r="E4" s="41">
        <v>10.084</v>
      </c>
      <c r="F4" s="41">
        <v>12.58</v>
      </c>
      <c r="G4" s="10">
        <v>26.727339000000001</v>
      </c>
      <c r="H4" s="41">
        <v>2.252116</v>
      </c>
      <c r="I4" s="41">
        <v>24.475224000000001</v>
      </c>
      <c r="J4" s="41">
        <v>9.9357620000000004</v>
      </c>
      <c r="K4" s="41">
        <v>14.539462</v>
      </c>
    </row>
    <row r="5" spans="1:11">
      <c r="A5" s="40" t="s">
        <v>241</v>
      </c>
      <c r="B5" s="41">
        <v>31.0045</v>
      </c>
      <c r="C5" s="41">
        <v>3.2292000000000001</v>
      </c>
      <c r="D5" s="41">
        <v>27.775300000000001</v>
      </c>
      <c r="E5" s="41">
        <v>12.592700000000001</v>
      </c>
      <c r="F5" s="41">
        <v>15.182600000000001</v>
      </c>
      <c r="G5" s="10">
        <v>33.246510999999998</v>
      </c>
      <c r="H5" s="41">
        <v>3.2275480000000001</v>
      </c>
      <c r="I5" s="41">
        <v>30.018961999999998</v>
      </c>
      <c r="J5" s="41">
        <v>12.619742</v>
      </c>
      <c r="K5" s="41">
        <v>17.39922</v>
      </c>
    </row>
    <row r="6" spans="1:11">
      <c r="A6" s="49" t="s">
        <v>127</v>
      </c>
      <c r="B6" s="41">
        <v>30.2865</v>
      </c>
      <c r="C6" s="41">
        <v>1.4154</v>
      </c>
      <c r="D6" s="41">
        <v>28.870999999999999</v>
      </c>
      <c r="E6" s="41">
        <v>12.5389</v>
      </c>
      <c r="F6" s="41">
        <v>16.3322</v>
      </c>
      <c r="G6" s="10">
        <v>38.644016000000001</v>
      </c>
      <c r="H6" s="41">
        <v>1.6068519999999999</v>
      </c>
      <c r="I6" s="41">
        <v>37.037165000000002</v>
      </c>
      <c r="J6" s="41">
        <v>15.715071</v>
      </c>
      <c r="K6" s="41">
        <v>21.322094</v>
      </c>
    </row>
    <row r="7" spans="1:11">
      <c r="A7" s="49" t="s">
        <v>128</v>
      </c>
      <c r="B7" s="41">
        <v>15.974399999999999</v>
      </c>
      <c r="C7" s="41">
        <v>1.7316</v>
      </c>
      <c r="D7" s="41">
        <v>14.242800000000001</v>
      </c>
      <c r="E7" s="41">
        <v>1.6677999999999999</v>
      </c>
      <c r="F7" s="41">
        <v>12.574999999999999</v>
      </c>
      <c r="G7" s="10">
        <v>21.379899000000002</v>
      </c>
      <c r="H7" s="41">
        <v>1.5096780000000001</v>
      </c>
      <c r="I7" s="41">
        <v>19.870221999999998</v>
      </c>
      <c r="J7" s="41">
        <v>2.8508260000000001</v>
      </c>
      <c r="K7" s="41">
        <v>17.019396</v>
      </c>
    </row>
    <row r="8" spans="1:11">
      <c r="A8" s="49" t="s">
        <v>129</v>
      </c>
      <c r="B8" s="41">
        <v>50.091799999999999</v>
      </c>
      <c r="C8" s="41">
        <v>4.0734000000000004</v>
      </c>
      <c r="D8" s="41">
        <v>46.018500000000003</v>
      </c>
      <c r="E8" s="41">
        <v>15.1402</v>
      </c>
      <c r="F8" s="41">
        <v>30.878299999999999</v>
      </c>
      <c r="G8" s="10">
        <v>51.513854000000002</v>
      </c>
      <c r="H8" s="41">
        <v>4.1454170000000001</v>
      </c>
      <c r="I8" s="41">
        <v>47.368437</v>
      </c>
      <c r="J8" s="41">
        <v>11.898681</v>
      </c>
      <c r="K8" s="41">
        <v>35.469755999999997</v>
      </c>
    </row>
    <row r="9" spans="1:11">
      <c r="A9" s="49" t="s">
        <v>130</v>
      </c>
      <c r="B9" s="41">
        <v>22.559200000000001</v>
      </c>
      <c r="C9" s="41">
        <v>5.7967000000000004</v>
      </c>
      <c r="D9" s="41">
        <v>16.7624</v>
      </c>
      <c r="E9" s="41">
        <v>2.0588000000000002</v>
      </c>
      <c r="F9" s="41">
        <v>14.7036</v>
      </c>
      <c r="G9" s="10">
        <v>24.875571999999998</v>
      </c>
      <c r="H9" s="41">
        <v>2.8740939999999999</v>
      </c>
      <c r="I9" s="41">
        <v>22.001477999999999</v>
      </c>
      <c r="J9" s="41">
        <v>1.446933</v>
      </c>
      <c r="K9" s="41">
        <v>20.554545000000001</v>
      </c>
    </row>
    <row r="10" spans="1:11">
      <c r="A10" s="49" t="s">
        <v>131</v>
      </c>
      <c r="B10" s="41">
        <v>48.2592</v>
      </c>
      <c r="C10" s="41">
        <v>5.4166999999999996</v>
      </c>
      <c r="D10" s="41">
        <v>42.842500000000001</v>
      </c>
      <c r="E10" s="41">
        <v>25.0382</v>
      </c>
      <c r="F10" s="41">
        <v>17.804300000000001</v>
      </c>
      <c r="G10" s="10">
        <v>49.768338999999997</v>
      </c>
      <c r="H10" s="41">
        <v>4.7171779999999996</v>
      </c>
      <c r="I10" s="41">
        <v>45.051161</v>
      </c>
      <c r="J10" s="41">
        <v>25.43066</v>
      </c>
      <c r="K10" s="41">
        <v>19.620501000000001</v>
      </c>
    </row>
    <row r="11" spans="1:11">
      <c r="A11" s="49" t="s">
        <v>132</v>
      </c>
      <c r="B11" s="41">
        <v>18.5749</v>
      </c>
      <c r="C11" s="41">
        <v>1.4499</v>
      </c>
      <c r="D11" s="41">
        <v>17.1251</v>
      </c>
      <c r="E11" s="41">
        <v>7.8596000000000004</v>
      </c>
      <c r="F11" s="41">
        <v>9.2654999999999994</v>
      </c>
      <c r="G11" s="10">
        <v>27.306792000000002</v>
      </c>
      <c r="H11" s="41">
        <v>2.51525</v>
      </c>
      <c r="I11" s="41">
        <v>24.791542</v>
      </c>
      <c r="J11" s="41">
        <v>14.325246</v>
      </c>
      <c r="K11" s="41">
        <v>10.466296</v>
      </c>
    </row>
    <row r="12" spans="1:11">
      <c r="A12" s="49" t="s">
        <v>133</v>
      </c>
      <c r="B12" s="41">
        <v>29.206800000000001</v>
      </c>
      <c r="C12" s="41">
        <v>2.9523999999999999</v>
      </c>
      <c r="D12" s="41">
        <v>26.254300000000001</v>
      </c>
      <c r="E12" s="41">
        <v>6.2954999999999997</v>
      </c>
      <c r="F12" s="41">
        <v>19.9588</v>
      </c>
      <c r="G12" s="10">
        <v>35.671250000000001</v>
      </c>
      <c r="H12" s="41">
        <v>1.7599590000000001</v>
      </c>
      <c r="I12" s="41">
        <v>33.911290999999999</v>
      </c>
      <c r="J12" s="41">
        <v>10.805491</v>
      </c>
      <c r="K12" s="41">
        <v>23.105799999999999</v>
      </c>
    </row>
    <row r="13" spans="1:11">
      <c r="A13" s="49" t="s">
        <v>134</v>
      </c>
      <c r="B13" s="41">
        <v>27.8673</v>
      </c>
      <c r="C13" s="41">
        <v>1.6408</v>
      </c>
      <c r="D13" s="41">
        <v>26.226500000000001</v>
      </c>
      <c r="E13" s="41">
        <v>18.718</v>
      </c>
      <c r="F13" s="41">
        <v>7.5084999999999997</v>
      </c>
      <c r="G13" s="10">
        <v>32.142516000000001</v>
      </c>
      <c r="H13" s="41">
        <v>1.947775</v>
      </c>
      <c r="I13" s="41">
        <v>30.194742000000002</v>
      </c>
      <c r="J13" s="41">
        <v>21.526662999999999</v>
      </c>
      <c r="K13" s="41">
        <v>8.6680779999999995</v>
      </c>
    </row>
    <row r="14" spans="1:11">
      <c r="A14" s="49" t="s">
        <v>135</v>
      </c>
      <c r="B14" s="41">
        <v>30.7209</v>
      </c>
      <c r="C14" s="41">
        <v>5.5895999999999999</v>
      </c>
      <c r="D14" s="41">
        <v>25.1312</v>
      </c>
      <c r="E14" s="41">
        <v>6.8940000000000001</v>
      </c>
      <c r="F14" s="41">
        <v>18.237300000000001</v>
      </c>
      <c r="G14" s="10">
        <v>30.766933999999999</v>
      </c>
      <c r="H14" s="41">
        <v>3.4726180000000002</v>
      </c>
      <c r="I14" s="41">
        <v>27.294315999999998</v>
      </c>
      <c r="J14" s="41">
        <v>3.972791</v>
      </c>
      <c r="K14" s="41">
        <v>23.321525000000001</v>
      </c>
    </row>
    <row r="15" spans="1:11">
      <c r="A15" s="49" t="s">
        <v>136</v>
      </c>
      <c r="B15" s="41">
        <v>59.561900000000001</v>
      </c>
      <c r="C15" s="41">
        <v>29.218699999999998</v>
      </c>
      <c r="D15" s="41">
        <v>30.3431</v>
      </c>
      <c r="E15" s="41">
        <v>13.783099999999999</v>
      </c>
      <c r="F15" s="41">
        <v>16.560099999999998</v>
      </c>
      <c r="G15" s="10">
        <v>58.818534</v>
      </c>
      <c r="H15" s="41">
        <v>4.7463179999999996</v>
      </c>
      <c r="I15" s="41">
        <v>54.072217000000002</v>
      </c>
      <c r="J15" s="41">
        <v>30.301634</v>
      </c>
      <c r="K15" s="41">
        <v>23.770582000000001</v>
      </c>
    </row>
    <row r="16" spans="1:11">
      <c r="A16" s="49" t="s">
        <v>137</v>
      </c>
      <c r="B16" s="41">
        <v>46.040100000000002</v>
      </c>
      <c r="C16" s="41">
        <v>4.4478999999999997</v>
      </c>
      <c r="D16" s="41">
        <v>41.592199999999998</v>
      </c>
      <c r="E16" s="41">
        <v>32.747599999999998</v>
      </c>
      <c r="F16" s="41">
        <v>8.8445999999999998</v>
      </c>
      <c r="G16" s="10">
        <v>45.489493000000003</v>
      </c>
      <c r="H16" s="41">
        <v>6.0282539999999996</v>
      </c>
      <c r="I16" s="41">
        <v>39.461238999999999</v>
      </c>
      <c r="J16" s="41">
        <v>27.486163000000001</v>
      </c>
      <c r="K16" s="41">
        <v>11.975076</v>
      </c>
    </row>
    <row r="17" spans="1:11">
      <c r="A17" s="49" t="s">
        <v>138</v>
      </c>
      <c r="B17" s="41">
        <v>30.599900000000002</v>
      </c>
      <c r="C17" s="41">
        <v>4.8335999999999997</v>
      </c>
      <c r="D17" s="41">
        <v>25.766300000000001</v>
      </c>
      <c r="E17" s="41">
        <v>18.432099999999998</v>
      </c>
      <c r="F17" s="41">
        <v>7.3342000000000001</v>
      </c>
      <c r="G17" s="10">
        <v>28.727405000000001</v>
      </c>
      <c r="H17" s="41">
        <v>4.2180049999999998</v>
      </c>
      <c r="I17" s="41">
        <v>24.509401</v>
      </c>
      <c r="J17" s="41">
        <v>16.274176000000001</v>
      </c>
      <c r="K17" s="41">
        <v>8.2352249999999998</v>
      </c>
    </row>
    <row r="18" spans="1:11">
      <c r="A18" s="49" t="s">
        <v>139</v>
      </c>
      <c r="B18" s="41">
        <v>22.9269</v>
      </c>
      <c r="C18" s="41">
        <v>3.7961999999999998</v>
      </c>
      <c r="D18" s="41">
        <v>19.130700000000001</v>
      </c>
      <c r="E18" s="41">
        <v>4.8551000000000002</v>
      </c>
      <c r="F18" s="41">
        <v>14.275600000000001</v>
      </c>
      <c r="G18" s="10">
        <v>30.438137999999999</v>
      </c>
      <c r="H18" s="41">
        <v>3.2350479999999999</v>
      </c>
      <c r="I18" s="41">
        <v>27.20309</v>
      </c>
      <c r="J18" s="41">
        <v>2.25264</v>
      </c>
      <c r="K18" s="41">
        <v>24.95045</v>
      </c>
    </row>
    <row r="19" spans="1:11">
      <c r="A19" s="49" t="s">
        <v>140</v>
      </c>
      <c r="B19" s="41">
        <v>21.863199999999999</v>
      </c>
      <c r="C19" s="41">
        <v>3.4744000000000002</v>
      </c>
      <c r="D19" s="41">
        <v>18.3888</v>
      </c>
      <c r="E19" s="41">
        <v>3.6949999999999998</v>
      </c>
      <c r="F19" s="41">
        <v>14.6938</v>
      </c>
      <c r="G19" s="10">
        <v>27.119589999999999</v>
      </c>
      <c r="H19" s="41">
        <v>2.399346</v>
      </c>
      <c r="I19" s="41">
        <v>24.720244000000001</v>
      </c>
      <c r="J19" s="41">
        <v>2.4225379999999999</v>
      </c>
      <c r="K19" s="41">
        <v>22.297706000000002</v>
      </c>
    </row>
    <row r="20" spans="1:11">
      <c r="A20" s="49" t="s">
        <v>141</v>
      </c>
      <c r="B20" s="41">
        <v>51.911700000000003</v>
      </c>
      <c r="C20" s="41">
        <v>4.0323000000000002</v>
      </c>
      <c r="D20" s="41">
        <v>47.879399999999997</v>
      </c>
      <c r="E20" s="41">
        <v>28.196400000000001</v>
      </c>
      <c r="F20" s="41">
        <v>19.683</v>
      </c>
      <c r="G20" s="10">
        <v>54.342412000000003</v>
      </c>
      <c r="H20" s="41">
        <v>2.9590540000000001</v>
      </c>
      <c r="I20" s="41">
        <v>51.383358000000001</v>
      </c>
      <c r="J20" s="41">
        <v>34.674199000000002</v>
      </c>
      <c r="K20" s="41">
        <v>16.709159</v>
      </c>
    </row>
    <row r="21" spans="1:11">
      <c r="A21" s="49" t="s">
        <v>242</v>
      </c>
      <c r="B21" s="41">
        <v>32.238</v>
      </c>
      <c r="C21" s="41">
        <v>1.5331999999999999</v>
      </c>
      <c r="D21" s="41">
        <v>30.704799999999999</v>
      </c>
      <c r="E21" s="41">
        <v>25.515699999999999</v>
      </c>
      <c r="F21" s="41">
        <v>5.1890999999999998</v>
      </c>
      <c r="G21" s="10">
        <v>33.379083000000001</v>
      </c>
      <c r="H21" s="41">
        <v>1.9243110000000001</v>
      </c>
      <c r="I21" s="41">
        <v>31.454771999999998</v>
      </c>
      <c r="J21" s="41">
        <v>23.804103999999999</v>
      </c>
      <c r="K21" s="41">
        <v>7.6506679999999996</v>
      </c>
    </row>
    <row r="22" spans="1:11">
      <c r="A22" s="49" t="s">
        <v>142</v>
      </c>
      <c r="B22" s="41">
        <v>19.978100000000001</v>
      </c>
      <c r="C22" s="41">
        <v>2.0331000000000001</v>
      </c>
      <c r="D22" s="41">
        <v>17.945</v>
      </c>
      <c r="E22" s="41">
        <v>9.6844000000000001</v>
      </c>
      <c r="F22" s="41">
        <v>8.2606000000000002</v>
      </c>
      <c r="G22" s="10">
        <v>26.594898000000001</v>
      </c>
      <c r="H22" s="41">
        <v>0.90529800000000005</v>
      </c>
      <c r="I22" s="41">
        <v>25.689599999999999</v>
      </c>
      <c r="J22" s="41">
        <v>11.40723</v>
      </c>
      <c r="K22" s="41">
        <v>14.282370999999999</v>
      </c>
    </row>
    <row r="23" spans="1:11">
      <c r="A23" s="49" t="s">
        <v>143</v>
      </c>
      <c r="B23" s="41">
        <v>25.846900000000002</v>
      </c>
      <c r="C23" s="41">
        <v>2.6303000000000001</v>
      </c>
      <c r="D23" s="41">
        <v>23.2166</v>
      </c>
      <c r="E23" s="41">
        <v>2.1128</v>
      </c>
      <c r="F23" s="41">
        <v>21.1038</v>
      </c>
      <c r="G23" s="10">
        <v>29.674160000000001</v>
      </c>
      <c r="H23" s="41">
        <v>2.688294</v>
      </c>
      <c r="I23" s="41">
        <v>26.985866000000001</v>
      </c>
      <c r="J23" s="41">
        <v>3.4328210000000001</v>
      </c>
      <c r="K23" s="41">
        <v>23.553045000000001</v>
      </c>
    </row>
    <row r="24" spans="1:11">
      <c r="A24" s="49" t="s">
        <v>144</v>
      </c>
      <c r="B24" s="41">
        <v>46.743200000000002</v>
      </c>
      <c r="C24" s="41">
        <v>3.6528</v>
      </c>
      <c r="D24" s="41">
        <v>43.090299999999999</v>
      </c>
      <c r="E24" s="41">
        <v>20.435300000000002</v>
      </c>
      <c r="F24" s="41">
        <v>22.655100000000001</v>
      </c>
      <c r="G24" s="10">
        <v>47.501327000000003</v>
      </c>
      <c r="H24" s="41">
        <v>2.1726220000000001</v>
      </c>
      <c r="I24" s="41">
        <v>45.328704999999999</v>
      </c>
      <c r="J24" s="41">
        <v>24.014358000000001</v>
      </c>
      <c r="K24" s="41">
        <v>21.314347000000001</v>
      </c>
    </row>
    <row r="25" spans="1:11">
      <c r="A25" s="49" t="s">
        <v>145</v>
      </c>
      <c r="B25" s="41">
        <v>20.3691</v>
      </c>
      <c r="C25" s="41">
        <v>5.0037000000000003</v>
      </c>
      <c r="D25" s="41">
        <v>15.365399999999999</v>
      </c>
      <c r="E25" s="41">
        <v>5.6692999999999998</v>
      </c>
      <c r="F25" s="41">
        <v>9.6959999999999997</v>
      </c>
      <c r="G25" s="10">
        <v>25.042363999999999</v>
      </c>
      <c r="H25" s="41">
        <v>4.6781059999999997</v>
      </c>
      <c r="I25" s="41">
        <v>20.364256999999998</v>
      </c>
      <c r="J25" s="41">
        <v>5.2254420000000001</v>
      </c>
      <c r="K25" s="41">
        <v>15.138814999999999</v>
      </c>
    </row>
    <row r="26" spans="1:11">
      <c r="A26" s="49" t="s">
        <v>146</v>
      </c>
      <c r="B26" s="41">
        <v>35.435899999999997</v>
      </c>
      <c r="C26" s="41">
        <v>2.8601999999999999</v>
      </c>
      <c r="D26" s="41">
        <v>32.575600000000001</v>
      </c>
      <c r="E26" s="41">
        <v>25.742899999999999</v>
      </c>
      <c r="F26" s="41">
        <v>6.8327999999999998</v>
      </c>
      <c r="G26" s="10">
        <v>31.495557000000002</v>
      </c>
      <c r="H26" s="41">
        <v>2.9263370000000002</v>
      </c>
      <c r="I26" s="41">
        <v>28.569220000000001</v>
      </c>
      <c r="J26" s="41">
        <v>18.377109999999998</v>
      </c>
      <c r="K26" s="41">
        <v>10.19211</v>
      </c>
    </row>
    <row r="27" spans="1:11">
      <c r="A27" s="49" t="s">
        <v>147</v>
      </c>
      <c r="B27" s="41">
        <v>26.4115</v>
      </c>
      <c r="C27" s="41">
        <v>5.5000999999999998</v>
      </c>
      <c r="D27" s="41">
        <v>20.9114</v>
      </c>
      <c r="E27" s="41">
        <v>2.6086999999999998</v>
      </c>
      <c r="F27" s="41">
        <v>18.302700000000002</v>
      </c>
      <c r="G27" s="10">
        <v>32.367570999999998</v>
      </c>
      <c r="H27" s="41">
        <v>3.6561140000000001</v>
      </c>
      <c r="I27" s="41">
        <v>28.711456999999999</v>
      </c>
      <c r="J27" s="41">
        <v>1.3579600000000001</v>
      </c>
      <c r="K27" s="41">
        <v>27.353497000000001</v>
      </c>
    </row>
    <row r="28" spans="1:11">
      <c r="A28" s="49" t="s">
        <v>148</v>
      </c>
      <c r="B28" s="41">
        <v>31.545100000000001</v>
      </c>
      <c r="C28" s="41">
        <v>2.9296000000000002</v>
      </c>
      <c r="D28" s="41">
        <v>28.615500000000001</v>
      </c>
      <c r="E28" s="41">
        <v>6.3635999999999999</v>
      </c>
      <c r="F28" s="41">
        <v>22.251899999999999</v>
      </c>
      <c r="G28" s="10">
        <v>32.442551999999999</v>
      </c>
      <c r="H28" s="41">
        <v>2.877548</v>
      </c>
      <c r="I28" s="41">
        <v>29.565003999999998</v>
      </c>
      <c r="J28" s="41">
        <v>7.7703610000000003</v>
      </c>
      <c r="K28" s="41">
        <v>21.794643000000001</v>
      </c>
    </row>
    <row r="29" spans="1:11">
      <c r="A29" s="49" t="s">
        <v>149</v>
      </c>
      <c r="B29" s="41">
        <v>30.7393</v>
      </c>
      <c r="C29" s="41">
        <v>2.6857000000000002</v>
      </c>
      <c r="D29" s="41">
        <v>28.053599999999999</v>
      </c>
      <c r="E29" s="41">
        <v>3.4297</v>
      </c>
      <c r="F29" s="41">
        <v>24.623899999999999</v>
      </c>
      <c r="G29" s="10">
        <v>34.845301999999997</v>
      </c>
      <c r="H29" s="41">
        <v>4.8411580000000001</v>
      </c>
      <c r="I29" s="41">
        <v>30.004144</v>
      </c>
      <c r="J29" s="41">
        <v>5.0460029999999998</v>
      </c>
      <c r="K29" s="41">
        <v>24.958141000000001</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25.5534</v>
      </c>
      <c r="C31" s="41">
        <v>5.6464999999999996</v>
      </c>
      <c r="D31" s="41">
        <v>19.9069</v>
      </c>
      <c r="E31" s="41">
        <v>5.4912999999999998</v>
      </c>
      <c r="F31" s="41">
        <v>14.4156</v>
      </c>
      <c r="G31" s="10">
        <v>29.871796</v>
      </c>
      <c r="H31" s="41">
        <v>6.6565919999999998</v>
      </c>
      <c r="I31" s="41">
        <v>23.215202999999999</v>
      </c>
      <c r="J31" s="41">
        <v>9.2419279999999997</v>
      </c>
      <c r="K31" s="41">
        <v>13.973274999999999</v>
      </c>
    </row>
    <row r="32" spans="1:11">
      <c r="A32" s="49" t="s">
        <v>152</v>
      </c>
      <c r="B32" s="41">
        <v>40.564500000000002</v>
      </c>
      <c r="C32" s="41">
        <v>2.8363</v>
      </c>
      <c r="D32" s="41">
        <v>37.728200000000001</v>
      </c>
      <c r="E32" s="41">
        <v>27.5532</v>
      </c>
      <c r="F32" s="41">
        <v>10.175000000000001</v>
      </c>
      <c r="G32" s="10">
        <v>38.159416999999998</v>
      </c>
      <c r="H32" s="41">
        <v>2.37602</v>
      </c>
      <c r="I32" s="41">
        <v>35.783397999999998</v>
      </c>
      <c r="J32" s="41">
        <v>21.717310999999999</v>
      </c>
      <c r="K32" s="41">
        <v>14.066087</v>
      </c>
    </row>
    <row r="33" spans="1:11">
      <c r="A33" s="14" t="s">
        <v>243</v>
      </c>
      <c r="B33" s="6">
        <v>18.3352</v>
      </c>
      <c r="C33" s="6">
        <v>3.5476999999999999</v>
      </c>
      <c r="D33" s="6">
        <v>14.787599999999999</v>
      </c>
      <c r="E33" s="6">
        <v>3.6964000000000001</v>
      </c>
      <c r="F33" s="6">
        <v>11.091100000000001</v>
      </c>
      <c r="G33" s="15">
        <v>18.796327000000002</v>
      </c>
      <c r="H33" s="6">
        <v>1.9885299999999999</v>
      </c>
      <c r="I33" s="6">
        <v>16.807797000000001</v>
      </c>
      <c r="J33" s="6">
        <v>3.4408759999999998</v>
      </c>
      <c r="K33" s="6">
        <v>13.366922000000001</v>
      </c>
    </row>
    <row r="34" spans="1:11">
      <c r="A34" s="7" t="s">
        <v>234</v>
      </c>
    </row>
  </sheetData>
  <mergeCells count="3">
    <mergeCell ref="B2:F2"/>
    <mergeCell ref="A2:A3"/>
    <mergeCell ref="G2:K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K37"/>
  <sheetViews>
    <sheetView workbookViewId="0"/>
  </sheetViews>
  <sheetFormatPr defaultRowHeight="15"/>
  <cols>
    <col min="1" max="1" width="26" customWidth="1"/>
    <col min="2" max="11" width="16" customWidth="1"/>
  </cols>
  <sheetData>
    <row r="1" spans="1:11">
      <c r="A1" s="2" t="s">
        <v>37</v>
      </c>
    </row>
    <row r="2" spans="1:11">
      <c r="A2" s="31" t="s">
        <v>212</v>
      </c>
      <c r="B2" s="64">
        <v>2022</v>
      </c>
      <c r="C2" s="45"/>
      <c r="D2" s="45"/>
      <c r="E2" s="45"/>
      <c r="F2" s="45"/>
      <c r="G2" s="64">
        <v>2024</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28.754415000000002</v>
      </c>
      <c r="C4" s="41">
        <v>2.111602</v>
      </c>
      <c r="D4" s="41">
        <v>26.642814000000001</v>
      </c>
      <c r="E4" s="41">
        <v>11.812741000000001</v>
      </c>
      <c r="F4" s="41">
        <v>14.830073000000001</v>
      </c>
      <c r="G4" s="10">
        <v>29.661845</v>
      </c>
      <c r="H4" s="41">
        <v>2.9206259999999999</v>
      </c>
      <c r="I4" s="41">
        <v>26.741219000000001</v>
      </c>
      <c r="J4" s="41">
        <v>12.666962</v>
      </c>
      <c r="K4" s="41">
        <v>14.074256999999999</v>
      </c>
    </row>
    <row r="5" spans="1:11">
      <c r="A5" s="40" t="s">
        <v>241</v>
      </c>
      <c r="B5" s="41">
        <v>36.277282999999997</v>
      </c>
      <c r="C5" s="41">
        <v>3.0287769999999998</v>
      </c>
      <c r="D5" s="41">
        <v>33.248505000000002</v>
      </c>
      <c r="E5" s="41">
        <v>14.550166000000001</v>
      </c>
      <c r="F5" s="41">
        <v>18.698340000000002</v>
      </c>
      <c r="G5" s="10">
        <v>36.376361000000003</v>
      </c>
      <c r="H5" s="41">
        <v>3.887114</v>
      </c>
      <c r="I5" s="41">
        <v>32.489246999999999</v>
      </c>
      <c r="J5" s="41">
        <v>16.801973</v>
      </c>
      <c r="K5" s="41">
        <v>15.687274</v>
      </c>
    </row>
    <row r="6" spans="1:11">
      <c r="A6" s="49" t="s">
        <v>127</v>
      </c>
      <c r="B6" s="41">
        <v>39.471614000000002</v>
      </c>
      <c r="C6" s="41">
        <v>1.338249</v>
      </c>
      <c r="D6" s="41">
        <v>38.133364999999998</v>
      </c>
      <c r="E6" s="41">
        <v>20.197361000000001</v>
      </c>
      <c r="F6" s="41">
        <v>17.936004000000001</v>
      </c>
      <c r="G6" s="10">
        <v>42.014307000000002</v>
      </c>
      <c r="H6" s="41">
        <v>2.2357640000000001</v>
      </c>
      <c r="I6" s="41">
        <v>39.778542999999999</v>
      </c>
      <c r="J6" s="41">
        <v>19.587157000000001</v>
      </c>
      <c r="K6" s="41">
        <v>20.191385</v>
      </c>
    </row>
    <row r="7" spans="1:11">
      <c r="A7" s="49" t="s">
        <v>128</v>
      </c>
      <c r="B7" s="41">
        <v>16.813614999999999</v>
      </c>
      <c r="C7" s="41">
        <v>2.7668900000000001</v>
      </c>
      <c r="D7" s="41">
        <v>14.046725</v>
      </c>
      <c r="E7" s="41">
        <v>2.5800920000000001</v>
      </c>
      <c r="F7" s="41">
        <v>11.466633</v>
      </c>
      <c r="G7" s="10">
        <v>18.870508999999998</v>
      </c>
      <c r="H7" s="41">
        <v>2.693044</v>
      </c>
      <c r="I7" s="41">
        <v>16.177465000000002</v>
      </c>
      <c r="J7" s="41">
        <v>3.2900800000000001</v>
      </c>
      <c r="K7" s="41">
        <v>12.887385</v>
      </c>
    </row>
    <row r="8" spans="1:11">
      <c r="A8" s="49" t="s">
        <v>129</v>
      </c>
      <c r="B8" s="41">
        <v>54.072574000000003</v>
      </c>
      <c r="C8" s="41">
        <v>5.1364359999999998</v>
      </c>
      <c r="D8" s="41">
        <v>48.936138</v>
      </c>
      <c r="E8" s="41">
        <v>20.611825</v>
      </c>
      <c r="F8" s="41">
        <v>28.324313</v>
      </c>
      <c r="G8" s="10">
        <v>50.647424999999998</v>
      </c>
      <c r="H8" s="41">
        <v>4.5193490000000001</v>
      </c>
      <c r="I8" s="41">
        <v>46.128076</v>
      </c>
      <c r="J8" s="41">
        <v>20.344045999999999</v>
      </c>
      <c r="K8" s="41">
        <v>25.784030000000001</v>
      </c>
    </row>
    <row r="9" spans="1:11">
      <c r="A9" s="49" t="s">
        <v>130</v>
      </c>
      <c r="B9" s="41">
        <v>33.160716999999998</v>
      </c>
      <c r="C9" s="41">
        <v>3.2354799999999999</v>
      </c>
      <c r="D9" s="41">
        <v>29.925236999999999</v>
      </c>
      <c r="E9" s="41">
        <v>4.7217399999999996</v>
      </c>
      <c r="F9" s="41">
        <v>25.203496999999999</v>
      </c>
      <c r="G9" s="10">
        <v>31.271608000000001</v>
      </c>
      <c r="H9" s="41">
        <v>4.2584359999999997</v>
      </c>
      <c r="I9" s="41">
        <v>27.013172000000001</v>
      </c>
      <c r="J9" s="41">
        <v>4.0309970000000002</v>
      </c>
      <c r="K9" s="41">
        <v>22.982175000000002</v>
      </c>
    </row>
    <row r="10" spans="1:11">
      <c r="A10" s="49" t="s">
        <v>131</v>
      </c>
      <c r="B10" s="41">
        <v>49.378405999999998</v>
      </c>
      <c r="C10" s="41">
        <v>6.1001190000000003</v>
      </c>
      <c r="D10" s="41">
        <v>43.278286999999999</v>
      </c>
      <c r="E10" s="41">
        <v>26.669712000000001</v>
      </c>
      <c r="F10" s="41">
        <v>16.608574999999998</v>
      </c>
      <c r="G10" s="10">
        <v>51.848064999999998</v>
      </c>
      <c r="H10" s="41">
        <v>10.698456999999999</v>
      </c>
      <c r="I10" s="41">
        <v>41.149608000000001</v>
      </c>
      <c r="J10" s="41">
        <v>22.313517000000001</v>
      </c>
      <c r="K10" s="41">
        <v>18.836091</v>
      </c>
    </row>
    <row r="11" spans="1:11">
      <c r="A11" s="49" t="s">
        <v>132</v>
      </c>
      <c r="B11" s="41">
        <v>33.166769000000002</v>
      </c>
      <c r="C11" s="41">
        <v>1.6998040000000001</v>
      </c>
      <c r="D11" s="41">
        <v>31.466964999999998</v>
      </c>
      <c r="E11" s="41">
        <v>21.347864000000001</v>
      </c>
      <c r="F11" s="41">
        <v>10.119101000000001</v>
      </c>
      <c r="G11" s="10">
        <v>33.369866999999999</v>
      </c>
      <c r="H11" s="41">
        <v>2.5031599999999998</v>
      </c>
      <c r="I11" s="41">
        <v>30.866707999999999</v>
      </c>
      <c r="J11" s="41">
        <v>21.054608000000002</v>
      </c>
      <c r="K11" s="41">
        <v>9.8120989999999999</v>
      </c>
    </row>
    <row r="12" spans="1:11">
      <c r="A12" s="49" t="s">
        <v>133</v>
      </c>
      <c r="B12" s="41">
        <v>39.367061</v>
      </c>
      <c r="C12" s="41">
        <v>2.263595</v>
      </c>
      <c r="D12" s="41">
        <v>37.103465999999997</v>
      </c>
      <c r="E12" s="41">
        <v>13.228014</v>
      </c>
      <c r="F12" s="41">
        <v>23.875451000000002</v>
      </c>
      <c r="G12" s="10">
        <v>40.871478000000003</v>
      </c>
      <c r="H12" s="41">
        <v>6.9350420000000002</v>
      </c>
      <c r="I12" s="41">
        <v>33.936436</v>
      </c>
      <c r="J12" s="41">
        <v>9.1023150000000008</v>
      </c>
      <c r="K12" s="41">
        <v>24.834121</v>
      </c>
    </row>
    <row r="13" spans="1:11">
      <c r="A13" s="49" t="s">
        <v>134</v>
      </c>
      <c r="B13" s="41">
        <v>32.642941999999998</v>
      </c>
      <c r="C13" s="41">
        <v>1.7088300000000001</v>
      </c>
      <c r="D13" s="41">
        <v>30.934111999999999</v>
      </c>
      <c r="E13" s="41">
        <v>23.864505999999999</v>
      </c>
      <c r="F13" s="41">
        <v>7.0696060000000003</v>
      </c>
      <c r="G13" s="10">
        <v>33.670354000000003</v>
      </c>
      <c r="H13" s="41">
        <v>2.7091630000000002</v>
      </c>
      <c r="I13" s="41">
        <v>30.961190999999999</v>
      </c>
      <c r="J13" s="41">
        <v>25.560649000000002</v>
      </c>
      <c r="K13" s="41">
        <v>5.4005429999999999</v>
      </c>
    </row>
    <row r="14" spans="1:11">
      <c r="A14" s="49" t="s">
        <v>135</v>
      </c>
      <c r="B14" s="41">
        <v>29.116436</v>
      </c>
      <c r="C14" s="41">
        <v>2.1146950000000002</v>
      </c>
      <c r="D14" s="41">
        <v>27.001740000000002</v>
      </c>
      <c r="E14" s="41">
        <v>1.8064929999999999</v>
      </c>
      <c r="F14" s="41">
        <v>25.195246999999998</v>
      </c>
      <c r="G14" s="10">
        <v>32.772877000000001</v>
      </c>
      <c r="H14" s="41">
        <v>3.4704619999999999</v>
      </c>
      <c r="I14" s="41">
        <v>29.302415</v>
      </c>
      <c r="J14" s="41">
        <v>3.041922</v>
      </c>
      <c r="K14" s="41">
        <v>26.260493</v>
      </c>
    </row>
    <row r="15" spans="1:11">
      <c r="A15" s="49" t="s">
        <v>136</v>
      </c>
      <c r="B15" s="41">
        <v>66.201773000000003</v>
      </c>
      <c r="C15" s="41">
        <v>4.1801300000000001</v>
      </c>
      <c r="D15" s="41">
        <v>62.021642999999997</v>
      </c>
      <c r="E15" s="41">
        <v>23.712261000000002</v>
      </c>
      <c r="F15" s="41">
        <v>38.309381999999999</v>
      </c>
      <c r="G15" s="10">
        <v>60.575237000000001</v>
      </c>
      <c r="H15" s="41">
        <v>8.8824450000000006</v>
      </c>
      <c r="I15" s="41">
        <v>51.692791999999997</v>
      </c>
      <c r="J15" s="41">
        <v>32.279933999999997</v>
      </c>
      <c r="K15" s="41">
        <v>19.412858</v>
      </c>
    </row>
    <row r="16" spans="1:11">
      <c r="A16" s="49" t="s">
        <v>137</v>
      </c>
      <c r="B16" s="41">
        <v>46.622722000000003</v>
      </c>
      <c r="C16" s="41">
        <v>3.181997</v>
      </c>
      <c r="D16" s="41">
        <v>43.440724000000003</v>
      </c>
      <c r="E16" s="41">
        <v>30.271789999999999</v>
      </c>
      <c r="F16" s="41">
        <v>13.168934</v>
      </c>
      <c r="G16" s="10">
        <v>44.378342000000004</v>
      </c>
      <c r="H16" s="41">
        <v>4.9320740000000001</v>
      </c>
      <c r="I16" s="41">
        <v>39.446268000000003</v>
      </c>
      <c r="J16" s="41">
        <v>26.420691999999999</v>
      </c>
      <c r="K16" s="41">
        <v>13.025575999999999</v>
      </c>
    </row>
    <row r="17" spans="1:11">
      <c r="A17" s="49" t="s">
        <v>138</v>
      </c>
      <c r="B17" s="41">
        <v>25.724812</v>
      </c>
      <c r="C17" s="41">
        <v>4.2271960000000002</v>
      </c>
      <c r="D17" s="41">
        <v>21.497616000000001</v>
      </c>
      <c r="E17" s="41">
        <v>15.189228999999999</v>
      </c>
      <c r="F17" s="41">
        <v>6.3083869999999997</v>
      </c>
      <c r="G17" s="10">
        <v>27.860108</v>
      </c>
      <c r="H17" s="41">
        <v>5.1356279999999996</v>
      </c>
      <c r="I17" s="41">
        <v>22.72448</v>
      </c>
      <c r="J17" s="41">
        <v>13.503408</v>
      </c>
      <c r="K17" s="41">
        <v>9.2210730000000005</v>
      </c>
    </row>
    <row r="18" spans="1:11">
      <c r="A18" s="49" t="s">
        <v>139</v>
      </c>
      <c r="B18" s="41">
        <v>35.157642000000003</v>
      </c>
      <c r="C18" s="41">
        <v>5.6980199999999996</v>
      </c>
      <c r="D18" s="41">
        <v>29.459622</v>
      </c>
      <c r="E18" s="41">
        <v>3.2390469999999998</v>
      </c>
      <c r="F18" s="41">
        <v>26.220576000000001</v>
      </c>
      <c r="G18" s="10">
        <v>34.371834</v>
      </c>
      <c r="H18" s="41">
        <v>4.4598589999999998</v>
      </c>
      <c r="I18" s="41">
        <v>29.911975000000002</v>
      </c>
      <c r="J18" s="41">
        <v>4.7396979999999997</v>
      </c>
      <c r="K18" s="41">
        <v>25.172276</v>
      </c>
    </row>
    <row r="19" spans="1:11">
      <c r="A19" s="49" t="s">
        <v>140</v>
      </c>
      <c r="B19" s="41">
        <v>30.101935999999998</v>
      </c>
      <c r="C19" s="41">
        <v>2.0823239999999998</v>
      </c>
      <c r="D19" s="41">
        <v>28.019611999999999</v>
      </c>
      <c r="E19" s="41">
        <v>3.8608359999999999</v>
      </c>
      <c r="F19" s="41">
        <v>24.158776</v>
      </c>
      <c r="G19" s="10">
        <v>28.787739999999999</v>
      </c>
      <c r="H19" s="41">
        <v>1.518732</v>
      </c>
      <c r="I19" s="41">
        <v>27.269009</v>
      </c>
      <c r="J19" s="41">
        <v>4.9026339999999999</v>
      </c>
      <c r="K19" s="41">
        <v>22.366375000000001</v>
      </c>
    </row>
    <row r="20" spans="1:11">
      <c r="A20" s="49" t="s">
        <v>141</v>
      </c>
      <c r="B20" s="41">
        <v>56.267730999999998</v>
      </c>
      <c r="C20" s="41">
        <v>3.2161409999999999</v>
      </c>
      <c r="D20" s="41">
        <v>53.051589999999997</v>
      </c>
      <c r="E20" s="41">
        <v>35.907812</v>
      </c>
      <c r="F20" s="41">
        <v>17.143778000000001</v>
      </c>
      <c r="G20" s="10">
        <v>56.205083000000002</v>
      </c>
      <c r="H20" s="41">
        <v>5.9440580000000001</v>
      </c>
      <c r="I20" s="41">
        <v>50.261024999999997</v>
      </c>
      <c r="J20" s="41">
        <v>43.787224000000002</v>
      </c>
      <c r="K20" s="41">
        <v>6.4738009999999999</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41">
        <v>27.388902999999999</v>
      </c>
      <c r="C22" s="41">
        <v>1.70733</v>
      </c>
      <c r="D22" s="41">
        <v>25.681573</v>
      </c>
      <c r="E22" s="41">
        <v>12.610306</v>
      </c>
      <c r="F22" s="41">
        <v>13.071267000000001</v>
      </c>
      <c r="G22" s="10">
        <v>29.884741999999999</v>
      </c>
      <c r="H22" s="41">
        <v>2.5083419999999998</v>
      </c>
      <c r="I22" s="41">
        <v>27.376401000000001</v>
      </c>
      <c r="J22" s="41">
        <v>13.891042000000001</v>
      </c>
      <c r="K22" s="41">
        <v>13.485359000000001</v>
      </c>
    </row>
    <row r="23" spans="1:11">
      <c r="A23" s="49" t="s">
        <v>143</v>
      </c>
      <c r="B23" s="41">
        <v>29.928051</v>
      </c>
      <c r="C23" s="41">
        <v>3.0291920000000001</v>
      </c>
      <c r="D23" s="41">
        <v>26.898858000000001</v>
      </c>
      <c r="E23" s="41">
        <v>4.4451219999999996</v>
      </c>
      <c r="F23" s="41">
        <v>22.453735999999999</v>
      </c>
      <c r="G23" s="10">
        <v>30.264714000000001</v>
      </c>
      <c r="H23" s="41">
        <v>3.4102100000000002</v>
      </c>
      <c r="I23" s="41">
        <v>26.854503000000001</v>
      </c>
      <c r="J23" s="41">
        <v>4.3666689999999999</v>
      </c>
      <c r="K23" s="41">
        <v>22.487833999999999</v>
      </c>
    </row>
    <row r="24" spans="1:11">
      <c r="A24" s="49" t="s">
        <v>144</v>
      </c>
      <c r="B24" s="41">
        <v>55.393900000000002</v>
      </c>
      <c r="C24" s="41">
        <v>2.2767719999999998</v>
      </c>
      <c r="D24" s="41">
        <v>53.117128000000001</v>
      </c>
      <c r="E24" s="41">
        <v>29.150635000000001</v>
      </c>
      <c r="F24" s="41">
        <v>23.966493</v>
      </c>
      <c r="G24" s="10">
        <v>52.223866000000001</v>
      </c>
      <c r="H24" s="41">
        <v>5.344328</v>
      </c>
      <c r="I24" s="41">
        <v>46.879537999999997</v>
      </c>
      <c r="J24" s="41">
        <v>31.861813000000001</v>
      </c>
      <c r="K24" s="41">
        <v>15.017723999999999</v>
      </c>
    </row>
    <row r="25" spans="1:11">
      <c r="A25" s="49" t="s">
        <v>145</v>
      </c>
      <c r="B25" s="41">
        <v>31.796171999999999</v>
      </c>
      <c r="C25" s="41">
        <v>6.314095</v>
      </c>
      <c r="D25" s="41">
        <v>25.482077</v>
      </c>
      <c r="E25" s="41">
        <v>7.7029399999999999</v>
      </c>
      <c r="F25" s="41">
        <v>17.779136999999999</v>
      </c>
      <c r="G25" s="10">
        <v>36.070041000000003</v>
      </c>
      <c r="H25" s="41">
        <v>7.2749610000000002</v>
      </c>
      <c r="I25" s="41">
        <v>28.795081</v>
      </c>
      <c r="J25" s="41">
        <v>4.3485719999999999</v>
      </c>
      <c r="K25" s="41">
        <v>24.446508999999999</v>
      </c>
    </row>
    <row r="26" spans="1:11">
      <c r="A26" s="49" t="s">
        <v>146</v>
      </c>
      <c r="B26" s="41">
        <v>33.490898000000001</v>
      </c>
      <c r="C26" s="41">
        <v>2.182499</v>
      </c>
      <c r="D26" s="41">
        <v>31.308399000000001</v>
      </c>
      <c r="E26" s="41">
        <v>19.305076</v>
      </c>
      <c r="F26" s="41">
        <v>12.003323</v>
      </c>
      <c r="G26" s="10">
        <v>36.259070999999999</v>
      </c>
      <c r="H26" s="41">
        <v>2.2063009999999998</v>
      </c>
      <c r="I26" s="41">
        <v>34.052770000000002</v>
      </c>
      <c r="J26" s="41">
        <v>22.286933000000001</v>
      </c>
      <c r="K26" s="41">
        <v>11.765838</v>
      </c>
    </row>
    <row r="27" spans="1:11">
      <c r="A27" s="49" t="s">
        <v>147</v>
      </c>
      <c r="B27" s="41">
        <v>30.493608999999999</v>
      </c>
      <c r="C27" s="41">
        <v>2.9202590000000002</v>
      </c>
      <c r="D27" s="41">
        <v>27.573350000000001</v>
      </c>
      <c r="E27" s="41">
        <v>2.7511009999999998</v>
      </c>
      <c r="F27" s="41">
        <v>24.822248999999999</v>
      </c>
      <c r="G27" s="10">
        <v>38.728634999999997</v>
      </c>
      <c r="H27" s="41">
        <v>4.7498139999999998</v>
      </c>
      <c r="I27" s="41">
        <v>33.978819999999999</v>
      </c>
      <c r="J27" s="41">
        <v>3.793714</v>
      </c>
      <c r="K27" s="41">
        <v>30.185106999999999</v>
      </c>
    </row>
    <row r="28" spans="1:11">
      <c r="A28" s="49" t="s">
        <v>148</v>
      </c>
      <c r="B28" s="41">
        <v>35.522860999999999</v>
      </c>
      <c r="C28" s="41">
        <v>2.3209529999999998</v>
      </c>
      <c r="D28" s="41">
        <v>33.201908000000003</v>
      </c>
      <c r="E28" s="41">
        <v>11.805605</v>
      </c>
      <c r="F28" s="41">
        <v>21.396303</v>
      </c>
      <c r="G28" s="10">
        <v>34.281756999999999</v>
      </c>
      <c r="H28" s="41">
        <v>4.3386959999999997</v>
      </c>
      <c r="I28" s="41">
        <v>29.943061</v>
      </c>
      <c r="J28" s="41">
        <v>11.834009</v>
      </c>
      <c r="K28" s="41">
        <v>18.109051999999998</v>
      </c>
    </row>
    <row r="29" spans="1:11">
      <c r="A29" s="49" t="s">
        <v>149</v>
      </c>
      <c r="B29" s="41">
        <v>36.040399000000001</v>
      </c>
      <c r="C29" s="41">
        <v>2.326174</v>
      </c>
      <c r="D29" s="41">
        <v>33.714224999999999</v>
      </c>
      <c r="E29" s="41">
        <v>7.2572039999999998</v>
      </c>
      <c r="F29" s="41">
        <v>26.45702</v>
      </c>
      <c r="G29" s="10">
        <v>38.026355000000002</v>
      </c>
      <c r="H29" s="41">
        <v>7.6007850000000001</v>
      </c>
      <c r="I29" s="41">
        <v>30.425568999999999</v>
      </c>
      <c r="J29" s="41">
        <v>9.2404060000000001</v>
      </c>
      <c r="K29" s="41">
        <v>21.185162999999999</v>
      </c>
    </row>
    <row r="30" spans="1:11">
      <c r="A30" s="49" t="s">
        <v>150</v>
      </c>
      <c r="B30" s="58" t="s">
        <v>227</v>
      </c>
      <c r="C30" s="58" t="s">
        <v>227</v>
      </c>
      <c r="D30" s="58" t="s">
        <v>227</v>
      </c>
      <c r="E30" s="58" t="s">
        <v>227</v>
      </c>
      <c r="F30" s="58" t="s">
        <v>227</v>
      </c>
      <c r="G30" s="10">
        <v>32.779629999999997</v>
      </c>
      <c r="H30" s="41">
        <v>1.4879789999999999</v>
      </c>
      <c r="I30" s="41">
        <v>31.291650000000001</v>
      </c>
      <c r="J30" s="41">
        <v>2.682045</v>
      </c>
      <c r="K30" s="41">
        <v>28.609604999999998</v>
      </c>
    </row>
    <row r="31" spans="1:11">
      <c r="A31" s="49" t="s">
        <v>151</v>
      </c>
      <c r="B31" s="41">
        <v>32.945754999999998</v>
      </c>
      <c r="C31" s="41">
        <v>6.6039029999999999</v>
      </c>
      <c r="D31" s="41">
        <v>26.341851999999999</v>
      </c>
      <c r="E31" s="41">
        <v>8.1144049999999996</v>
      </c>
      <c r="F31" s="41">
        <v>18.227447000000002</v>
      </c>
      <c r="G31" s="10">
        <v>38.321860000000001</v>
      </c>
      <c r="H31" s="41">
        <v>7.2916129999999999</v>
      </c>
      <c r="I31" s="41">
        <v>31.030246999999999</v>
      </c>
      <c r="J31" s="41">
        <v>9.9068900000000006</v>
      </c>
      <c r="K31" s="41">
        <v>21.123356999999999</v>
      </c>
    </row>
    <row r="32" spans="1:11">
      <c r="A32" s="49" t="s">
        <v>152</v>
      </c>
      <c r="B32" s="41">
        <v>34.900424999999998</v>
      </c>
      <c r="C32" s="41">
        <v>2.7461359999999999</v>
      </c>
      <c r="D32" s="41">
        <v>32.154288999999999</v>
      </c>
      <c r="E32" s="41">
        <v>19.778967000000002</v>
      </c>
      <c r="F32" s="41">
        <v>12.375322000000001</v>
      </c>
      <c r="G32" s="10">
        <v>31.904164000000002</v>
      </c>
      <c r="H32" s="41">
        <v>4.3012829999999997</v>
      </c>
      <c r="I32" s="41">
        <v>27.602881</v>
      </c>
      <c r="J32" s="41">
        <v>17.173349000000002</v>
      </c>
      <c r="K32" s="41">
        <v>10.429532</v>
      </c>
    </row>
    <row r="33" spans="1:11">
      <c r="A33" s="14" t="s">
        <v>243</v>
      </c>
      <c r="B33" s="6">
        <v>22.072711000000002</v>
      </c>
      <c r="C33" s="6">
        <v>3.8210709999999999</v>
      </c>
      <c r="D33" s="6">
        <v>18.251639999999998</v>
      </c>
      <c r="E33" s="6">
        <v>3.5729730000000002</v>
      </c>
      <c r="F33" s="6">
        <v>14.678668</v>
      </c>
      <c r="G33" s="29" t="s">
        <v>227</v>
      </c>
      <c r="H33" s="19" t="s">
        <v>227</v>
      </c>
      <c r="I33" s="19" t="s">
        <v>227</v>
      </c>
      <c r="J33" s="19" t="s">
        <v>227</v>
      </c>
      <c r="K33" s="19" t="s">
        <v>227</v>
      </c>
    </row>
    <row r="34" spans="1:11">
      <c r="A34" s="7" t="s">
        <v>228</v>
      </c>
    </row>
    <row r="35" spans="1:11">
      <c r="A35" s="7" t="s">
        <v>214</v>
      </c>
    </row>
    <row r="36" spans="1:11">
      <c r="A36" s="7" t="s">
        <v>244</v>
      </c>
    </row>
    <row r="37" spans="1:11">
      <c r="A37" s="7" t="s">
        <v>245</v>
      </c>
    </row>
  </sheetData>
  <mergeCells count="3">
    <mergeCell ref="B2:F2"/>
    <mergeCell ref="A2:A3"/>
    <mergeCell ref="G2:K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K34"/>
  <sheetViews>
    <sheetView workbookViewId="0"/>
  </sheetViews>
  <sheetFormatPr defaultRowHeight="15"/>
  <cols>
    <col min="1" max="1" width="26" customWidth="1"/>
    <col min="2" max="11" width="16" customWidth="1"/>
  </cols>
  <sheetData>
    <row r="1" spans="1:11">
      <c r="A1" s="2" t="s">
        <v>38</v>
      </c>
    </row>
    <row r="2" spans="1:11">
      <c r="A2" s="31" t="s">
        <v>212</v>
      </c>
      <c r="B2" s="64">
        <v>2002</v>
      </c>
      <c r="C2" s="45"/>
      <c r="D2" s="45"/>
      <c r="E2" s="45"/>
      <c r="F2" s="45"/>
      <c r="G2" s="64">
        <v>2003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17.765799999999999</v>
      </c>
      <c r="C4" s="41">
        <v>5.8093000000000004</v>
      </c>
      <c r="D4" s="41">
        <v>11.9565</v>
      </c>
      <c r="E4" s="41">
        <v>8.0688999999999993</v>
      </c>
      <c r="F4" s="41">
        <v>3.8875999999999999</v>
      </c>
      <c r="G4" s="10">
        <v>18.526800000000001</v>
      </c>
      <c r="H4" s="41">
        <v>5.1993</v>
      </c>
      <c r="I4" s="41">
        <v>13.327500000000001</v>
      </c>
      <c r="J4" s="41">
        <v>8.0335999999999999</v>
      </c>
      <c r="K4" s="41">
        <v>5.2938999999999998</v>
      </c>
    </row>
    <row r="5" spans="1:11">
      <c r="A5" s="40" t="s">
        <v>241</v>
      </c>
      <c r="B5" s="41">
        <v>23.253499999999999</v>
      </c>
      <c r="C5" s="41">
        <v>6.0248999999999997</v>
      </c>
      <c r="D5" s="41">
        <v>17.2286</v>
      </c>
      <c r="E5" s="41">
        <v>13.565899999999999</v>
      </c>
      <c r="F5" s="41">
        <v>3.6627999999999998</v>
      </c>
      <c r="G5" s="10">
        <v>23.665900000000001</v>
      </c>
      <c r="H5" s="41">
        <v>6.4417999999999997</v>
      </c>
      <c r="I5" s="41">
        <v>17.2241</v>
      </c>
      <c r="J5" s="41">
        <v>12.008599999999999</v>
      </c>
      <c r="K5" s="41">
        <v>5.2156000000000002</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5.8036000000000003</v>
      </c>
      <c r="C7" s="41">
        <v>1.6337999999999999</v>
      </c>
      <c r="D7" s="41">
        <v>4.1698000000000004</v>
      </c>
      <c r="E7" s="41">
        <v>3.1728999999999998</v>
      </c>
      <c r="F7" s="41">
        <v>0.99680000000000002</v>
      </c>
      <c r="G7" s="10">
        <v>12.346299999999999</v>
      </c>
      <c r="H7" s="41">
        <v>4.0115999999999996</v>
      </c>
      <c r="I7" s="41">
        <v>8.3346999999999998</v>
      </c>
      <c r="J7" s="41">
        <v>4.7531999999999996</v>
      </c>
      <c r="K7" s="41">
        <v>3.5815000000000001</v>
      </c>
    </row>
    <row r="8" spans="1:11">
      <c r="A8" s="49" t="s">
        <v>129</v>
      </c>
      <c r="B8" s="58" t="s">
        <v>227</v>
      </c>
      <c r="C8" s="58" t="s">
        <v>227</v>
      </c>
      <c r="D8" s="58" t="s">
        <v>227</v>
      </c>
      <c r="E8" s="58" t="s">
        <v>227</v>
      </c>
      <c r="F8" s="58" t="s">
        <v>227</v>
      </c>
      <c r="G8" s="16" t="s">
        <v>227</v>
      </c>
      <c r="H8" s="58" t="s">
        <v>227</v>
      </c>
      <c r="I8" s="58" t="s">
        <v>227</v>
      </c>
      <c r="J8" s="58" t="s">
        <v>227</v>
      </c>
      <c r="K8" s="58" t="s">
        <v>227</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58" t="s">
        <v>227</v>
      </c>
      <c r="C10" s="58" t="s">
        <v>227</v>
      </c>
      <c r="D10" s="58" t="s">
        <v>227</v>
      </c>
      <c r="E10" s="58" t="s">
        <v>227</v>
      </c>
      <c r="F10" s="58" t="s">
        <v>227</v>
      </c>
      <c r="G10" s="10">
        <v>30.531600000000001</v>
      </c>
      <c r="H10" s="41">
        <v>9.3953000000000007</v>
      </c>
      <c r="I10" s="41">
        <v>21.136299999999999</v>
      </c>
      <c r="J10" s="41">
        <v>10.635199999999999</v>
      </c>
      <c r="K10" s="41">
        <v>10.501099999999999</v>
      </c>
    </row>
    <row r="11" spans="1:11">
      <c r="A11" s="49" t="s">
        <v>132</v>
      </c>
      <c r="B11" s="58" t="s">
        <v>227</v>
      </c>
      <c r="C11" s="58" t="s">
        <v>227</v>
      </c>
      <c r="D11" s="58" t="s">
        <v>227</v>
      </c>
      <c r="E11" s="58" t="s">
        <v>227</v>
      </c>
      <c r="F11" s="58" t="s">
        <v>227</v>
      </c>
      <c r="G11" s="10">
        <v>15.5351</v>
      </c>
      <c r="H11" s="41">
        <v>3.6261999999999999</v>
      </c>
      <c r="I11" s="41">
        <v>11.909000000000001</v>
      </c>
      <c r="J11" s="41">
        <v>4.4530000000000003</v>
      </c>
      <c r="K11" s="41">
        <v>7.4560000000000004</v>
      </c>
    </row>
    <row r="12" spans="1:11">
      <c r="A12" s="49" t="s">
        <v>133</v>
      </c>
      <c r="B12" s="41">
        <v>21.247499999999999</v>
      </c>
      <c r="C12" s="41">
        <v>5.9351000000000003</v>
      </c>
      <c r="D12" s="41">
        <v>15.3124</v>
      </c>
      <c r="E12" s="41">
        <v>8.7616999999999994</v>
      </c>
      <c r="F12" s="41">
        <v>6.5507</v>
      </c>
      <c r="G12" s="10">
        <v>20.719899999999999</v>
      </c>
      <c r="H12" s="41">
        <v>7.2961999999999998</v>
      </c>
      <c r="I12" s="41">
        <v>13.4237</v>
      </c>
      <c r="J12" s="41">
        <v>7.8917000000000002</v>
      </c>
      <c r="K12" s="41">
        <v>5.5320999999999998</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58" t="s">
        <v>227</v>
      </c>
      <c r="C14" s="58" t="s">
        <v>227</v>
      </c>
      <c r="D14" s="58" t="s">
        <v>227</v>
      </c>
      <c r="E14" s="58" t="s">
        <v>227</v>
      </c>
      <c r="F14" s="58" t="s">
        <v>227</v>
      </c>
      <c r="G14" s="10">
        <v>23.617599999999999</v>
      </c>
      <c r="H14" s="41">
        <v>14.9262</v>
      </c>
      <c r="I14" s="41">
        <v>8.6914999999999996</v>
      </c>
      <c r="J14" s="41">
        <v>1.7842</v>
      </c>
      <c r="K14" s="41">
        <v>6.9071999999999996</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20.632999999999999</v>
      </c>
      <c r="C18" s="41">
        <v>7.4954000000000001</v>
      </c>
      <c r="D18" s="41">
        <v>13.137600000000001</v>
      </c>
      <c r="E18" s="41">
        <v>5.1025999999999998</v>
      </c>
      <c r="F18" s="41">
        <v>8.0349000000000004</v>
      </c>
      <c r="G18" s="10">
        <v>20.0198</v>
      </c>
      <c r="H18" s="41">
        <v>7.7843</v>
      </c>
      <c r="I18" s="41">
        <v>12.2355</v>
      </c>
      <c r="J18" s="41">
        <v>4.1441999999999997</v>
      </c>
      <c r="K18" s="41">
        <v>8.0913000000000004</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26.600999999999999</v>
      </c>
      <c r="C24" s="41">
        <v>7.3288000000000002</v>
      </c>
      <c r="D24" s="41">
        <v>19.272200000000002</v>
      </c>
      <c r="E24" s="41">
        <v>19.272200000000002</v>
      </c>
      <c r="F24" s="58" t="s">
        <v>179</v>
      </c>
      <c r="G24" s="10">
        <v>26.6496</v>
      </c>
      <c r="H24" s="41">
        <v>9.9491999999999994</v>
      </c>
      <c r="I24" s="41">
        <v>16.700399999999998</v>
      </c>
      <c r="J24" s="41">
        <v>16.486000000000001</v>
      </c>
      <c r="K24" s="58" t="s">
        <v>179</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34.926299999999998</v>
      </c>
      <c r="C26" s="41">
        <v>5.4747000000000003</v>
      </c>
      <c r="D26" s="41">
        <v>29.451699999999999</v>
      </c>
      <c r="E26" s="41">
        <v>27.021999999999998</v>
      </c>
      <c r="F26" s="41">
        <v>2.4296000000000002</v>
      </c>
      <c r="G26" s="10">
        <v>37.300699999999999</v>
      </c>
      <c r="H26" s="41">
        <v>4.0583999999999998</v>
      </c>
      <c r="I26" s="41">
        <v>33.2423</v>
      </c>
      <c r="J26" s="41">
        <v>28.3735</v>
      </c>
      <c r="K26" s="41">
        <v>4.8688000000000002</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24.357099999999999</v>
      </c>
      <c r="C29" s="41">
        <v>9.2006999999999994</v>
      </c>
      <c r="D29" s="41">
        <v>15.156499999999999</v>
      </c>
      <c r="E29" s="41">
        <v>6.8342000000000001</v>
      </c>
      <c r="F29" s="41">
        <v>8.3223000000000003</v>
      </c>
      <c r="G29" s="10">
        <v>22.2271</v>
      </c>
      <c r="H29" s="41">
        <v>5.4324000000000003</v>
      </c>
      <c r="I29" s="41">
        <v>16.794599999999999</v>
      </c>
      <c r="J29" s="41">
        <v>4.4568000000000003</v>
      </c>
      <c r="K29" s="41">
        <v>12.337899999999999</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58" t="s">
        <v>227</v>
      </c>
      <c r="C32" s="58" t="s">
        <v>227</v>
      </c>
      <c r="D32" s="58" t="s">
        <v>227</v>
      </c>
      <c r="E32" s="58" t="s">
        <v>227</v>
      </c>
      <c r="F32" s="58" t="s">
        <v>227</v>
      </c>
      <c r="G32" s="10">
        <v>28.802700000000002</v>
      </c>
      <c r="H32" s="41">
        <v>3.1444000000000001</v>
      </c>
      <c r="I32" s="41">
        <v>25.658300000000001</v>
      </c>
      <c r="J32" s="41">
        <v>22.2637</v>
      </c>
      <c r="K32" s="41">
        <v>3.3946000000000001</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K34"/>
  <sheetViews>
    <sheetView workbookViewId="0"/>
  </sheetViews>
  <sheetFormatPr defaultRowHeight="15"/>
  <cols>
    <col min="1" max="1" width="26" customWidth="1"/>
    <col min="2" max="11" width="16" customWidth="1"/>
  </cols>
  <sheetData>
    <row r="1" spans="1:11">
      <c r="A1" s="2" t="s">
        <v>39</v>
      </c>
    </row>
    <row r="2" spans="1:11">
      <c r="A2" s="31" t="s">
        <v>212</v>
      </c>
      <c r="B2" s="64">
        <v>2005</v>
      </c>
      <c r="C2" s="45"/>
      <c r="D2" s="45"/>
      <c r="E2" s="45"/>
      <c r="F2" s="45"/>
      <c r="G2" s="64">
        <v>2007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18.5078</v>
      </c>
      <c r="C4" s="41">
        <v>5.1479999999999997</v>
      </c>
      <c r="D4" s="41">
        <v>13.3598</v>
      </c>
      <c r="E4" s="41">
        <v>6.9618000000000002</v>
      </c>
      <c r="F4" s="41">
        <v>6.3982999999999999</v>
      </c>
      <c r="G4" s="10">
        <v>18.7669</v>
      </c>
      <c r="H4" s="41">
        <v>5.4574999999999996</v>
      </c>
      <c r="I4" s="41">
        <v>13.3094</v>
      </c>
      <c r="J4" s="41">
        <v>6.5010000000000003</v>
      </c>
      <c r="K4" s="41">
        <v>6.8083999999999998</v>
      </c>
    </row>
    <row r="5" spans="1:11">
      <c r="A5" s="40" t="s">
        <v>241</v>
      </c>
      <c r="B5" s="41">
        <v>23.460599999999999</v>
      </c>
      <c r="C5" s="41">
        <v>5.2900999999999998</v>
      </c>
      <c r="D5" s="41">
        <v>18.170500000000001</v>
      </c>
      <c r="E5" s="41">
        <v>11.598000000000001</v>
      </c>
      <c r="F5" s="41">
        <v>6.5724999999999998</v>
      </c>
      <c r="G5" s="10">
        <v>23.839600000000001</v>
      </c>
      <c r="H5" s="41">
        <v>5.7901999999999996</v>
      </c>
      <c r="I5" s="41">
        <v>18.049399999999999</v>
      </c>
      <c r="J5" s="41">
        <v>9.8328000000000007</v>
      </c>
      <c r="K5" s="41">
        <v>8.2165999999999997</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11.220700000000001</v>
      </c>
      <c r="C7" s="41">
        <v>3.6551999999999998</v>
      </c>
      <c r="D7" s="41">
        <v>7.5655000000000001</v>
      </c>
      <c r="E7" s="41">
        <v>2.6817000000000002</v>
      </c>
      <c r="F7" s="41">
        <v>4.8837999999999999</v>
      </c>
      <c r="G7" s="10">
        <v>12.896800000000001</v>
      </c>
      <c r="H7" s="41">
        <v>7.6632999999999996</v>
      </c>
      <c r="I7" s="41">
        <v>5.2333999999999996</v>
      </c>
      <c r="J7" s="41">
        <v>2.6749000000000001</v>
      </c>
      <c r="K7" s="41">
        <v>2.5586000000000002</v>
      </c>
    </row>
    <row r="8" spans="1:11">
      <c r="A8" s="49" t="s">
        <v>129</v>
      </c>
      <c r="B8" s="41">
        <v>27.282</v>
      </c>
      <c r="C8" s="41">
        <v>12.1303</v>
      </c>
      <c r="D8" s="41">
        <v>15.1517</v>
      </c>
      <c r="E8" s="41">
        <v>12.985200000000001</v>
      </c>
      <c r="F8" s="41">
        <v>2.1663999999999999</v>
      </c>
      <c r="G8" s="10">
        <v>29.334800000000001</v>
      </c>
      <c r="H8" s="41">
        <v>7.2218</v>
      </c>
      <c r="I8" s="41">
        <v>22.113</v>
      </c>
      <c r="J8" s="41">
        <v>17.084800000000001</v>
      </c>
      <c r="K8" s="41">
        <v>5.0282</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41">
        <v>24.363700000000001</v>
      </c>
      <c r="C10" s="41">
        <v>6.4688999999999997</v>
      </c>
      <c r="D10" s="41">
        <v>17.8948</v>
      </c>
      <c r="E10" s="41">
        <v>8.3275000000000006</v>
      </c>
      <c r="F10" s="41">
        <v>9.5672999999999995</v>
      </c>
      <c r="G10" s="10">
        <v>28.314699999999998</v>
      </c>
      <c r="H10" s="41">
        <v>8.2855000000000008</v>
      </c>
      <c r="I10" s="41">
        <v>20.029199999999999</v>
      </c>
      <c r="J10" s="41">
        <v>6.5321999999999996</v>
      </c>
      <c r="K10" s="41">
        <v>13.497</v>
      </c>
    </row>
    <row r="11" spans="1:11">
      <c r="A11" s="49" t="s">
        <v>132</v>
      </c>
      <c r="B11" s="41">
        <v>17.929099999999998</v>
      </c>
      <c r="C11" s="41">
        <v>2.6274000000000002</v>
      </c>
      <c r="D11" s="41">
        <v>15.301600000000001</v>
      </c>
      <c r="E11" s="41">
        <v>6.3933999999999997</v>
      </c>
      <c r="F11" s="41">
        <v>8.9082000000000008</v>
      </c>
      <c r="G11" s="10">
        <v>18.631399999999999</v>
      </c>
      <c r="H11" s="41">
        <v>4.7552000000000003</v>
      </c>
      <c r="I11" s="41">
        <v>13.876099999999999</v>
      </c>
      <c r="J11" s="41">
        <v>4.9652000000000003</v>
      </c>
      <c r="K11" s="41">
        <v>8.9108999999999998</v>
      </c>
    </row>
    <row r="12" spans="1:11">
      <c r="A12" s="49" t="s">
        <v>133</v>
      </c>
      <c r="B12" s="41">
        <v>20.662299999999998</v>
      </c>
      <c r="C12" s="41">
        <v>5.0910000000000002</v>
      </c>
      <c r="D12" s="41">
        <v>15.571300000000001</v>
      </c>
      <c r="E12" s="41">
        <v>5.5362999999999998</v>
      </c>
      <c r="F12" s="41">
        <v>10.035</v>
      </c>
      <c r="G12" s="10">
        <v>23.115400000000001</v>
      </c>
      <c r="H12" s="41">
        <v>5.9673999999999996</v>
      </c>
      <c r="I12" s="41">
        <v>17.1479</v>
      </c>
      <c r="J12" s="41">
        <v>4.4169</v>
      </c>
      <c r="K12" s="41">
        <v>12.731</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21.260400000000001</v>
      </c>
      <c r="C14" s="41">
        <v>14.0105</v>
      </c>
      <c r="D14" s="41">
        <v>7.2499000000000002</v>
      </c>
      <c r="E14" s="41">
        <v>2.7743000000000002</v>
      </c>
      <c r="F14" s="41">
        <v>4.4756999999999998</v>
      </c>
      <c r="G14" s="10">
        <v>23.8063</v>
      </c>
      <c r="H14" s="41">
        <v>15.848699999999999</v>
      </c>
      <c r="I14" s="41">
        <v>7.9576000000000002</v>
      </c>
      <c r="J14" s="41">
        <v>1.5696000000000001</v>
      </c>
      <c r="K14" s="41">
        <v>6.3879999999999999</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19.075500000000002</v>
      </c>
      <c r="C18" s="41">
        <v>7.6626000000000003</v>
      </c>
      <c r="D18" s="41">
        <v>11.4129</v>
      </c>
      <c r="E18" s="41">
        <v>2.7246999999999999</v>
      </c>
      <c r="F18" s="41">
        <v>8.6882000000000001</v>
      </c>
      <c r="G18" s="10">
        <v>20.806699999999999</v>
      </c>
      <c r="H18" s="41">
        <v>13.037100000000001</v>
      </c>
      <c r="I18" s="41">
        <v>7.7695999999999996</v>
      </c>
      <c r="J18" s="41">
        <v>3.0045000000000002</v>
      </c>
      <c r="K18" s="41">
        <v>4.7652000000000001</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23.658799999999999</v>
      </c>
      <c r="C24" s="41">
        <v>7.3292000000000002</v>
      </c>
      <c r="D24" s="41">
        <v>16.329499999999999</v>
      </c>
      <c r="E24" s="41">
        <v>13.2342</v>
      </c>
      <c r="F24" s="41">
        <v>3.0952999999999999</v>
      </c>
      <c r="G24" s="10">
        <v>22.658200000000001</v>
      </c>
      <c r="H24" s="41">
        <v>8.6986000000000008</v>
      </c>
      <c r="I24" s="41">
        <v>13.9597</v>
      </c>
      <c r="J24" s="41">
        <v>9.7277000000000005</v>
      </c>
      <c r="K24" s="41">
        <v>4.2320000000000002</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40.009599999999999</v>
      </c>
      <c r="C26" s="41">
        <v>4.6670999999999996</v>
      </c>
      <c r="D26" s="41">
        <v>35.342399999999998</v>
      </c>
      <c r="E26" s="41">
        <v>31.466000000000001</v>
      </c>
      <c r="F26" s="41">
        <v>3.8942999999999999</v>
      </c>
      <c r="G26" s="10">
        <v>35.349899999999998</v>
      </c>
      <c r="H26" s="41">
        <v>3.6657000000000002</v>
      </c>
      <c r="I26" s="41">
        <v>31.684200000000001</v>
      </c>
      <c r="J26" s="41">
        <v>26.523399999999999</v>
      </c>
      <c r="K26" s="41">
        <v>5.1608000000000001</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18.022600000000001</v>
      </c>
      <c r="C29" s="41">
        <v>4.6976000000000004</v>
      </c>
      <c r="D29" s="41">
        <v>13.324999999999999</v>
      </c>
      <c r="E29" s="41">
        <v>2.2759999999999998</v>
      </c>
      <c r="F29" s="41">
        <v>11.048999999999999</v>
      </c>
      <c r="G29" s="10">
        <v>23.059000000000001</v>
      </c>
      <c r="H29" s="41">
        <v>4.2636000000000003</v>
      </c>
      <c r="I29" s="41">
        <v>18.795400000000001</v>
      </c>
      <c r="J29" s="41">
        <v>1.6428</v>
      </c>
      <c r="K29" s="41">
        <v>17.1526</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41">
        <v>30.974900000000002</v>
      </c>
      <c r="C32" s="41">
        <v>6.7260999999999997</v>
      </c>
      <c r="D32" s="41">
        <v>24.248699999999999</v>
      </c>
      <c r="E32" s="41">
        <v>17.7895</v>
      </c>
      <c r="F32" s="41">
        <v>6.4592000000000001</v>
      </c>
      <c r="G32" s="10">
        <v>28.898099999999999</v>
      </c>
      <c r="H32" s="41">
        <v>3.8233000000000001</v>
      </c>
      <c r="I32" s="41">
        <v>25.0748</v>
      </c>
      <c r="J32" s="41">
        <v>19.155000000000001</v>
      </c>
      <c r="K32" s="41">
        <v>5.9198000000000004</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K34"/>
  <sheetViews>
    <sheetView workbookViewId="0"/>
  </sheetViews>
  <sheetFormatPr defaultRowHeight="15"/>
  <cols>
    <col min="1" max="1" width="26" customWidth="1"/>
    <col min="2" max="11" width="16" customWidth="1"/>
  </cols>
  <sheetData>
    <row r="1" spans="1:11">
      <c r="A1" s="2" t="s">
        <v>39</v>
      </c>
    </row>
    <row r="2" spans="1:11">
      <c r="A2" s="31" t="s">
        <v>212</v>
      </c>
      <c r="B2" s="64">
        <v>2009</v>
      </c>
      <c r="C2" s="45"/>
      <c r="D2" s="45"/>
      <c r="E2" s="45"/>
      <c r="F2" s="45"/>
      <c r="G2" s="64">
        <v>2011</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17.745999999999999</v>
      </c>
      <c r="C4" s="41">
        <v>4.2055999999999996</v>
      </c>
      <c r="D4" s="41">
        <v>13.5404</v>
      </c>
      <c r="E4" s="41">
        <v>5.5758000000000001</v>
      </c>
      <c r="F4" s="41">
        <v>7.9645999999999999</v>
      </c>
      <c r="G4" s="10">
        <v>17.561399999999999</v>
      </c>
      <c r="H4" s="41">
        <v>3.4826999999999999</v>
      </c>
      <c r="I4" s="41">
        <v>14.0787</v>
      </c>
      <c r="J4" s="41">
        <v>5.1071999999999997</v>
      </c>
      <c r="K4" s="41">
        <v>8.9715000000000007</v>
      </c>
    </row>
    <row r="5" spans="1:11">
      <c r="A5" s="40" t="s">
        <v>241</v>
      </c>
      <c r="B5" s="41">
        <v>22.957599999999999</v>
      </c>
      <c r="C5" s="41">
        <v>5.1096000000000004</v>
      </c>
      <c r="D5" s="41">
        <v>17.847999999999999</v>
      </c>
      <c r="E5" s="41">
        <v>9.0309000000000008</v>
      </c>
      <c r="F5" s="41">
        <v>8.8170999999999999</v>
      </c>
      <c r="G5" s="10">
        <v>22.083400000000001</v>
      </c>
      <c r="H5" s="41">
        <v>3.4157999999999999</v>
      </c>
      <c r="I5" s="41">
        <v>18.6677</v>
      </c>
      <c r="J5" s="41">
        <v>7.9310999999999998</v>
      </c>
      <c r="K5" s="41">
        <v>10.736599999999999</v>
      </c>
    </row>
    <row r="6" spans="1:11">
      <c r="A6" s="49" t="s">
        <v>127</v>
      </c>
      <c r="B6" s="58" t="s">
        <v>227</v>
      </c>
      <c r="C6" s="58" t="s">
        <v>227</v>
      </c>
      <c r="D6" s="58" t="s">
        <v>227</v>
      </c>
      <c r="E6" s="58" t="s">
        <v>227</v>
      </c>
      <c r="F6" s="58" t="s">
        <v>227</v>
      </c>
      <c r="G6" s="10">
        <v>25.039400000000001</v>
      </c>
      <c r="H6" s="41">
        <v>7.3175999999999997</v>
      </c>
      <c r="I6" s="41">
        <v>17.721900000000002</v>
      </c>
      <c r="J6" s="41">
        <v>8.6781000000000006</v>
      </c>
      <c r="K6" s="41">
        <v>9.0437999999999992</v>
      </c>
    </row>
    <row r="7" spans="1:11">
      <c r="A7" s="49" t="s">
        <v>128</v>
      </c>
      <c r="B7" s="41">
        <v>11.790699999999999</v>
      </c>
      <c r="C7" s="41">
        <v>3.3157999999999999</v>
      </c>
      <c r="D7" s="41">
        <v>8.4748999999999999</v>
      </c>
      <c r="E7" s="41">
        <v>1.5164</v>
      </c>
      <c r="F7" s="41">
        <v>6.9584999999999999</v>
      </c>
      <c r="G7" s="10">
        <v>12.2841</v>
      </c>
      <c r="H7" s="41">
        <v>3.5482999999999998</v>
      </c>
      <c r="I7" s="41">
        <v>8.7357999999999993</v>
      </c>
      <c r="J7" s="41">
        <v>2.4434999999999998</v>
      </c>
      <c r="K7" s="41">
        <v>6.2923</v>
      </c>
    </row>
    <row r="8" spans="1:11">
      <c r="A8" s="49" t="s">
        <v>129</v>
      </c>
      <c r="B8" s="41">
        <v>29.433499999999999</v>
      </c>
      <c r="C8" s="41">
        <v>9.2373999999999992</v>
      </c>
      <c r="D8" s="41">
        <v>20.196100000000001</v>
      </c>
      <c r="E8" s="41">
        <v>15.761200000000001</v>
      </c>
      <c r="F8" s="41">
        <v>4.4348000000000001</v>
      </c>
      <c r="G8" s="10">
        <v>26.2164</v>
      </c>
      <c r="H8" s="41">
        <v>9.0085999999999995</v>
      </c>
      <c r="I8" s="41">
        <v>17.207799999999999</v>
      </c>
      <c r="J8" s="41">
        <v>12.2433</v>
      </c>
      <c r="K8" s="41">
        <v>4.9645000000000001</v>
      </c>
    </row>
    <row r="9" spans="1:11">
      <c r="A9" s="49" t="s">
        <v>130</v>
      </c>
      <c r="B9" s="41">
        <v>18.9602</v>
      </c>
      <c r="C9" s="41">
        <v>12.8973</v>
      </c>
      <c r="D9" s="41">
        <v>6.0629</v>
      </c>
      <c r="E9" s="41">
        <v>0.8276</v>
      </c>
      <c r="F9" s="41">
        <v>5.2352999999999996</v>
      </c>
      <c r="G9" s="10">
        <v>20.808900000000001</v>
      </c>
      <c r="H9" s="41">
        <v>16.947600000000001</v>
      </c>
      <c r="I9" s="41">
        <v>3.8613</v>
      </c>
      <c r="J9" s="41">
        <v>0.55369999999999997</v>
      </c>
      <c r="K9" s="41">
        <v>3.3075999999999999</v>
      </c>
    </row>
    <row r="10" spans="1:11">
      <c r="A10" s="49" t="s">
        <v>131</v>
      </c>
      <c r="B10" s="41">
        <v>29.919499999999999</v>
      </c>
      <c r="C10" s="41">
        <v>13.626899999999999</v>
      </c>
      <c r="D10" s="41">
        <v>16.2926</v>
      </c>
      <c r="E10" s="41">
        <v>4.1519000000000004</v>
      </c>
      <c r="F10" s="41">
        <v>12.1408</v>
      </c>
      <c r="G10" s="10">
        <v>35.9848</v>
      </c>
      <c r="H10" s="41">
        <v>9.6579999999999995</v>
      </c>
      <c r="I10" s="41">
        <v>26.326899999999998</v>
      </c>
      <c r="J10" s="41">
        <v>12.135</v>
      </c>
      <c r="K10" s="41">
        <v>14.191800000000001</v>
      </c>
    </row>
    <row r="11" spans="1:11">
      <c r="A11" s="49" t="s">
        <v>132</v>
      </c>
      <c r="B11" s="41">
        <v>17.0471</v>
      </c>
      <c r="C11" s="41">
        <v>3.8462999999999998</v>
      </c>
      <c r="D11" s="41">
        <v>13.200799999999999</v>
      </c>
      <c r="E11" s="41">
        <v>3.5326</v>
      </c>
      <c r="F11" s="41">
        <v>9.6682000000000006</v>
      </c>
      <c r="G11" s="10">
        <v>16.9876</v>
      </c>
      <c r="H11" s="41">
        <v>2.0440999999999998</v>
      </c>
      <c r="I11" s="41">
        <v>14.9435</v>
      </c>
      <c r="J11" s="41">
        <v>5.2786999999999997</v>
      </c>
      <c r="K11" s="41">
        <v>9.6647999999999996</v>
      </c>
    </row>
    <row r="12" spans="1:11">
      <c r="A12" s="49" t="s">
        <v>133</v>
      </c>
      <c r="B12" s="41">
        <v>21.1708</v>
      </c>
      <c r="C12" s="41">
        <v>4.5826000000000002</v>
      </c>
      <c r="D12" s="41">
        <v>16.588200000000001</v>
      </c>
      <c r="E12" s="41">
        <v>4.2003000000000004</v>
      </c>
      <c r="F12" s="41">
        <v>12.3878</v>
      </c>
      <c r="G12" s="10">
        <v>23.4298</v>
      </c>
      <c r="H12" s="41">
        <v>2.2847</v>
      </c>
      <c r="I12" s="41">
        <v>21.145</v>
      </c>
      <c r="J12" s="41">
        <v>5.3346999999999998</v>
      </c>
      <c r="K12" s="41">
        <v>15.8103</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27.907699999999998</v>
      </c>
      <c r="C14" s="41">
        <v>16.046399999999998</v>
      </c>
      <c r="D14" s="41">
        <v>11.8613</v>
      </c>
      <c r="E14" s="41">
        <v>1.4135</v>
      </c>
      <c r="F14" s="41">
        <v>10.447800000000001</v>
      </c>
      <c r="G14" s="10">
        <v>31.028400000000001</v>
      </c>
      <c r="H14" s="41">
        <v>5.2066999999999997</v>
      </c>
      <c r="I14" s="41">
        <v>25.8217</v>
      </c>
      <c r="J14" s="41">
        <v>1.0508999999999999</v>
      </c>
      <c r="K14" s="41">
        <v>24.770800000000001</v>
      </c>
    </row>
    <row r="15" spans="1:11">
      <c r="A15" s="49" t="s">
        <v>136</v>
      </c>
      <c r="B15" s="58" t="s">
        <v>227</v>
      </c>
      <c r="C15" s="58" t="s">
        <v>227</v>
      </c>
      <c r="D15" s="58" t="s">
        <v>227</v>
      </c>
      <c r="E15" s="58" t="s">
        <v>227</v>
      </c>
      <c r="F15" s="58" t="s">
        <v>227</v>
      </c>
      <c r="G15" s="10">
        <v>29.351400000000002</v>
      </c>
      <c r="H15" s="41">
        <v>5.9518000000000004</v>
      </c>
      <c r="I15" s="41">
        <v>23.3995</v>
      </c>
      <c r="J15" s="41">
        <v>18.5428</v>
      </c>
      <c r="K15" s="41">
        <v>4.8567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23.039100000000001</v>
      </c>
      <c r="C17" s="41">
        <v>6.6798999999999999</v>
      </c>
      <c r="D17" s="41">
        <v>16.359300000000001</v>
      </c>
      <c r="E17" s="41">
        <v>6.1843000000000004</v>
      </c>
      <c r="F17" s="41">
        <v>10.174899999999999</v>
      </c>
      <c r="G17" s="10">
        <v>26.1708</v>
      </c>
      <c r="H17" s="41">
        <v>7.9650999999999996</v>
      </c>
      <c r="I17" s="41">
        <v>18.2057</v>
      </c>
      <c r="J17" s="41">
        <v>10.2462</v>
      </c>
      <c r="K17" s="41">
        <v>7.9595000000000002</v>
      </c>
    </row>
    <row r="18" spans="1:11">
      <c r="A18" s="49" t="s">
        <v>139</v>
      </c>
      <c r="B18" s="41">
        <v>22.476099999999999</v>
      </c>
      <c r="C18" s="41">
        <v>14.485300000000001</v>
      </c>
      <c r="D18" s="41">
        <v>7.9908000000000001</v>
      </c>
      <c r="E18" s="41">
        <v>2.1398000000000001</v>
      </c>
      <c r="F18" s="41">
        <v>5.8509000000000002</v>
      </c>
      <c r="G18" s="10">
        <v>25.233799999999999</v>
      </c>
      <c r="H18" s="41">
        <v>3.8559000000000001</v>
      </c>
      <c r="I18" s="41">
        <v>21.3779</v>
      </c>
      <c r="J18" s="41">
        <v>2.0644999999999998</v>
      </c>
      <c r="K18" s="41">
        <v>19.313400000000001</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29.198599999999999</v>
      </c>
      <c r="C21" s="41">
        <v>2.4798</v>
      </c>
      <c r="D21" s="41">
        <v>26.718900000000001</v>
      </c>
      <c r="E21" s="41">
        <v>21.470300000000002</v>
      </c>
      <c r="F21" s="41">
        <v>5.2485999999999997</v>
      </c>
      <c r="G21" s="10">
        <v>24.2377</v>
      </c>
      <c r="H21" s="41">
        <v>1.8956</v>
      </c>
      <c r="I21" s="41">
        <v>22.342099999999999</v>
      </c>
      <c r="J21" s="41">
        <v>15.974500000000001</v>
      </c>
      <c r="K21" s="41">
        <v>6.3676000000000004</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0">
        <v>23.639700000000001</v>
      </c>
      <c r="H23" s="41">
        <v>1.7728999999999999</v>
      </c>
      <c r="I23" s="41">
        <v>21.866800000000001</v>
      </c>
      <c r="J23" s="41">
        <v>0.89839999999999998</v>
      </c>
      <c r="K23" s="41">
        <v>20.968399999999999</v>
      </c>
    </row>
    <row r="24" spans="1:11">
      <c r="A24" s="49" t="s">
        <v>144</v>
      </c>
      <c r="B24" s="41">
        <v>21.684200000000001</v>
      </c>
      <c r="C24" s="41">
        <v>7.9968000000000004</v>
      </c>
      <c r="D24" s="41">
        <v>13.6874</v>
      </c>
      <c r="E24" s="41">
        <v>8.8896999999999995</v>
      </c>
      <c r="F24" s="41">
        <v>4.7977999999999996</v>
      </c>
      <c r="G24" s="10">
        <v>23.496400000000001</v>
      </c>
      <c r="H24" s="41">
        <v>6.4034000000000004</v>
      </c>
      <c r="I24" s="41">
        <v>17.093</v>
      </c>
      <c r="J24" s="41">
        <v>13.2224</v>
      </c>
      <c r="K24" s="41">
        <v>3.8706</v>
      </c>
    </row>
    <row r="25" spans="1:11">
      <c r="A25" s="49" t="s">
        <v>145</v>
      </c>
      <c r="B25" s="41">
        <v>14.619</v>
      </c>
      <c r="C25" s="41">
        <v>7.6002999999999998</v>
      </c>
      <c r="D25" s="41">
        <v>7.0187999999999997</v>
      </c>
      <c r="E25" s="41">
        <v>2.6577000000000002</v>
      </c>
      <c r="F25" s="41">
        <v>4.3611000000000004</v>
      </c>
      <c r="G25" s="10">
        <v>14.738099999999999</v>
      </c>
      <c r="H25" s="41">
        <v>6.8262</v>
      </c>
      <c r="I25" s="41">
        <v>7.9119000000000002</v>
      </c>
      <c r="J25" s="41">
        <v>1.8534999999999999</v>
      </c>
      <c r="K25" s="41">
        <v>6.0583999999999998</v>
      </c>
    </row>
    <row r="26" spans="1:11">
      <c r="A26" s="49" t="s">
        <v>146</v>
      </c>
      <c r="B26" s="41">
        <v>29.215</v>
      </c>
      <c r="C26" s="41">
        <v>2.9638</v>
      </c>
      <c r="D26" s="41">
        <v>26.251200000000001</v>
      </c>
      <c r="E26" s="41">
        <v>19.901299999999999</v>
      </c>
      <c r="F26" s="41">
        <v>6.3498999999999999</v>
      </c>
      <c r="G26" s="10">
        <v>25.5639</v>
      </c>
      <c r="H26" s="41">
        <v>2.0436000000000001</v>
      </c>
      <c r="I26" s="41">
        <v>23.520299999999999</v>
      </c>
      <c r="J26" s="41">
        <v>14.685</v>
      </c>
      <c r="K26" s="41">
        <v>8.8353000000000002</v>
      </c>
    </row>
    <row r="27" spans="1:11">
      <c r="A27" s="49" t="s">
        <v>147</v>
      </c>
      <c r="B27" s="41">
        <v>19.846800000000002</v>
      </c>
      <c r="C27" s="41">
        <v>6.4385000000000003</v>
      </c>
      <c r="D27" s="41">
        <v>13.408300000000001</v>
      </c>
      <c r="E27" s="41">
        <v>0.77849999999999997</v>
      </c>
      <c r="F27" s="41">
        <v>12.629799999999999</v>
      </c>
      <c r="G27" s="10">
        <v>20.048500000000001</v>
      </c>
      <c r="H27" s="41">
        <v>3.7747000000000002</v>
      </c>
      <c r="I27" s="41">
        <v>16.273900000000001</v>
      </c>
      <c r="J27" s="41">
        <v>0.64639999999999997</v>
      </c>
      <c r="K27" s="41">
        <v>15.6275</v>
      </c>
    </row>
    <row r="28" spans="1:11">
      <c r="A28" s="49" t="s">
        <v>148</v>
      </c>
      <c r="B28" s="41">
        <v>26.247399999999999</v>
      </c>
      <c r="C28" s="41">
        <v>8.24</v>
      </c>
      <c r="D28" s="41">
        <v>18.007400000000001</v>
      </c>
      <c r="E28" s="41">
        <v>2.2721</v>
      </c>
      <c r="F28" s="41">
        <v>15.735300000000001</v>
      </c>
      <c r="G28" s="10">
        <v>33.005499999999998</v>
      </c>
      <c r="H28" s="41">
        <v>3.3294999999999999</v>
      </c>
      <c r="I28" s="41">
        <v>29.675999999999998</v>
      </c>
      <c r="J28" s="41">
        <v>1.8694999999999999</v>
      </c>
      <c r="K28" s="41">
        <v>27.8066</v>
      </c>
    </row>
    <row r="29" spans="1:11">
      <c r="A29" s="49" t="s">
        <v>149</v>
      </c>
      <c r="B29" s="41">
        <v>22.805700000000002</v>
      </c>
      <c r="C29" s="41">
        <v>5.7878999999999996</v>
      </c>
      <c r="D29" s="41">
        <v>17.017800000000001</v>
      </c>
      <c r="E29" s="41">
        <v>0.68989999999999996</v>
      </c>
      <c r="F29" s="41">
        <v>16.3279</v>
      </c>
      <c r="G29" s="10">
        <v>25.6922</v>
      </c>
      <c r="H29" s="41">
        <v>2.629</v>
      </c>
      <c r="I29" s="41">
        <v>23.063199999999998</v>
      </c>
      <c r="J29" s="41">
        <v>0.56879999999999997</v>
      </c>
      <c r="K29" s="41">
        <v>22.494299999999999</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22.378699999999998</v>
      </c>
      <c r="C31" s="41">
        <v>5.9157999999999999</v>
      </c>
      <c r="D31" s="41">
        <v>16.462900000000001</v>
      </c>
      <c r="E31" s="41">
        <v>2.1867999999999999</v>
      </c>
      <c r="F31" s="41">
        <v>14.2761</v>
      </c>
      <c r="G31" s="10">
        <v>25.5137</v>
      </c>
      <c r="H31" s="41">
        <v>4.6883999999999997</v>
      </c>
      <c r="I31" s="41">
        <v>20.825299999999999</v>
      </c>
      <c r="J31" s="41">
        <v>1.2875000000000001</v>
      </c>
      <c r="K31" s="41">
        <v>19.5379</v>
      </c>
    </row>
    <row r="32" spans="1:11">
      <c r="A32" s="49" t="s">
        <v>152</v>
      </c>
      <c r="B32" s="41">
        <v>24.968399999999999</v>
      </c>
      <c r="C32" s="41">
        <v>2.6827000000000001</v>
      </c>
      <c r="D32" s="41">
        <v>22.285699999999999</v>
      </c>
      <c r="E32" s="41">
        <v>16.125699999999998</v>
      </c>
      <c r="F32" s="41">
        <v>6.16</v>
      </c>
      <c r="G32" s="10">
        <v>24.2562</v>
      </c>
      <c r="H32" s="41">
        <v>1.4861</v>
      </c>
      <c r="I32" s="41">
        <v>22.770099999999999</v>
      </c>
      <c r="J32" s="41">
        <v>13.7422</v>
      </c>
      <c r="K32" s="41">
        <v>9.0279000000000007</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K34"/>
  <sheetViews>
    <sheetView workbookViewId="0"/>
  </sheetViews>
  <sheetFormatPr defaultRowHeight="15"/>
  <cols>
    <col min="1" max="1" width="26" customWidth="1"/>
    <col min="2" max="11" width="16" customWidth="1"/>
  </cols>
  <sheetData>
    <row r="1" spans="1:11">
      <c r="A1" s="2" t="s">
        <v>39</v>
      </c>
    </row>
    <row r="2" spans="1:11">
      <c r="A2" s="31" t="s">
        <v>212</v>
      </c>
      <c r="B2" s="64">
        <v>2013</v>
      </c>
      <c r="C2" s="45"/>
      <c r="D2" s="45"/>
      <c r="E2" s="45"/>
      <c r="F2" s="45"/>
      <c r="G2" s="64">
        <v>2015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17.248999999999999</v>
      </c>
      <c r="C4" s="41">
        <v>2.3174999999999999</v>
      </c>
      <c r="D4" s="41">
        <v>14.9315</v>
      </c>
      <c r="E4" s="41">
        <v>3.7671000000000001</v>
      </c>
      <c r="F4" s="41">
        <v>11.164400000000001</v>
      </c>
      <c r="G4" s="10">
        <v>18.831800000000001</v>
      </c>
      <c r="H4" s="41">
        <v>1.9996</v>
      </c>
      <c r="I4" s="41">
        <v>16.8322</v>
      </c>
      <c r="J4" s="41">
        <v>4.7621000000000002</v>
      </c>
      <c r="K4" s="41">
        <v>12.0701</v>
      </c>
    </row>
    <row r="5" spans="1:11">
      <c r="A5" s="40" t="s">
        <v>241</v>
      </c>
      <c r="B5" s="41">
        <v>21.667300000000001</v>
      </c>
      <c r="C5" s="41">
        <v>2.4451000000000001</v>
      </c>
      <c r="D5" s="41">
        <v>19.222200000000001</v>
      </c>
      <c r="E5" s="41">
        <v>5.1673</v>
      </c>
      <c r="F5" s="41">
        <v>14.055</v>
      </c>
      <c r="G5" s="10">
        <v>24.1647</v>
      </c>
      <c r="H5" s="41">
        <v>2.2776000000000001</v>
      </c>
      <c r="I5" s="41">
        <v>21.8871</v>
      </c>
      <c r="J5" s="41">
        <v>7.5201000000000002</v>
      </c>
      <c r="K5" s="41">
        <v>14.367000000000001</v>
      </c>
    </row>
    <row r="6" spans="1:11">
      <c r="A6" s="49" t="s">
        <v>127</v>
      </c>
      <c r="B6" s="41">
        <v>26.6447</v>
      </c>
      <c r="C6" s="41">
        <v>2.0375999999999999</v>
      </c>
      <c r="D6" s="41">
        <v>24.607099999999999</v>
      </c>
      <c r="E6" s="41">
        <v>12.8216</v>
      </c>
      <c r="F6" s="41">
        <v>11.785500000000001</v>
      </c>
      <c r="G6" s="10">
        <v>26.959900000000001</v>
      </c>
      <c r="H6" s="41">
        <v>2.3761999999999999</v>
      </c>
      <c r="I6" s="41">
        <v>24.5837</v>
      </c>
      <c r="J6" s="41">
        <v>11.5748</v>
      </c>
      <c r="K6" s="41">
        <v>13.008900000000001</v>
      </c>
    </row>
    <row r="7" spans="1:11">
      <c r="A7" s="49" t="s">
        <v>128</v>
      </c>
      <c r="B7" s="41">
        <v>13.5044</v>
      </c>
      <c r="C7" s="41">
        <v>1.0223</v>
      </c>
      <c r="D7" s="41">
        <v>12.482100000000001</v>
      </c>
      <c r="E7" s="41">
        <v>1.5033000000000001</v>
      </c>
      <c r="F7" s="41">
        <v>10.9787</v>
      </c>
      <c r="G7" s="10">
        <v>13.8308</v>
      </c>
      <c r="H7" s="41">
        <v>2.1995</v>
      </c>
      <c r="I7" s="41">
        <v>11.6313</v>
      </c>
      <c r="J7" s="41">
        <v>1.2730999999999999</v>
      </c>
      <c r="K7" s="41">
        <v>10.3582</v>
      </c>
    </row>
    <row r="8" spans="1:11">
      <c r="A8" s="49" t="s">
        <v>129</v>
      </c>
      <c r="B8" s="41">
        <v>26.580400000000001</v>
      </c>
      <c r="C8" s="41">
        <v>3.3527999999999998</v>
      </c>
      <c r="D8" s="41">
        <v>23.227599999999999</v>
      </c>
      <c r="E8" s="41">
        <v>4.8616999999999999</v>
      </c>
      <c r="F8" s="41">
        <v>18.3659</v>
      </c>
      <c r="G8" s="10">
        <v>28.645800000000001</v>
      </c>
      <c r="H8" s="41">
        <v>3.1665999999999999</v>
      </c>
      <c r="I8" s="41">
        <v>25.479199999999999</v>
      </c>
      <c r="J8" s="41">
        <v>9.7088999999999999</v>
      </c>
      <c r="K8" s="41">
        <v>15.7704</v>
      </c>
    </row>
    <row r="9" spans="1:11">
      <c r="A9" s="49" t="s">
        <v>130</v>
      </c>
      <c r="B9" s="41">
        <v>21.932600000000001</v>
      </c>
      <c r="C9" s="41">
        <v>16.39</v>
      </c>
      <c r="D9" s="41">
        <v>5.5426000000000002</v>
      </c>
      <c r="E9" s="58" t="s">
        <v>179</v>
      </c>
      <c r="F9" s="41">
        <v>5.1395999999999997</v>
      </c>
      <c r="G9" s="10">
        <v>25.586300000000001</v>
      </c>
      <c r="H9" s="41">
        <v>9.3360000000000003</v>
      </c>
      <c r="I9" s="41">
        <v>16.250299999999999</v>
      </c>
      <c r="J9" s="41">
        <v>0.97170000000000001</v>
      </c>
      <c r="K9" s="41">
        <v>15.278600000000001</v>
      </c>
    </row>
    <row r="10" spans="1:11">
      <c r="A10" s="49" t="s">
        <v>131</v>
      </c>
      <c r="B10" s="41">
        <v>37.013399999999997</v>
      </c>
      <c r="C10" s="41">
        <v>3.4094000000000002</v>
      </c>
      <c r="D10" s="41">
        <v>33.603999999999999</v>
      </c>
      <c r="E10" s="41">
        <v>14.6683</v>
      </c>
      <c r="F10" s="41">
        <v>18.935700000000001</v>
      </c>
      <c r="G10" s="10">
        <v>38.158200000000001</v>
      </c>
      <c r="H10" s="41">
        <v>5.1845999999999997</v>
      </c>
      <c r="I10" s="41">
        <v>32.973599999999998</v>
      </c>
      <c r="J10" s="41">
        <v>15.5853</v>
      </c>
      <c r="K10" s="41">
        <v>17.388300000000001</v>
      </c>
    </row>
    <row r="11" spans="1:11">
      <c r="A11" s="49" t="s">
        <v>132</v>
      </c>
      <c r="B11" s="41">
        <v>17.212</v>
      </c>
      <c r="C11" s="41">
        <v>1.6831</v>
      </c>
      <c r="D11" s="41">
        <v>15.529</v>
      </c>
      <c r="E11" s="41">
        <v>5.6327999999999996</v>
      </c>
      <c r="F11" s="41">
        <v>9.8962000000000003</v>
      </c>
      <c r="G11" s="10">
        <v>15.869199999999999</v>
      </c>
      <c r="H11" s="41">
        <v>1.9227000000000001</v>
      </c>
      <c r="I11" s="41">
        <v>13.946400000000001</v>
      </c>
      <c r="J11" s="41">
        <v>4.12</v>
      </c>
      <c r="K11" s="41">
        <v>9.8263999999999996</v>
      </c>
    </row>
    <row r="12" spans="1:11">
      <c r="A12" s="49" t="s">
        <v>133</v>
      </c>
      <c r="B12" s="41">
        <v>20.057400000000001</v>
      </c>
      <c r="C12" s="41">
        <v>1.6042000000000001</v>
      </c>
      <c r="D12" s="41">
        <v>18.453199999999999</v>
      </c>
      <c r="E12" s="41">
        <v>1.6919999999999999</v>
      </c>
      <c r="F12" s="41">
        <v>16.761199999999999</v>
      </c>
      <c r="G12" s="10">
        <v>21.422499999999999</v>
      </c>
      <c r="H12" s="41">
        <v>1.4732000000000001</v>
      </c>
      <c r="I12" s="41">
        <v>19.949300000000001</v>
      </c>
      <c r="J12" s="41">
        <v>3.6372</v>
      </c>
      <c r="K12" s="41">
        <v>16.312100000000001</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31.6691</v>
      </c>
      <c r="C14" s="41">
        <v>3.5226000000000002</v>
      </c>
      <c r="D14" s="41">
        <v>28.1465</v>
      </c>
      <c r="E14" s="58" t="s">
        <v>179</v>
      </c>
      <c r="F14" s="41">
        <v>27.753799999999998</v>
      </c>
      <c r="G14" s="10">
        <v>31.8108</v>
      </c>
      <c r="H14" s="41">
        <v>5.4611999999999998</v>
      </c>
      <c r="I14" s="41">
        <v>26.349599999999999</v>
      </c>
      <c r="J14" s="41">
        <v>2.2688999999999999</v>
      </c>
      <c r="K14" s="41">
        <v>24.0807</v>
      </c>
    </row>
    <row r="15" spans="1:11">
      <c r="A15" s="49" t="s">
        <v>136</v>
      </c>
      <c r="B15" s="41">
        <v>28.821999999999999</v>
      </c>
      <c r="C15" s="41">
        <v>3.5062000000000002</v>
      </c>
      <c r="D15" s="41">
        <v>25.315799999999999</v>
      </c>
      <c r="E15" s="41">
        <v>10.1206</v>
      </c>
      <c r="F15" s="41">
        <v>15.1951</v>
      </c>
      <c r="G15" s="10">
        <v>40.527799999999999</v>
      </c>
      <c r="H15" s="41">
        <v>4.1284999999999998</v>
      </c>
      <c r="I15" s="41">
        <v>36.399299999999997</v>
      </c>
      <c r="J15" s="41">
        <v>18.266400000000001</v>
      </c>
      <c r="K15" s="41">
        <v>18.132899999999999</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27.332999999999998</v>
      </c>
      <c r="C17" s="41">
        <v>5.6692999999999998</v>
      </c>
      <c r="D17" s="41">
        <v>21.663699999999999</v>
      </c>
      <c r="E17" s="41">
        <v>8.93</v>
      </c>
      <c r="F17" s="41">
        <v>12.733700000000001</v>
      </c>
      <c r="G17" s="10">
        <v>31.817299999999999</v>
      </c>
      <c r="H17" s="41">
        <v>5.1853999999999996</v>
      </c>
      <c r="I17" s="41">
        <v>26.631900000000002</v>
      </c>
      <c r="J17" s="41">
        <v>14.2547</v>
      </c>
      <c r="K17" s="41">
        <v>12.3772</v>
      </c>
    </row>
    <row r="18" spans="1:11">
      <c r="A18" s="49" t="s">
        <v>139</v>
      </c>
      <c r="B18" s="41">
        <v>25.763200000000001</v>
      </c>
      <c r="C18" s="41">
        <v>2.5293999999999999</v>
      </c>
      <c r="D18" s="41">
        <v>23.233799999999999</v>
      </c>
      <c r="E18" s="41">
        <v>1.1015999999999999</v>
      </c>
      <c r="F18" s="41">
        <v>22.132200000000001</v>
      </c>
      <c r="G18" s="10">
        <v>27.6569</v>
      </c>
      <c r="H18" s="41">
        <v>4.9467999999999996</v>
      </c>
      <c r="I18" s="41">
        <v>22.710100000000001</v>
      </c>
      <c r="J18" s="41">
        <v>1.1596</v>
      </c>
      <c r="K18" s="41">
        <v>21.5504</v>
      </c>
    </row>
    <row r="19" spans="1:11">
      <c r="A19" s="49" t="s">
        <v>140</v>
      </c>
      <c r="B19" s="58" t="s">
        <v>227</v>
      </c>
      <c r="C19" s="58" t="s">
        <v>227</v>
      </c>
      <c r="D19" s="58" t="s">
        <v>227</v>
      </c>
      <c r="E19" s="58" t="s">
        <v>227</v>
      </c>
      <c r="F19" s="58" t="s">
        <v>227</v>
      </c>
      <c r="G19" s="10">
        <v>15.813800000000001</v>
      </c>
      <c r="H19" s="41">
        <v>2.3894000000000002</v>
      </c>
      <c r="I19" s="41">
        <v>13.424300000000001</v>
      </c>
      <c r="J19" s="41">
        <v>1.2611000000000001</v>
      </c>
      <c r="K19" s="41">
        <v>12.1632</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21.3582</v>
      </c>
      <c r="C21" s="41">
        <v>3.1017999999999999</v>
      </c>
      <c r="D21" s="41">
        <v>18.256399999999999</v>
      </c>
      <c r="E21" s="41">
        <v>12.3992</v>
      </c>
      <c r="F21" s="41">
        <v>5.8571999999999997</v>
      </c>
      <c r="G21" s="10">
        <v>25.541499999999999</v>
      </c>
      <c r="H21" s="41">
        <v>2.1383000000000001</v>
      </c>
      <c r="I21" s="41">
        <v>23.403199999999998</v>
      </c>
      <c r="J21" s="41">
        <v>15.5021</v>
      </c>
      <c r="K21" s="41">
        <v>7.9010999999999996</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41">
        <v>22.0731</v>
      </c>
      <c r="C23" s="41">
        <v>1.9358</v>
      </c>
      <c r="D23" s="41">
        <v>20.1373</v>
      </c>
      <c r="E23" s="58" t="s">
        <v>179</v>
      </c>
      <c r="F23" s="41">
        <v>19.739100000000001</v>
      </c>
      <c r="G23" s="10">
        <v>25.1067</v>
      </c>
      <c r="H23" s="41">
        <v>2.3477999999999999</v>
      </c>
      <c r="I23" s="41">
        <v>22.758900000000001</v>
      </c>
      <c r="J23" s="58" t="s">
        <v>179</v>
      </c>
      <c r="K23" s="41">
        <v>22.5838</v>
      </c>
    </row>
    <row r="24" spans="1:11">
      <c r="A24" s="49" t="s">
        <v>144</v>
      </c>
      <c r="B24" s="41">
        <v>24.527699999999999</v>
      </c>
      <c r="C24" s="41">
        <v>3.7961999999999998</v>
      </c>
      <c r="D24" s="41">
        <v>20.7315</v>
      </c>
      <c r="E24" s="41">
        <v>8.4379000000000008</v>
      </c>
      <c r="F24" s="41">
        <v>12.293699999999999</v>
      </c>
      <c r="G24" s="10">
        <v>26.5686</v>
      </c>
      <c r="H24" s="41">
        <v>4.4294000000000002</v>
      </c>
      <c r="I24" s="41">
        <v>22.139199999999999</v>
      </c>
      <c r="J24" s="41">
        <v>5.1505999999999998</v>
      </c>
      <c r="K24" s="41">
        <v>16.988499999999998</v>
      </c>
    </row>
    <row r="25" spans="1:11">
      <c r="A25" s="49" t="s">
        <v>145</v>
      </c>
      <c r="B25" s="41">
        <v>16.150200000000002</v>
      </c>
      <c r="C25" s="41">
        <v>4.2980999999999998</v>
      </c>
      <c r="D25" s="41">
        <v>11.8521</v>
      </c>
      <c r="E25" s="41">
        <v>2.3633000000000002</v>
      </c>
      <c r="F25" s="41">
        <v>9.4887999999999995</v>
      </c>
      <c r="G25" s="10">
        <v>16.626300000000001</v>
      </c>
      <c r="H25" s="41">
        <v>2.3418000000000001</v>
      </c>
      <c r="I25" s="41">
        <v>14.2845</v>
      </c>
      <c r="J25" s="41">
        <v>1.8818999999999999</v>
      </c>
      <c r="K25" s="41">
        <v>12.4026</v>
      </c>
    </row>
    <row r="26" spans="1:11">
      <c r="A26" s="49" t="s">
        <v>146</v>
      </c>
      <c r="B26" s="41">
        <v>21.361899999999999</v>
      </c>
      <c r="C26" s="41">
        <v>2.7017000000000002</v>
      </c>
      <c r="D26" s="41">
        <v>18.6601</v>
      </c>
      <c r="E26" s="41">
        <v>8.6883999999999997</v>
      </c>
      <c r="F26" s="41">
        <v>9.9718</v>
      </c>
      <c r="G26" s="10">
        <v>22.2257</v>
      </c>
      <c r="H26" s="41">
        <v>2.6335000000000002</v>
      </c>
      <c r="I26" s="41">
        <v>19.592199999999998</v>
      </c>
      <c r="J26" s="41">
        <v>7.6135000000000002</v>
      </c>
      <c r="K26" s="41">
        <v>11.9787</v>
      </c>
    </row>
    <row r="27" spans="1:11">
      <c r="A27" s="49" t="s">
        <v>147</v>
      </c>
      <c r="B27" s="41">
        <v>21.661000000000001</v>
      </c>
      <c r="C27" s="41">
        <v>2.8813</v>
      </c>
      <c r="D27" s="41">
        <v>18.779599999999999</v>
      </c>
      <c r="E27" s="58" t="s">
        <v>179</v>
      </c>
      <c r="F27" s="41">
        <v>18.45</v>
      </c>
      <c r="G27" s="10">
        <v>22.4071</v>
      </c>
      <c r="H27" s="41">
        <v>5.0334000000000003</v>
      </c>
      <c r="I27" s="41">
        <v>17.373699999999999</v>
      </c>
      <c r="J27" s="58" t="s">
        <v>179</v>
      </c>
      <c r="K27" s="41">
        <v>16.924399999999999</v>
      </c>
    </row>
    <row r="28" spans="1:11">
      <c r="A28" s="49" t="s">
        <v>148</v>
      </c>
      <c r="B28" s="41">
        <v>30.747699999999998</v>
      </c>
      <c r="C28" s="41">
        <v>4.0633999999999997</v>
      </c>
      <c r="D28" s="41">
        <v>26.6843</v>
      </c>
      <c r="E28" s="41">
        <v>1.6011</v>
      </c>
      <c r="F28" s="41">
        <v>25.083300000000001</v>
      </c>
      <c r="G28" s="16" t="s">
        <v>227</v>
      </c>
      <c r="H28" s="58" t="s">
        <v>227</v>
      </c>
      <c r="I28" s="58" t="s">
        <v>227</v>
      </c>
      <c r="J28" s="58" t="s">
        <v>227</v>
      </c>
      <c r="K28" s="58" t="s">
        <v>227</v>
      </c>
    </row>
    <row r="29" spans="1:11">
      <c r="A29" s="49" t="s">
        <v>149</v>
      </c>
      <c r="B29" s="41">
        <v>27.996200000000002</v>
      </c>
      <c r="C29" s="41">
        <v>1.4641999999999999</v>
      </c>
      <c r="D29" s="41">
        <v>26.532</v>
      </c>
      <c r="E29" s="41">
        <v>0.53600000000000003</v>
      </c>
      <c r="F29" s="41">
        <v>25.995999999999999</v>
      </c>
      <c r="G29" s="10">
        <v>26.121099999999998</v>
      </c>
      <c r="H29" s="41">
        <v>2.0623999999999998</v>
      </c>
      <c r="I29" s="41">
        <v>24.058700000000002</v>
      </c>
      <c r="J29" s="41">
        <v>0.51080000000000003</v>
      </c>
      <c r="K29" s="41">
        <v>23.547899999999998</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25.8659</v>
      </c>
      <c r="C31" s="41">
        <v>3.7932000000000001</v>
      </c>
      <c r="D31" s="41">
        <v>22.072700000000001</v>
      </c>
      <c r="E31" s="41">
        <v>1.1637</v>
      </c>
      <c r="F31" s="41">
        <v>20.908999999999999</v>
      </c>
      <c r="G31" s="10">
        <v>24.215900000000001</v>
      </c>
      <c r="H31" s="41">
        <v>4.7686999999999999</v>
      </c>
      <c r="I31" s="41">
        <v>19.447299999999998</v>
      </c>
      <c r="J31" s="41">
        <v>2.6819999999999999</v>
      </c>
      <c r="K31" s="41">
        <v>16.7653</v>
      </c>
    </row>
    <row r="32" spans="1:11">
      <c r="A32" s="49" t="s">
        <v>152</v>
      </c>
      <c r="B32" s="41">
        <v>24.075800000000001</v>
      </c>
      <c r="C32" s="41">
        <v>2.5829</v>
      </c>
      <c r="D32" s="41">
        <v>21.492999999999999</v>
      </c>
      <c r="E32" s="41">
        <v>10.913</v>
      </c>
      <c r="F32" s="41">
        <v>10.5799</v>
      </c>
      <c r="G32" s="10">
        <v>23.919</v>
      </c>
      <c r="H32" s="41">
        <v>2.5512999999999999</v>
      </c>
      <c r="I32" s="41">
        <v>21.367699999999999</v>
      </c>
      <c r="J32" s="41">
        <v>12.478400000000001</v>
      </c>
      <c r="K32" s="41">
        <v>8.8892000000000007</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K34"/>
  <sheetViews>
    <sheetView workbookViewId="0"/>
  </sheetViews>
  <sheetFormatPr defaultRowHeight="15"/>
  <cols>
    <col min="1" max="1" width="26" customWidth="1"/>
    <col min="2" max="11" width="16" customWidth="1"/>
  </cols>
  <sheetData>
    <row r="1" spans="1:11">
      <c r="A1" s="2" t="s">
        <v>39</v>
      </c>
    </row>
    <row r="2" spans="1:11">
      <c r="A2" s="31" t="s">
        <v>212</v>
      </c>
      <c r="B2" s="64">
        <v>2017</v>
      </c>
      <c r="C2" s="45"/>
      <c r="D2" s="45"/>
      <c r="E2" s="45"/>
      <c r="F2" s="45"/>
      <c r="G2" s="64">
        <v>2019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19.610700000000001</v>
      </c>
      <c r="C4" s="41">
        <v>2.1577000000000002</v>
      </c>
      <c r="D4" s="41">
        <v>17.452999999999999</v>
      </c>
      <c r="E4" s="41">
        <v>6.3971</v>
      </c>
      <c r="F4" s="41">
        <v>11.055899999999999</v>
      </c>
      <c r="G4" s="10">
        <v>20.9116</v>
      </c>
      <c r="H4" s="41">
        <v>1.9671050000000001</v>
      </c>
      <c r="I4" s="41">
        <v>18.944519</v>
      </c>
      <c r="J4" s="41">
        <v>6.3616630000000001</v>
      </c>
      <c r="K4" s="41">
        <v>12.582857000000001</v>
      </c>
    </row>
    <row r="5" spans="1:11">
      <c r="A5" s="40" t="s">
        <v>241</v>
      </c>
      <c r="B5" s="41">
        <v>25.098600000000001</v>
      </c>
      <c r="C5" s="41">
        <v>2.9626000000000001</v>
      </c>
      <c r="D5" s="41">
        <v>22.135999999999999</v>
      </c>
      <c r="E5" s="41">
        <v>9.2380999999999993</v>
      </c>
      <c r="F5" s="41">
        <v>12.8979</v>
      </c>
      <c r="G5" s="10">
        <v>26.161100000000001</v>
      </c>
      <c r="H5" s="41">
        <v>2.204456</v>
      </c>
      <c r="I5" s="41">
        <v>23.956593999999999</v>
      </c>
      <c r="J5" s="41">
        <v>9.2365359999999992</v>
      </c>
      <c r="K5" s="41">
        <v>14.720058</v>
      </c>
    </row>
    <row r="6" spans="1:11">
      <c r="A6" s="49" t="s">
        <v>127</v>
      </c>
      <c r="B6" s="41">
        <v>26.295999999999999</v>
      </c>
      <c r="C6" s="41">
        <v>1.8085</v>
      </c>
      <c r="D6" s="41">
        <v>24.487500000000001</v>
      </c>
      <c r="E6" s="41">
        <v>11.100199999999999</v>
      </c>
      <c r="F6" s="41">
        <v>13.3873</v>
      </c>
      <c r="G6" s="10">
        <v>30.308</v>
      </c>
      <c r="H6" s="41">
        <v>1.6636820000000001</v>
      </c>
      <c r="I6" s="41">
        <v>28.644356999999999</v>
      </c>
      <c r="J6" s="41">
        <v>13.639251</v>
      </c>
      <c r="K6" s="41">
        <v>15.005106</v>
      </c>
    </row>
    <row r="7" spans="1:11">
      <c r="A7" s="49" t="s">
        <v>128</v>
      </c>
      <c r="B7" s="41">
        <v>14.8263</v>
      </c>
      <c r="C7" s="41">
        <v>1.2373000000000001</v>
      </c>
      <c r="D7" s="41">
        <v>13.589</v>
      </c>
      <c r="E7" s="41">
        <v>1.6913</v>
      </c>
      <c r="F7" s="41">
        <v>11.8977</v>
      </c>
      <c r="G7" s="10">
        <v>17.625800000000002</v>
      </c>
      <c r="H7" s="41">
        <v>2.7459639999999998</v>
      </c>
      <c r="I7" s="41">
        <v>14.879814</v>
      </c>
      <c r="J7" s="41">
        <v>0.92045399999999999</v>
      </c>
      <c r="K7" s="41">
        <v>13.959358999999999</v>
      </c>
    </row>
    <row r="8" spans="1:11">
      <c r="A8" s="49" t="s">
        <v>129</v>
      </c>
      <c r="B8" s="41">
        <v>33.4251</v>
      </c>
      <c r="C8" s="41">
        <v>2.3048000000000002</v>
      </c>
      <c r="D8" s="41">
        <v>31.1204</v>
      </c>
      <c r="E8" s="41">
        <v>8.3643999999999998</v>
      </c>
      <c r="F8" s="41">
        <v>22.756</v>
      </c>
      <c r="G8" s="10">
        <v>35.387900000000002</v>
      </c>
      <c r="H8" s="41">
        <v>2.5014099999999999</v>
      </c>
      <c r="I8" s="41">
        <v>32.886501000000003</v>
      </c>
      <c r="J8" s="41">
        <v>8.6603940000000001</v>
      </c>
      <c r="K8" s="41">
        <v>24.226106999999999</v>
      </c>
    </row>
    <row r="9" spans="1:11">
      <c r="A9" s="49" t="s">
        <v>130</v>
      </c>
      <c r="B9" s="41">
        <v>22.136600000000001</v>
      </c>
      <c r="C9" s="41">
        <v>4.1307999999999998</v>
      </c>
      <c r="D9" s="41">
        <v>18.005800000000001</v>
      </c>
      <c r="E9" s="41">
        <v>1.7029000000000001</v>
      </c>
      <c r="F9" s="41">
        <v>16.302800000000001</v>
      </c>
      <c r="G9" s="10">
        <v>25.231300000000001</v>
      </c>
      <c r="H9" s="41">
        <v>4.3157810000000003</v>
      </c>
      <c r="I9" s="41">
        <v>20.915510999999999</v>
      </c>
      <c r="J9" s="41">
        <v>1.05521</v>
      </c>
      <c r="K9" s="41">
        <v>19.860301</v>
      </c>
    </row>
    <row r="10" spans="1:11">
      <c r="A10" s="49" t="s">
        <v>131</v>
      </c>
      <c r="B10" s="41">
        <v>39.172499999999999</v>
      </c>
      <c r="C10" s="41">
        <v>5.5217999999999998</v>
      </c>
      <c r="D10" s="41">
        <v>33.650700000000001</v>
      </c>
      <c r="E10" s="41">
        <v>17.238</v>
      </c>
      <c r="F10" s="41">
        <v>16.412800000000001</v>
      </c>
      <c r="G10" s="10">
        <v>39.307400000000001</v>
      </c>
      <c r="H10" s="41">
        <v>5.7029059999999996</v>
      </c>
      <c r="I10" s="41">
        <v>33.604444000000001</v>
      </c>
      <c r="J10" s="41">
        <v>16.020047000000002</v>
      </c>
      <c r="K10" s="41">
        <v>17.584396999999999</v>
      </c>
    </row>
    <row r="11" spans="1:11">
      <c r="A11" s="49" t="s">
        <v>132</v>
      </c>
      <c r="B11" s="41">
        <v>17.689</v>
      </c>
      <c r="C11" s="41">
        <v>2.4704999999999999</v>
      </c>
      <c r="D11" s="41">
        <v>15.218400000000001</v>
      </c>
      <c r="E11" s="41">
        <v>9.8164999999999996</v>
      </c>
      <c r="F11" s="41">
        <v>5.4020000000000001</v>
      </c>
      <c r="G11" s="10">
        <v>17.124199999999998</v>
      </c>
      <c r="H11" s="41">
        <v>2.654452</v>
      </c>
      <c r="I11" s="41">
        <v>14.469713</v>
      </c>
      <c r="J11" s="41">
        <v>6.9939530000000003</v>
      </c>
      <c r="K11" s="41">
        <v>7.4757600000000002</v>
      </c>
    </row>
    <row r="12" spans="1:11">
      <c r="A12" s="49" t="s">
        <v>133</v>
      </c>
      <c r="B12" s="41">
        <v>20.8065</v>
      </c>
      <c r="C12" s="41">
        <v>1.6468</v>
      </c>
      <c r="D12" s="41">
        <v>19.159800000000001</v>
      </c>
      <c r="E12" s="41">
        <v>3.8054000000000001</v>
      </c>
      <c r="F12" s="41">
        <v>15.3543</v>
      </c>
      <c r="G12" s="10">
        <v>23.884</v>
      </c>
      <c r="H12" s="41">
        <v>0.93664400000000003</v>
      </c>
      <c r="I12" s="41">
        <v>22.947308</v>
      </c>
      <c r="J12" s="41">
        <v>4.6297689999999996</v>
      </c>
      <c r="K12" s="41">
        <v>18.317539</v>
      </c>
    </row>
    <row r="13" spans="1:11">
      <c r="A13" s="49" t="s">
        <v>134</v>
      </c>
      <c r="B13" s="41">
        <v>23.8066</v>
      </c>
      <c r="C13" s="41">
        <v>1.0794999999999999</v>
      </c>
      <c r="D13" s="41">
        <v>22.7271</v>
      </c>
      <c r="E13" s="41">
        <v>17.694600000000001</v>
      </c>
      <c r="F13" s="41">
        <v>5.0324999999999998</v>
      </c>
      <c r="G13" s="10">
        <v>23.0732</v>
      </c>
      <c r="H13" s="41">
        <v>1.118136</v>
      </c>
      <c r="I13" s="41">
        <v>21.955013999999998</v>
      </c>
      <c r="J13" s="41">
        <v>15.601725</v>
      </c>
      <c r="K13" s="41">
        <v>6.3532890000000002</v>
      </c>
    </row>
    <row r="14" spans="1:11">
      <c r="A14" s="49" t="s">
        <v>135</v>
      </c>
      <c r="B14" s="41">
        <v>33.246299999999998</v>
      </c>
      <c r="C14" s="41">
        <v>6.1708999999999996</v>
      </c>
      <c r="D14" s="41">
        <v>27.075399999999998</v>
      </c>
      <c r="E14" s="41">
        <v>5.1416000000000004</v>
      </c>
      <c r="F14" s="41">
        <v>21.933700000000002</v>
      </c>
      <c r="G14" s="10">
        <v>32.132100000000001</v>
      </c>
      <c r="H14" s="41">
        <v>5.123049</v>
      </c>
      <c r="I14" s="41">
        <v>27.009046999999999</v>
      </c>
      <c r="J14" s="41">
        <v>5.1564160000000001</v>
      </c>
      <c r="K14" s="41">
        <v>21.852630999999999</v>
      </c>
    </row>
    <row r="15" spans="1:11">
      <c r="A15" s="49" t="s">
        <v>136</v>
      </c>
      <c r="B15" s="41">
        <v>52.636099999999999</v>
      </c>
      <c r="C15" s="41">
        <v>2.5175999999999998</v>
      </c>
      <c r="D15" s="41">
        <v>50.118499999999997</v>
      </c>
      <c r="E15" s="41">
        <v>25.343900000000001</v>
      </c>
      <c r="F15" s="41">
        <v>24.774699999999999</v>
      </c>
      <c r="G15" s="10">
        <v>53.5642</v>
      </c>
      <c r="H15" s="41">
        <v>3.8847960000000001</v>
      </c>
      <c r="I15" s="41">
        <v>49.679400999999999</v>
      </c>
      <c r="J15" s="41">
        <v>33.830598000000002</v>
      </c>
      <c r="K15" s="41">
        <v>15.848803</v>
      </c>
    </row>
    <row r="16" spans="1:11">
      <c r="A16" s="49" t="s">
        <v>137</v>
      </c>
      <c r="B16" s="41">
        <v>38.709899999999998</v>
      </c>
      <c r="C16" s="41">
        <v>2.4908999999999999</v>
      </c>
      <c r="D16" s="41">
        <v>36.219000000000001</v>
      </c>
      <c r="E16" s="41">
        <v>28.006799999999998</v>
      </c>
      <c r="F16" s="41">
        <v>8.2121999999999993</v>
      </c>
      <c r="G16" s="10">
        <v>32.948399999999999</v>
      </c>
      <c r="H16" s="41">
        <v>1.575434</v>
      </c>
      <c r="I16" s="41">
        <v>31.373002</v>
      </c>
      <c r="J16" s="41">
        <v>20.318494999999999</v>
      </c>
      <c r="K16" s="41">
        <v>11.054506999999999</v>
      </c>
    </row>
    <row r="17" spans="1:11">
      <c r="A17" s="49" t="s">
        <v>138</v>
      </c>
      <c r="B17" s="41">
        <v>34.735799999999998</v>
      </c>
      <c r="C17" s="41">
        <v>8.1232000000000006</v>
      </c>
      <c r="D17" s="41">
        <v>26.6126</v>
      </c>
      <c r="E17" s="41">
        <v>16.595500000000001</v>
      </c>
      <c r="F17" s="41">
        <v>10.017099999999999</v>
      </c>
      <c r="G17" s="10">
        <v>31.4604</v>
      </c>
      <c r="H17" s="41">
        <v>5.8400660000000002</v>
      </c>
      <c r="I17" s="41">
        <v>25.620365</v>
      </c>
      <c r="J17" s="41">
        <v>11.584858000000001</v>
      </c>
      <c r="K17" s="41">
        <v>14.035507000000001</v>
      </c>
    </row>
    <row r="18" spans="1:11">
      <c r="A18" s="49" t="s">
        <v>139</v>
      </c>
      <c r="B18" s="41">
        <v>26.4254</v>
      </c>
      <c r="C18" s="41">
        <v>5.4581</v>
      </c>
      <c r="D18" s="41">
        <v>20.967300000000002</v>
      </c>
      <c r="E18" s="41">
        <v>3.6928999999999998</v>
      </c>
      <c r="F18" s="41">
        <v>17.2744</v>
      </c>
      <c r="G18" s="10">
        <v>26.598600000000001</v>
      </c>
      <c r="H18" s="41">
        <v>2.5563600000000002</v>
      </c>
      <c r="I18" s="41">
        <v>24.042218999999999</v>
      </c>
      <c r="J18" s="41">
        <v>1.30308</v>
      </c>
      <c r="K18" s="41">
        <v>22.739139000000002</v>
      </c>
    </row>
    <row r="19" spans="1:11">
      <c r="A19" s="49" t="s">
        <v>140</v>
      </c>
      <c r="B19" s="41">
        <v>18.271899999999999</v>
      </c>
      <c r="C19" s="41">
        <v>2.9051999999999998</v>
      </c>
      <c r="D19" s="41">
        <v>15.3667</v>
      </c>
      <c r="E19" s="41">
        <v>3.2027000000000001</v>
      </c>
      <c r="F19" s="41">
        <v>12.164</v>
      </c>
      <c r="G19" s="10">
        <v>20.9694</v>
      </c>
      <c r="H19" s="41">
        <v>2.3162479999999999</v>
      </c>
      <c r="I19" s="41">
        <v>18.653171</v>
      </c>
      <c r="J19" s="41">
        <v>2.2855439999999998</v>
      </c>
      <c r="K19" s="41">
        <v>16.367626999999999</v>
      </c>
    </row>
    <row r="20" spans="1:11">
      <c r="A20" s="49" t="s">
        <v>141</v>
      </c>
      <c r="B20" s="41">
        <v>29.511399999999998</v>
      </c>
      <c r="C20" s="41">
        <v>2.4361999999999999</v>
      </c>
      <c r="D20" s="41">
        <v>27.075199999999999</v>
      </c>
      <c r="E20" s="41">
        <v>17.018799999999999</v>
      </c>
      <c r="F20" s="41">
        <v>10.0565</v>
      </c>
      <c r="G20" s="10">
        <v>34.337000000000003</v>
      </c>
      <c r="H20" s="41">
        <v>1.182993</v>
      </c>
      <c r="I20" s="41">
        <v>33.154035999999998</v>
      </c>
      <c r="J20" s="41">
        <v>24.540389000000001</v>
      </c>
      <c r="K20" s="41">
        <v>8.6136470000000003</v>
      </c>
    </row>
    <row r="21" spans="1:11">
      <c r="A21" s="49" t="s">
        <v>242</v>
      </c>
      <c r="B21" s="41">
        <v>20.980599999999999</v>
      </c>
      <c r="C21" s="41">
        <v>1.79</v>
      </c>
      <c r="D21" s="41">
        <v>19.1906</v>
      </c>
      <c r="E21" s="41">
        <v>13.2613</v>
      </c>
      <c r="F21" s="41">
        <v>5.9292999999999996</v>
      </c>
      <c r="G21" s="10">
        <v>22.857399999999998</v>
      </c>
      <c r="H21" s="41">
        <v>2.012022</v>
      </c>
      <c r="I21" s="41">
        <v>20.845374</v>
      </c>
      <c r="J21" s="41">
        <v>15.23367</v>
      </c>
      <c r="K21" s="41">
        <v>5.6117030000000003</v>
      </c>
    </row>
    <row r="22" spans="1:11">
      <c r="A22" s="49" t="s">
        <v>142</v>
      </c>
      <c r="B22" s="41">
        <v>19.633199999999999</v>
      </c>
      <c r="C22" s="41">
        <v>1.9007000000000001</v>
      </c>
      <c r="D22" s="41">
        <v>17.732500000000002</v>
      </c>
      <c r="E22" s="41">
        <v>8.0952000000000002</v>
      </c>
      <c r="F22" s="41">
        <v>9.6372</v>
      </c>
      <c r="G22" s="10">
        <v>16.344200000000001</v>
      </c>
      <c r="H22" s="41">
        <v>0.99307299999999998</v>
      </c>
      <c r="I22" s="41">
        <v>15.351138000000001</v>
      </c>
      <c r="J22" s="41">
        <v>3.8569079999999998</v>
      </c>
      <c r="K22" s="41">
        <v>11.49423</v>
      </c>
    </row>
    <row r="23" spans="1:11">
      <c r="A23" s="49" t="s">
        <v>143</v>
      </c>
      <c r="B23" s="41">
        <v>24.867699999999999</v>
      </c>
      <c r="C23" s="41">
        <v>1.7458</v>
      </c>
      <c r="D23" s="41">
        <v>23.1219</v>
      </c>
      <c r="E23" s="41">
        <v>1.6438999999999999</v>
      </c>
      <c r="F23" s="41">
        <v>21.477900000000002</v>
      </c>
      <c r="G23" s="10">
        <v>27.264500000000002</v>
      </c>
      <c r="H23" s="41">
        <v>1.999765</v>
      </c>
      <c r="I23" s="41">
        <v>25.264779999999998</v>
      </c>
      <c r="J23" s="41">
        <v>1.7140899999999999</v>
      </c>
      <c r="K23" s="41">
        <v>23.550689999999999</v>
      </c>
    </row>
    <row r="24" spans="1:11">
      <c r="A24" s="49" t="s">
        <v>144</v>
      </c>
      <c r="B24" s="41">
        <v>27.64</v>
      </c>
      <c r="C24" s="41">
        <v>3.0592000000000001</v>
      </c>
      <c r="D24" s="41">
        <v>24.5808</v>
      </c>
      <c r="E24" s="41">
        <v>11.1403</v>
      </c>
      <c r="F24" s="41">
        <v>13.4405</v>
      </c>
      <c r="G24" s="10">
        <v>30.2471</v>
      </c>
      <c r="H24" s="41">
        <v>1.904377</v>
      </c>
      <c r="I24" s="41">
        <v>28.342699</v>
      </c>
      <c r="J24" s="41">
        <v>18.014709</v>
      </c>
      <c r="K24" s="41">
        <v>10.32799</v>
      </c>
    </row>
    <row r="25" spans="1:11">
      <c r="A25" s="49" t="s">
        <v>145</v>
      </c>
      <c r="B25" s="41">
        <v>13.766500000000001</v>
      </c>
      <c r="C25" s="41">
        <v>2.5817000000000001</v>
      </c>
      <c r="D25" s="41">
        <v>11.184799999999999</v>
      </c>
      <c r="E25" s="41">
        <v>2.4942000000000002</v>
      </c>
      <c r="F25" s="41">
        <v>8.6905999999999999</v>
      </c>
      <c r="G25" s="10">
        <v>17.114999999999998</v>
      </c>
      <c r="H25" s="41">
        <v>2.1303329999999998</v>
      </c>
      <c r="I25" s="41">
        <v>14.984681</v>
      </c>
      <c r="J25" s="41">
        <v>3.5190410000000001</v>
      </c>
      <c r="K25" s="41">
        <v>11.46564</v>
      </c>
    </row>
    <row r="26" spans="1:11">
      <c r="A26" s="49" t="s">
        <v>146</v>
      </c>
      <c r="B26" s="41">
        <v>21.734400000000001</v>
      </c>
      <c r="C26" s="41">
        <v>3.1985999999999999</v>
      </c>
      <c r="D26" s="41">
        <v>18.535900000000002</v>
      </c>
      <c r="E26" s="41">
        <v>11.930199999999999</v>
      </c>
      <c r="F26" s="41">
        <v>6.6056999999999997</v>
      </c>
      <c r="G26" s="10">
        <v>22.306999999999999</v>
      </c>
      <c r="H26" s="41">
        <v>2.60385</v>
      </c>
      <c r="I26" s="41">
        <v>19.703175999999999</v>
      </c>
      <c r="J26" s="41">
        <v>12.002428</v>
      </c>
      <c r="K26" s="41">
        <v>7.7007479999999999</v>
      </c>
    </row>
    <row r="27" spans="1:11">
      <c r="A27" s="49" t="s">
        <v>147</v>
      </c>
      <c r="B27" s="41">
        <v>23.423500000000001</v>
      </c>
      <c r="C27" s="41">
        <v>4.5498000000000003</v>
      </c>
      <c r="D27" s="41">
        <v>18.873699999999999</v>
      </c>
      <c r="E27" s="41">
        <v>1.8165</v>
      </c>
      <c r="F27" s="41">
        <v>17.057200000000002</v>
      </c>
      <c r="G27" s="10">
        <v>24.999199999999998</v>
      </c>
      <c r="H27" s="41">
        <v>2.9614090000000002</v>
      </c>
      <c r="I27" s="41">
        <v>22.037811999999999</v>
      </c>
      <c r="J27" s="41">
        <v>0.83287500000000003</v>
      </c>
      <c r="K27" s="41">
        <v>21.204937999999999</v>
      </c>
    </row>
    <row r="28" spans="1:11">
      <c r="A28" s="49" t="s">
        <v>148</v>
      </c>
      <c r="B28" s="41">
        <v>30.0686</v>
      </c>
      <c r="C28" s="41">
        <v>4.1162000000000001</v>
      </c>
      <c r="D28" s="41">
        <v>25.952400000000001</v>
      </c>
      <c r="E28" s="41">
        <v>3.6612</v>
      </c>
      <c r="F28" s="41">
        <v>22.2912</v>
      </c>
      <c r="G28" s="10">
        <v>31.137799999999999</v>
      </c>
      <c r="H28" s="41">
        <v>3.4759679999999999</v>
      </c>
      <c r="I28" s="41">
        <v>27.661847999999999</v>
      </c>
      <c r="J28" s="41">
        <v>3.4599549999999999</v>
      </c>
      <c r="K28" s="41">
        <v>24.201892999999998</v>
      </c>
    </row>
    <row r="29" spans="1:11">
      <c r="A29" s="49" t="s">
        <v>149</v>
      </c>
      <c r="B29" s="41">
        <v>29.688099999999999</v>
      </c>
      <c r="C29" s="41">
        <v>2.4413999999999998</v>
      </c>
      <c r="D29" s="41">
        <v>27.246700000000001</v>
      </c>
      <c r="E29" s="41">
        <v>3.6261000000000001</v>
      </c>
      <c r="F29" s="41">
        <v>23.6206</v>
      </c>
      <c r="G29" s="10">
        <v>29.956900000000001</v>
      </c>
      <c r="H29" s="41">
        <v>1.8336380000000001</v>
      </c>
      <c r="I29" s="41">
        <v>28.123224</v>
      </c>
      <c r="J29" s="41">
        <v>3.293577</v>
      </c>
      <c r="K29" s="41">
        <v>24.829647000000001</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26.501999999999999</v>
      </c>
      <c r="C31" s="41">
        <v>5.3346</v>
      </c>
      <c r="D31" s="41">
        <v>21.167300000000001</v>
      </c>
      <c r="E31" s="41">
        <v>7.3606999999999996</v>
      </c>
      <c r="F31" s="41">
        <v>13.8066</v>
      </c>
      <c r="G31" s="10">
        <v>27.928999999999998</v>
      </c>
      <c r="H31" s="41">
        <v>5.8085209999999998</v>
      </c>
      <c r="I31" s="41">
        <v>22.120438</v>
      </c>
      <c r="J31" s="41">
        <v>6.8275290000000002</v>
      </c>
      <c r="K31" s="41">
        <v>15.292909</v>
      </c>
    </row>
    <row r="32" spans="1:11">
      <c r="A32" s="49" t="s">
        <v>152</v>
      </c>
      <c r="B32" s="41">
        <v>21.884399999999999</v>
      </c>
      <c r="C32" s="41">
        <v>2.0265</v>
      </c>
      <c r="D32" s="41">
        <v>19.857800000000001</v>
      </c>
      <c r="E32" s="41">
        <v>14.731999999999999</v>
      </c>
      <c r="F32" s="41">
        <v>5.1257999999999999</v>
      </c>
      <c r="G32" s="10">
        <v>21.720800000000001</v>
      </c>
      <c r="H32" s="41">
        <v>3.9467629999999998</v>
      </c>
      <c r="I32" s="41">
        <v>17.773993000000001</v>
      </c>
      <c r="J32" s="41">
        <v>12.451791999999999</v>
      </c>
      <c r="K32" s="41">
        <v>5.3222009999999997</v>
      </c>
    </row>
    <row r="33" spans="1:11">
      <c r="A33" s="14" t="s">
        <v>243</v>
      </c>
      <c r="B33" s="6">
        <v>19.6873</v>
      </c>
      <c r="C33" s="6">
        <v>1.9231</v>
      </c>
      <c r="D33" s="6">
        <v>17.764199999999999</v>
      </c>
      <c r="E33" s="6">
        <v>3.2347000000000001</v>
      </c>
      <c r="F33" s="6">
        <v>14.529500000000001</v>
      </c>
      <c r="G33" s="15">
        <v>16.7651</v>
      </c>
      <c r="H33" s="6">
        <v>1.9902029999999999</v>
      </c>
      <c r="I33" s="6">
        <v>14.774858</v>
      </c>
      <c r="J33" s="6">
        <v>2.6268799999999999</v>
      </c>
      <c r="K33" s="6">
        <v>12.147978</v>
      </c>
    </row>
    <row r="34" spans="1:11">
      <c r="A34" s="7" t="s">
        <v>234</v>
      </c>
    </row>
  </sheetData>
  <mergeCells count="3">
    <mergeCell ref="B2:F2"/>
    <mergeCell ref="A2:A3"/>
    <mergeCell ref="G2:K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K38"/>
  <sheetViews>
    <sheetView workbookViewId="0"/>
  </sheetViews>
  <sheetFormatPr defaultRowHeight="15"/>
  <cols>
    <col min="1" max="1" width="26" customWidth="1"/>
    <col min="2" max="11" width="16" customWidth="1"/>
  </cols>
  <sheetData>
    <row r="1" spans="1:11">
      <c r="A1" s="2" t="s">
        <v>39</v>
      </c>
    </row>
    <row r="2" spans="1:11">
      <c r="A2" s="31" t="s">
        <v>212</v>
      </c>
      <c r="B2" s="64">
        <v>2022</v>
      </c>
      <c r="C2" s="45"/>
      <c r="D2" s="45"/>
      <c r="E2" s="45"/>
      <c r="F2" s="45"/>
      <c r="G2" s="64">
        <v>2024</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23.644107999999999</v>
      </c>
      <c r="C4" s="41">
        <v>1.892274</v>
      </c>
      <c r="D4" s="41">
        <v>21.751833999999999</v>
      </c>
      <c r="E4" s="41">
        <v>7.9144969999999999</v>
      </c>
      <c r="F4" s="41">
        <v>13.837337</v>
      </c>
      <c r="G4" s="10">
        <v>24.548877000000001</v>
      </c>
      <c r="H4" s="41">
        <v>2.5885899999999999</v>
      </c>
      <c r="I4" s="41">
        <v>21.960286</v>
      </c>
      <c r="J4" s="41">
        <v>9.1597489999999997</v>
      </c>
      <c r="K4" s="41">
        <v>12.800537</v>
      </c>
    </row>
    <row r="5" spans="1:11">
      <c r="A5" s="40" t="s">
        <v>241</v>
      </c>
      <c r="B5" s="41">
        <v>28.387933</v>
      </c>
      <c r="C5" s="41">
        <v>2.0367289999999998</v>
      </c>
      <c r="D5" s="41">
        <v>26.351203999999999</v>
      </c>
      <c r="E5" s="41">
        <v>11.881323999999999</v>
      </c>
      <c r="F5" s="41">
        <v>14.469879000000001</v>
      </c>
      <c r="G5" s="10">
        <v>32.037871000000003</v>
      </c>
      <c r="H5" s="41">
        <v>3.3844210000000001</v>
      </c>
      <c r="I5" s="41">
        <v>28.653448999999998</v>
      </c>
      <c r="J5" s="41">
        <v>14.760999999999999</v>
      </c>
      <c r="K5" s="41">
        <v>13.89245</v>
      </c>
    </row>
    <row r="6" spans="1:11">
      <c r="A6" s="49" t="s">
        <v>127</v>
      </c>
      <c r="B6" s="41">
        <v>40.012608</v>
      </c>
      <c r="C6" s="41">
        <v>1.102849</v>
      </c>
      <c r="D6" s="41">
        <v>38.909757999999997</v>
      </c>
      <c r="E6" s="41">
        <v>24.441434999999998</v>
      </c>
      <c r="F6" s="41">
        <v>14.468324000000001</v>
      </c>
      <c r="G6" s="10">
        <v>39.487102999999998</v>
      </c>
      <c r="H6" s="41">
        <v>1.9418709999999999</v>
      </c>
      <c r="I6" s="41">
        <v>37.545231999999999</v>
      </c>
      <c r="J6" s="41">
        <v>22.773008000000001</v>
      </c>
      <c r="K6" s="41">
        <v>14.772225000000001</v>
      </c>
    </row>
    <row r="7" spans="1:11">
      <c r="A7" s="49" t="s">
        <v>128</v>
      </c>
      <c r="B7" s="41">
        <v>21.224627000000002</v>
      </c>
      <c r="C7" s="41">
        <v>2.7464559999999998</v>
      </c>
      <c r="D7" s="41">
        <v>18.478171</v>
      </c>
      <c r="E7" s="41">
        <v>1.2753989999999999</v>
      </c>
      <c r="F7" s="41">
        <v>17.202773000000001</v>
      </c>
      <c r="G7" s="10">
        <v>20.974481000000001</v>
      </c>
      <c r="H7" s="41">
        <v>1.9869650000000001</v>
      </c>
      <c r="I7" s="41">
        <v>18.987515999999999</v>
      </c>
      <c r="J7" s="41">
        <v>2.4349289999999999</v>
      </c>
      <c r="K7" s="41">
        <v>16.552586999999999</v>
      </c>
    </row>
    <row r="8" spans="1:11">
      <c r="A8" s="49" t="s">
        <v>129</v>
      </c>
      <c r="B8" s="41">
        <v>40.617907000000002</v>
      </c>
      <c r="C8" s="41">
        <v>2.015727</v>
      </c>
      <c r="D8" s="41">
        <v>38.602179</v>
      </c>
      <c r="E8" s="41">
        <v>14.579509</v>
      </c>
      <c r="F8" s="41">
        <v>24.022670000000002</v>
      </c>
      <c r="G8" s="10">
        <v>44.958852999999998</v>
      </c>
      <c r="H8" s="41">
        <v>3.5910790000000001</v>
      </c>
      <c r="I8" s="41">
        <v>41.367775000000002</v>
      </c>
      <c r="J8" s="41">
        <v>20.702316</v>
      </c>
      <c r="K8" s="41">
        <v>20.665458000000001</v>
      </c>
    </row>
    <row r="9" spans="1:11">
      <c r="A9" s="49" t="s">
        <v>130</v>
      </c>
      <c r="B9" s="41">
        <v>25.611136999999999</v>
      </c>
      <c r="C9" s="41">
        <v>2.8529339999999999</v>
      </c>
      <c r="D9" s="41">
        <v>22.758203000000002</v>
      </c>
      <c r="E9" s="41">
        <v>1.0344610000000001</v>
      </c>
      <c r="F9" s="41">
        <v>21.723742000000001</v>
      </c>
      <c r="G9" s="10">
        <v>28.507787</v>
      </c>
      <c r="H9" s="41">
        <v>2.8212980000000001</v>
      </c>
      <c r="I9" s="41">
        <v>25.686489000000002</v>
      </c>
      <c r="J9" s="41">
        <v>1.7246159999999999</v>
      </c>
      <c r="K9" s="41">
        <v>23.961873000000001</v>
      </c>
    </row>
    <row r="10" spans="1:11">
      <c r="A10" s="49" t="s">
        <v>131</v>
      </c>
      <c r="B10" s="41">
        <v>37.987983</v>
      </c>
      <c r="C10" s="41">
        <v>5.7162050000000004</v>
      </c>
      <c r="D10" s="41">
        <v>32.271777999999998</v>
      </c>
      <c r="E10" s="41">
        <v>14.991161999999999</v>
      </c>
      <c r="F10" s="41">
        <v>17.280616999999999</v>
      </c>
      <c r="G10" s="10">
        <v>42.393942000000003</v>
      </c>
      <c r="H10" s="41">
        <v>7.8999100000000002</v>
      </c>
      <c r="I10" s="41">
        <v>34.494031999999997</v>
      </c>
      <c r="J10" s="41">
        <v>16.555904000000002</v>
      </c>
      <c r="K10" s="41">
        <v>17.938127999999999</v>
      </c>
    </row>
    <row r="11" spans="1:11">
      <c r="A11" s="49" t="s">
        <v>132</v>
      </c>
      <c r="B11" s="41">
        <v>24.407585000000001</v>
      </c>
      <c r="C11" s="41">
        <v>2.681832</v>
      </c>
      <c r="D11" s="41">
        <v>21.725753000000001</v>
      </c>
      <c r="E11" s="41">
        <v>11.158659</v>
      </c>
      <c r="F11" s="41">
        <v>10.567094000000001</v>
      </c>
      <c r="G11" s="10">
        <v>26.884101000000001</v>
      </c>
      <c r="H11" s="41">
        <v>2.700094</v>
      </c>
      <c r="I11" s="41">
        <v>24.184007000000001</v>
      </c>
      <c r="J11" s="41">
        <v>13.323838</v>
      </c>
      <c r="K11" s="41">
        <v>10.860169000000001</v>
      </c>
    </row>
    <row r="12" spans="1:11">
      <c r="A12" s="49" t="s">
        <v>133</v>
      </c>
      <c r="B12" s="41">
        <v>31.543417000000002</v>
      </c>
      <c r="C12" s="41">
        <v>1.505002</v>
      </c>
      <c r="D12" s="41">
        <v>30.038416000000002</v>
      </c>
      <c r="E12" s="41">
        <v>7.6789649999999998</v>
      </c>
      <c r="F12" s="41">
        <v>22.359451</v>
      </c>
      <c r="G12" s="10">
        <v>38.674354000000001</v>
      </c>
      <c r="H12" s="41">
        <v>7.5573769999999998</v>
      </c>
      <c r="I12" s="41">
        <v>31.116976000000001</v>
      </c>
      <c r="J12" s="41">
        <v>7.6060949999999998</v>
      </c>
      <c r="K12" s="41">
        <v>23.510881000000001</v>
      </c>
    </row>
    <row r="13" spans="1:11">
      <c r="A13" s="49" t="s">
        <v>134</v>
      </c>
      <c r="B13" s="41">
        <v>21.003140999999999</v>
      </c>
      <c r="C13" s="41">
        <v>1.2384280000000001</v>
      </c>
      <c r="D13" s="41">
        <v>19.764713</v>
      </c>
      <c r="E13" s="41">
        <v>14.193757</v>
      </c>
      <c r="F13" s="41">
        <v>5.5709559999999998</v>
      </c>
      <c r="G13" s="10">
        <v>24.502872</v>
      </c>
      <c r="H13" s="41">
        <v>1.8709290000000001</v>
      </c>
      <c r="I13" s="41">
        <v>22.631943</v>
      </c>
      <c r="J13" s="41">
        <v>17.793956000000001</v>
      </c>
      <c r="K13" s="41">
        <v>4.837987</v>
      </c>
    </row>
    <row r="14" spans="1:11">
      <c r="A14" s="49" t="s">
        <v>135</v>
      </c>
      <c r="B14" s="41">
        <v>31.492218999999999</v>
      </c>
      <c r="C14" s="41">
        <v>3.913532</v>
      </c>
      <c r="D14" s="41">
        <v>27.578686999999999</v>
      </c>
      <c r="E14" s="41">
        <v>4.4700150000000001</v>
      </c>
      <c r="F14" s="41">
        <v>23.108671999999999</v>
      </c>
      <c r="G14" s="10">
        <v>32.730362</v>
      </c>
      <c r="H14" s="41">
        <v>3.5778089999999998</v>
      </c>
      <c r="I14" s="41">
        <v>29.152553000000001</v>
      </c>
      <c r="J14" s="41">
        <v>1.6004350000000001</v>
      </c>
      <c r="K14" s="41">
        <v>27.552118</v>
      </c>
    </row>
    <row r="15" spans="1:11">
      <c r="A15" s="49" t="s">
        <v>136</v>
      </c>
      <c r="B15" s="41">
        <v>59.328063</v>
      </c>
      <c r="C15" s="41">
        <v>3.1222650000000001</v>
      </c>
      <c r="D15" s="41">
        <v>56.205798000000001</v>
      </c>
      <c r="E15" s="41">
        <v>33.378585000000001</v>
      </c>
      <c r="F15" s="41">
        <v>22.827213</v>
      </c>
      <c r="G15" s="10">
        <v>60.265286000000003</v>
      </c>
      <c r="H15" s="41">
        <v>4.375737</v>
      </c>
      <c r="I15" s="41">
        <v>55.889549000000002</v>
      </c>
      <c r="J15" s="41">
        <v>38.668892999999997</v>
      </c>
      <c r="K15" s="41">
        <v>17.220656000000002</v>
      </c>
    </row>
    <row r="16" spans="1:11">
      <c r="A16" s="49" t="s">
        <v>137</v>
      </c>
      <c r="B16" s="41">
        <v>37.172330000000002</v>
      </c>
      <c r="C16" s="41">
        <v>2.5853549999999998</v>
      </c>
      <c r="D16" s="41">
        <v>34.586975000000002</v>
      </c>
      <c r="E16" s="41">
        <v>21.173632000000001</v>
      </c>
      <c r="F16" s="41">
        <v>13.413342999999999</v>
      </c>
      <c r="G16" s="10">
        <v>37.464917999999997</v>
      </c>
      <c r="H16" s="41">
        <v>6.5873799999999996</v>
      </c>
      <c r="I16" s="41">
        <v>30.877538000000001</v>
      </c>
      <c r="J16" s="41">
        <v>23.053569</v>
      </c>
      <c r="K16" s="41">
        <v>7.823969</v>
      </c>
    </row>
    <row r="17" spans="1:11">
      <c r="A17" s="49" t="s">
        <v>138</v>
      </c>
      <c r="B17" s="41">
        <v>32.387580999999997</v>
      </c>
      <c r="C17" s="41">
        <v>5.1021929999999998</v>
      </c>
      <c r="D17" s="41">
        <v>27.285388999999999</v>
      </c>
      <c r="E17" s="41">
        <v>16.055273</v>
      </c>
      <c r="F17" s="41">
        <v>11.230115</v>
      </c>
      <c r="G17" s="10">
        <v>28.253864</v>
      </c>
      <c r="H17" s="41">
        <v>6.533074</v>
      </c>
      <c r="I17" s="41">
        <v>21.720790000000001</v>
      </c>
      <c r="J17" s="41">
        <v>12.093650999999999</v>
      </c>
      <c r="K17" s="41">
        <v>9.6271389999999997</v>
      </c>
    </row>
    <row r="18" spans="1:11">
      <c r="A18" s="49" t="s">
        <v>139</v>
      </c>
      <c r="B18" s="41">
        <v>32.224656000000003</v>
      </c>
      <c r="C18" s="41">
        <v>4.3172560000000004</v>
      </c>
      <c r="D18" s="41">
        <v>27.907399000000002</v>
      </c>
      <c r="E18" s="41">
        <v>1.2577659999999999</v>
      </c>
      <c r="F18" s="41">
        <v>26.649633000000001</v>
      </c>
      <c r="G18" s="10">
        <v>30.832833000000001</v>
      </c>
      <c r="H18" s="41">
        <v>5.1276140000000003</v>
      </c>
      <c r="I18" s="41">
        <v>25.705219</v>
      </c>
      <c r="J18" s="41">
        <v>4.6422670000000004</v>
      </c>
      <c r="K18" s="41">
        <v>21.062951999999999</v>
      </c>
    </row>
    <row r="19" spans="1:11">
      <c r="A19" s="49" t="s">
        <v>140</v>
      </c>
      <c r="B19" s="41">
        <v>24.623614</v>
      </c>
      <c r="C19" s="41">
        <v>1.7690809999999999</v>
      </c>
      <c r="D19" s="41">
        <v>22.854533</v>
      </c>
      <c r="E19" s="41">
        <v>2.0549590000000002</v>
      </c>
      <c r="F19" s="41">
        <v>20.799574</v>
      </c>
      <c r="G19" s="10">
        <v>24.806713999999999</v>
      </c>
      <c r="H19" s="41">
        <v>2.0612870000000001</v>
      </c>
      <c r="I19" s="41">
        <v>22.745426999999999</v>
      </c>
      <c r="J19" s="41">
        <v>3.8397049999999999</v>
      </c>
      <c r="K19" s="41">
        <v>18.905722000000001</v>
      </c>
    </row>
    <row r="20" spans="1:11">
      <c r="A20" s="49" t="s">
        <v>141</v>
      </c>
      <c r="B20" s="41">
        <v>51.231642999999998</v>
      </c>
      <c r="C20" s="41">
        <v>1.406887</v>
      </c>
      <c r="D20" s="41">
        <v>49.824756000000001</v>
      </c>
      <c r="E20" s="41">
        <v>35.809918000000003</v>
      </c>
      <c r="F20" s="41">
        <v>14.014837999999999</v>
      </c>
      <c r="G20" s="10">
        <v>53.208461999999997</v>
      </c>
      <c r="H20" s="41">
        <v>2.6365080000000001</v>
      </c>
      <c r="I20" s="41">
        <v>50.571953999999998</v>
      </c>
      <c r="J20" s="41">
        <v>47.189202000000002</v>
      </c>
      <c r="K20" s="41">
        <v>3.3827530000000001</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41">
        <v>22.961597000000001</v>
      </c>
      <c r="C22" s="41">
        <v>1.0172779999999999</v>
      </c>
      <c r="D22" s="41">
        <v>21.944317999999999</v>
      </c>
      <c r="E22" s="41">
        <v>6.6695589999999996</v>
      </c>
      <c r="F22" s="41">
        <v>15.274759</v>
      </c>
      <c r="G22" s="10">
        <v>22.811425</v>
      </c>
      <c r="H22" s="41">
        <v>1.464116</v>
      </c>
      <c r="I22" s="41">
        <v>21.347308999999999</v>
      </c>
      <c r="J22" s="41">
        <v>6.283766</v>
      </c>
      <c r="K22" s="41">
        <v>15.063542999999999</v>
      </c>
    </row>
    <row r="23" spans="1:11">
      <c r="A23" s="49" t="s">
        <v>143</v>
      </c>
      <c r="B23" s="41">
        <v>25.380462000000001</v>
      </c>
      <c r="C23" s="41">
        <v>3.1827459999999999</v>
      </c>
      <c r="D23" s="41">
        <v>22.197716</v>
      </c>
      <c r="E23" s="41">
        <v>2.3484539999999998</v>
      </c>
      <c r="F23" s="41">
        <v>19.849262</v>
      </c>
      <c r="G23" s="10">
        <v>25.149484000000001</v>
      </c>
      <c r="H23" s="41">
        <v>2.1887120000000002</v>
      </c>
      <c r="I23" s="41">
        <v>22.960771999999999</v>
      </c>
      <c r="J23" s="41">
        <v>4.2106560000000002</v>
      </c>
      <c r="K23" s="41">
        <v>18.750115999999998</v>
      </c>
    </row>
    <row r="24" spans="1:11">
      <c r="A24" s="49" t="s">
        <v>144</v>
      </c>
      <c r="B24" s="41">
        <v>40.495668999999999</v>
      </c>
      <c r="C24" s="41">
        <v>3.646309</v>
      </c>
      <c r="D24" s="41">
        <v>36.849359</v>
      </c>
      <c r="E24" s="41">
        <v>22.475731</v>
      </c>
      <c r="F24" s="41">
        <v>14.373628999999999</v>
      </c>
      <c r="G24" s="10">
        <v>48.952399999999997</v>
      </c>
      <c r="H24" s="41">
        <v>4.5392679999999999</v>
      </c>
      <c r="I24" s="41">
        <v>44.413133000000002</v>
      </c>
      <c r="J24" s="41">
        <v>31.109604000000001</v>
      </c>
      <c r="K24" s="41">
        <v>13.303528999999999</v>
      </c>
    </row>
    <row r="25" spans="1:11">
      <c r="A25" s="49" t="s">
        <v>145</v>
      </c>
      <c r="B25" s="41">
        <v>20.960858999999999</v>
      </c>
      <c r="C25" s="41">
        <v>1.896137</v>
      </c>
      <c r="D25" s="41">
        <v>19.064722</v>
      </c>
      <c r="E25" s="41">
        <v>2.9009960000000001</v>
      </c>
      <c r="F25" s="41">
        <v>16.163726</v>
      </c>
      <c r="G25" s="10">
        <v>26.430329</v>
      </c>
      <c r="H25" s="41">
        <v>3.7293150000000002</v>
      </c>
      <c r="I25" s="41">
        <v>22.701014000000001</v>
      </c>
      <c r="J25" s="41">
        <v>2.5993140000000001</v>
      </c>
      <c r="K25" s="41">
        <v>20.101700999999998</v>
      </c>
    </row>
    <row r="26" spans="1:11">
      <c r="A26" s="49" t="s">
        <v>146</v>
      </c>
      <c r="B26" s="41">
        <v>23.860773999999999</v>
      </c>
      <c r="C26" s="41">
        <v>2.418256</v>
      </c>
      <c r="D26" s="41">
        <v>21.442518</v>
      </c>
      <c r="E26" s="41">
        <v>12.170726</v>
      </c>
      <c r="F26" s="41">
        <v>9.2717919999999996</v>
      </c>
      <c r="G26" s="10">
        <v>23.819569000000001</v>
      </c>
      <c r="H26" s="41">
        <v>2.2295389999999999</v>
      </c>
      <c r="I26" s="41">
        <v>21.590029999999999</v>
      </c>
      <c r="J26" s="41">
        <v>12.708038</v>
      </c>
      <c r="K26" s="41">
        <v>8.8819920000000003</v>
      </c>
    </row>
    <row r="27" spans="1:11">
      <c r="A27" s="49" t="s">
        <v>147</v>
      </c>
      <c r="B27" s="41">
        <v>24.194794999999999</v>
      </c>
      <c r="C27" s="41">
        <v>3.3405800000000001</v>
      </c>
      <c r="D27" s="41">
        <v>20.854215</v>
      </c>
      <c r="E27" s="41">
        <v>1.983962</v>
      </c>
      <c r="F27" s="41">
        <v>18.870253000000002</v>
      </c>
      <c r="G27" s="10">
        <v>29.467734</v>
      </c>
      <c r="H27" s="41">
        <v>5.0973870000000003</v>
      </c>
      <c r="I27" s="41">
        <v>24.370346999999999</v>
      </c>
      <c r="J27" s="41">
        <v>3.7134469999999999</v>
      </c>
      <c r="K27" s="41">
        <v>20.6569</v>
      </c>
    </row>
    <row r="28" spans="1:11">
      <c r="A28" s="49" t="s">
        <v>148</v>
      </c>
      <c r="B28" s="41">
        <v>32.531084999999997</v>
      </c>
      <c r="C28" s="41">
        <v>1.216753</v>
      </c>
      <c r="D28" s="41">
        <v>31.314332</v>
      </c>
      <c r="E28" s="41">
        <v>6.0490089999999999</v>
      </c>
      <c r="F28" s="41">
        <v>25.265322999999999</v>
      </c>
      <c r="G28" s="10">
        <v>32.043152999999997</v>
      </c>
      <c r="H28" s="41">
        <v>1.7126589999999999</v>
      </c>
      <c r="I28" s="41">
        <v>30.330494000000002</v>
      </c>
      <c r="J28" s="41">
        <v>12.843116999999999</v>
      </c>
      <c r="K28" s="41">
        <v>17.487376999999999</v>
      </c>
    </row>
    <row r="29" spans="1:11">
      <c r="A29" s="49" t="s">
        <v>149</v>
      </c>
      <c r="B29" s="41">
        <v>29.074227</v>
      </c>
      <c r="C29" s="41">
        <v>1.118028</v>
      </c>
      <c r="D29" s="41">
        <v>27.956199000000002</v>
      </c>
      <c r="E29" s="41">
        <v>2.029204</v>
      </c>
      <c r="F29" s="41">
        <v>25.926994000000001</v>
      </c>
      <c r="G29" s="10">
        <v>32.458804000000001</v>
      </c>
      <c r="H29" s="41">
        <v>4.9611720000000004</v>
      </c>
      <c r="I29" s="41">
        <v>27.497631999999999</v>
      </c>
      <c r="J29" s="41">
        <v>4.3326390000000004</v>
      </c>
      <c r="K29" s="41">
        <v>23.164992999999999</v>
      </c>
    </row>
    <row r="30" spans="1:11">
      <c r="A30" s="49" t="s">
        <v>150</v>
      </c>
      <c r="B30" s="58" t="s">
        <v>227</v>
      </c>
      <c r="C30" s="58" t="s">
        <v>227</v>
      </c>
      <c r="D30" s="58" t="s">
        <v>227</v>
      </c>
      <c r="E30" s="58" t="s">
        <v>227</v>
      </c>
      <c r="F30" s="58" t="s">
        <v>227</v>
      </c>
      <c r="G30" s="10">
        <v>25.013674000000002</v>
      </c>
      <c r="H30" s="41">
        <v>1.642779</v>
      </c>
      <c r="I30" s="41">
        <v>23.370894</v>
      </c>
      <c r="J30" s="41">
        <v>4.4386340000000004</v>
      </c>
      <c r="K30" s="41">
        <v>18.932259999999999</v>
      </c>
    </row>
    <row r="31" spans="1:11">
      <c r="A31" s="49" t="s">
        <v>151</v>
      </c>
      <c r="B31" s="41">
        <v>31.625947</v>
      </c>
      <c r="C31" s="41">
        <v>5.1330980000000004</v>
      </c>
      <c r="D31" s="41">
        <v>26.492849</v>
      </c>
      <c r="E31" s="41">
        <v>6.7459540000000002</v>
      </c>
      <c r="F31" s="41">
        <v>19.746894999999999</v>
      </c>
      <c r="G31" s="10">
        <v>36.389637999999998</v>
      </c>
      <c r="H31" s="41">
        <v>5.7218669999999996</v>
      </c>
      <c r="I31" s="41">
        <v>30.667771999999999</v>
      </c>
      <c r="J31" s="41">
        <v>11.730981</v>
      </c>
      <c r="K31" s="41">
        <v>18.936790999999999</v>
      </c>
    </row>
    <row r="32" spans="1:11">
      <c r="A32" s="49" t="s">
        <v>152</v>
      </c>
      <c r="B32" s="41">
        <v>26.516501999999999</v>
      </c>
      <c r="C32" s="41">
        <v>2.2630080000000001</v>
      </c>
      <c r="D32" s="41">
        <v>24.253492999999999</v>
      </c>
      <c r="E32" s="41">
        <v>14.904171</v>
      </c>
      <c r="F32" s="41">
        <v>9.3493230000000001</v>
      </c>
      <c r="G32" s="10">
        <v>25.175612000000001</v>
      </c>
      <c r="H32" s="41">
        <v>3.697578</v>
      </c>
      <c r="I32" s="41">
        <v>21.478034000000001</v>
      </c>
      <c r="J32" s="41">
        <v>12.819608000000001</v>
      </c>
      <c r="K32" s="41">
        <v>8.6584260000000004</v>
      </c>
    </row>
    <row r="33" spans="1:11">
      <c r="A33" s="14" t="s">
        <v>243</v>
      </c>
      <c r="B33" s="6">
        <v>14.340831</v>
      </c>
      <c r="C33" s="6">
        <v>2.634118</v>
      </c>
      <c r="D33" s="6">
        <v>11.706712</v>
      </c>
      <c r="E33" s="6">
        <v>1.919532</v>
      </c>
      <c r="F33" s="6">
        <v>9.7871799999999993</v>
      </c>
      <c r="G33" s="29" t="s">
        <v>227</v>
      </c>
      <c r="H33" s="19" t="s">
        <v>227</v>
      </c>
      <c r="I33" s="19" t="s">
        <v>227</v>
      </c>
      <c r="J33" s="19" t="s">
        <v>227</v>
      </c>
      <c r="K33" s="19" t="s">
        <v>227</v>
      </c>
    </row>
    <row r="34" spans="1:11">
      <c r="A34" s="7" t="s">
        <v>228</v>
      </c>
    </row>
    <row r="35" spans="1:11">
      <c r="A35" s="7" t="s">
        <v>235</v>
      </c>
    </row>
    <row r="36" spans="1:11">
      <c r="A36" s="7" t="s">
        <v>214</v>
      </c>
    </row>
    <row r="37" spans="1:11">
      <c r="A37" s="7" t="s">
        <v>244</v>
      </c>
    </row>
    <row r="38" spans="1:11">
      <c r="A38" s="7" t="s">
        <v>245</v>
      </c>
    </row>
  </sheetData>
  <mergeCells count="3">
    <mergeCell ref="B2:F2"/>
    <mergeCell ref="A2:A3"/>
    <mergeCell ref="G2:K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0"/>
  <sheetViews>
    <sheetView workbookViewId="0"/>
  </sheetViews>
  <sheetFormatPr defaultRowHeight="15"/>
  <cols>
    <col min="1" max="1" width="39" customWidth="1"/>
    <col min="2" max="6" width="23" customWidth="1"/>
  </cols>
  <sheetData>
    <row r="1" spans="1:6">
      <c r="A1" s="2" t="s">
        <v>6</v>
      </c>
    </row>
    <row r="2" spans="1:6">
      <c r="A2" s="31" t="s">
        <v>63</v>
      </c>
      <c r="B2" s="44" t="s">
        <v>155</v>
      </c>
      <c r="C2" s="45"/>
      <c r="D2" s="45"/>
      <c r="E2" s="44" t="s">
        <v>156</v>
      </c>
      <c r="F2" s="45"/>
    </row>
    <row r="3" spans="1:6" ht="29.45" customHeight="1">
      <c r="A3" s="37"/>
      <c r="B3" s="8" t="s">
        <v>160</v>
      </c>
      <c r="C3" s="46" t="s">
        <v>165</v>
      </c>
      <c r="D3" s="46" t="s">
        <v>166</v>
      </c>
      <c r="E3" s="47" t="s">
        <v>160</v>
      </c>
      <c r="F3" s="46" t="s">
        <v>161</v>
      </c>
    </row>
    <row r="4" spans="1:6">
      <c r="A4" s="40" t="s">
        <v>167</v>
      </c>
      <c r="B4" s="41">
        <v>99.784910677233995</v>
      </c>
      <c r="C4" s="41">
        <v>99.718393448560903</v>
      </c>
      <c r="D4" s="48">
        <v>5150</v>
      </c>
      <c r="E4" s="10">
        <v>88.475154397474896</v>
      </c>
      <c r="F4" s="48">
        <v>110600</v>
      </c>
    </row>
    <row r="5" spans="1:6">
      <c r="A5" s="49" t="s">
        <v>69</v>
      </c>
      <c r="B5" s="41">
        <v>100</v>
      </c>
      <c r="C5" s="41">
        <v>100</v>
      </c>
      <c r="D5" s="41">
        <v>80</v>
      </c>
      <c r="E5" s="10">
        <v>91.338918507999196</v>
      </c>
      <c r="F5" s="48">
        <v>1800</v>
      </c>
    </row>
    <row r="6" spans="1:6">
      <c r="A6" s="49" t="s">
        <v>70</v>
      </c>
      <c r="B6" s="41">
        <v>99.458152643694902</v>
      </c>
      <c r="C6" s="41">
        <v>97.451736124018396</v>
      </c>
      <c r="D6" s="41">
        <v>90</v>
      </c>
      <c r="E6" s="10">
        <v>85.318016310259296</v>
      </c>
      <c r="F6" s="48">
        <v>1700</v>
      </c>
    </row>
    <row r="7" spans="1:6">
      <c r="A7" s="49" t="s">
        <v>71</v>
      </c>
      <c r="B7" s="41">
        <v>97.699066996228794</v>
      </c>
      <c r="C7" s="41">
        <v>98.894864750150305</v>
      </c>
      <c r="D7" s="41">
        <v>90</v>
      </c>
      <c r="E7" s="10">
        <v>89.701133892120794</v>
      </c>
      <c r="F7" s="48">
        <v>1900</v>
      </c>
    </row>
    <row r="8" spans="1:6">
      <c r="A8" s="49" t="s">
        <v>72</v>
      </c>
      <c r="B8" s="41">
        <v>100</v>
      </c>
      <c r="C8" s="41">
        <v>100</v>
      </c>
      <c r="D8" s="41">
        <v>90</v>
      </c>
      <c r="E8" s="10">
        <v>92.270688210228897</v>
      </c>
      <c r="F8" s="48">
        <v>1800</v>
      </c>
    </row>
    <row r="9" spans="1:6">
      <c r="A9" s="49" t="s">
        <v>73</v>
      </c>
      <c r="B9" s="41">
        <v>100</v>
      </c>
      <c r="C9" s="41">
        <v>100</v>
      </c>
      <c r="D9" s="41">
        <v>170</v>
      </c>
      <c r="E9" s="10">
        <v>88.990375300591893</v>
      </c>
      <c r="F9" s="48">
        <v>3800</v>
      </c>
    </row>
    <row r="10" spans="1:6">
      <c r="A10" s="49" t="s">
        <v>74</v>
      </c>
      <c r="B10" s="41">
        <v>100</v>
      </c>
      <c r="C10" s="41">
        <v>100</v>
      </c>
      <c r="D10" s="41">
        <v>110</v>
      </c>
      <c r="E10" s="10">
        <v>85.661049983468999</v>
      </c>
      <c r="F10" s="48">
        <v>2300</v>
      </c>
    </row>
    <row r="11" spans="1:6">
      <c r="A11" s="49" t="s">
        <v>75</v>
      </c>
      <c r="B11" s="41">
        <v>100</v>
      </c>
      <c r="C11" s="41">
        <v>100</v>
      </c>
      <c r="D11" s="41">
        <v>90</v>
      </c>
      <c r="E11" s="10">
        <v>87.699417664725502</v>
      </c>
      <c r="F11" s="48">
        <v>1700</v>
      </c>
    </row>
    <row r="12" spans="1:6">
      <c r="A12" s="49" t="s">
        <v>76</v>
      </c>
      <c r="B12" s="41">
        <v>98.571471144773199</v>
      </c>
      <c r="C12" s="41">
        <v>98.336471507337393</v>
      </c>
      <c r="D12" s="41">
        <v>50</v>
      </c>
      <c r="E12" s="10">
        <v>91.413386265621199</v>
      </c>
      <c r="F12" s="48">
        <v>1800</v>
      </c>
    </row>
    <row r="13" spans="1:6">
      <c r="A13" s="49" t="s">
        <v>77</v>
      </c>
      <c r="B13" s="41">
        <v>100</v>
      </c>
      <c r="C13" s="41">
        <v>100</v>
      </c>
      <c r="D13" s="41">
        <v>240</v>
      </c>
      <c r="E13" s="10">
        <v>90.582073373207805</v>
      </c>
      <c r="F13" s="48">
        <v>5400</v>
      </c>
    </row>
    <row r="14" spans="1:6">
      <c r="A14" s="49" t="s">
        <v>78</v>
      </c>
      <c r="B14" s="41">
        <v>100</v>
      </c>
      <c r="C14" s="41">
        <v>100</v>
      </c>
      <c r="D14" s="41">
        <v>110</v>
      </c>
      <c r="E14" s="10">
        <v>90.408818834291097</v>
      </c>
      <c r="F14" s="48">
        <v>2600</v>
      </c>
    </row>
    <row r="15" spans="1:6">
      <c r="A15" s="49" t="s">
        <v>79</v>
      </c>
      <c r="B15" s="41">
        <v>99.953392441294895</v>
      </c>
      <c r="C15" s="41">
        <v>92.628485713528505</v>
      </c>
      <c r="D15" s="41">
        <v>50</v>
      </c>
      <c r="E15" s="10">
        <v>85.470242151463594</v>
      </c>
      <c r="F15" s="48">
        <v>1700</v>
      </c>
    </row>
    <row r="16" spans="1:6">
      <c r="A16" s="49" t="s">
        <v>80</v>
      </c>
      <c r="B16" s="41">
        <v>100</v>
      </c>
      <c r="C16" s="41">
        <v>100</v>
      </c>
      <c r="D16" s="41">
        <v>90</v>
      </c>
      <c r="E16" s="10">
        <v>90.131456396306902</v>
      </c>
      <c r="F16" s="48">
        <v>1800</v>
      </c>
    </row>
    <row r="17" spans="1:6">
      <c r="A17" s="49" t="s">
        <v>81</v>
      </c>
      <c r="B17" s="41">
        <v>99.715246853453493</v>
      </c>
      <c r="C17" s="41">
        <v>99.7436633140439</v>
      </c>
      <c r="D17" s="41">
        <v>150</v>
      </c>
      <c r="E17" s="10">
        <v>87.3143138640784</v>
      </c>
      <c r="F17" s="48">
        <v>2800</v>
      </c>
    </row>
    <row r="18" spans="1:6">
      <c r="A18" s="49" t="s">
        <v>82</v>
      </c>
      <c r="B18" s="41">
        <v>100</v>
      </c>
      <c r="C18" s="41">
        <v>100</v>
      </c>
      <c r="D18" s="41">
        <v>80</v>
      </c>
      <c r="E18" s="10">
        <v>91.145383354148905</v>
      </c>
      <c r="F18" s="48">
        <v>1700</v>
      </c>
    </row>
    <row r="19" spans="1:6">
      <c r="A19" s="49" t="s">
        <v>83</v>
      </c>
      <c r="B19" s="41">
        <v>100</v>
      </c>
      <c r="C19" s="41">
        <v>100</v>
      </c>
      <c r="D19" s="41">
        <v>90</v>
      </c>
      <c r="E19" s="10">
        <v>91.725679251075803</v>
      </c>
      <c r="F19" s="48">
        <v>1900</v>
      </c>
    </row>
    <row r="20" spans="1:6">
      <c r="A20" s="49" t="s">
        <v>84</v>
      </c>
      <c r="B20" s="41">
        <v>100</v>
      </c>
      <c r="C20" s="41">
        <v>100</v>
      </c>
      <c r="D20" s="41">
        <v>90</v>
      </c>
      <c r="E20" s="10">
        <v>92.174716238858494</v>
      </c>
      <c r="F20" s="48">
        <v>1800</v>
      </c>
    </row>
    <row r="21" spans="1:6">
      <c r="A21" s="49" t="s">
        <v>85</v>
      </c>
      <c r="B21" s="41">
        <v>100</v>
      </c>
      <c r="C21" s="41">
        <v>100</v>
      </c>
      <c r="D21" s="41">
        <v>100</v>
      </c>
      <c r="E21" s="10">
        <v>91.183235967190498</v>
      </c>
      <c r="F21" s="48">
        <v>2300</v>
      </c>
    </row>
    <row r="22" spans="1:6">
      <c r="A22" s="49" t="s">
        <v>86</v>
      </c>
      <c r="B22" s="41">
        <v>100</v>
      </c>
      <c r="C22" s="41">
        <v>100</v>
      </c>
      <c r="D22" s="41">
        <v>80</v>
      </c>
      <c r="E22" s="10">
        <v>92.865603593418598</v>
      </c>
      <c r="F22" s="48">
        <v>1700</v>
      </c>
    </row>
    <row r="23" spans="1:6">
      <c r="A23" s="49" t="s">
        <v>87</v>
      </c>
      <c r="B23" s="41">
        <v>100</v>
      </c>
      <c r="C23" s="41">
        <v>100</v>
      </c>
      <c r="D23" s="41">
        <v>90</v>
      </c>
      <c r="E23" s="10">
        <v>87.495334457248603</v>
      </c>
      <c r="F23" s="48">
        <v>1700</v>
      </c>
    </row>
    <row r="24" spans="1:6">
      <c r="A24" s="49" t="s">
        <v>88</v>
      </c>
      <c r="B24" s="41">
        <v>100</v>
      </c>
      <c r="C24" s="41">
        <v>100</v>
      </c>
      <c r="D24" s="41">
        <v>120</v>
      </c>
      <c r="E24" s="10">
        <v>88.402434952984393</v>
      </c>
      <c r="F24" s="48">
        <v>2500</v>
      </c>
    </row>
    <row r="25" spans="1:6">
      <c r="A25" s="49" t="s">
        <v>89</v>
      </c>
      <c r="B25" s="41">
        <v>100</v>
      </c>
      <c r="C25" s="41">
        <v>100</v>
      </c>
      <c r="D25" s="41">
        <v>120</v>
      </c>
      <c r="E25" s="10">
        <v>88.955529147261402</v>
      </c>
      <c r="F25" s="48">
        <v>2300</v>
      </c>
    </row>
    <row r="26" spans="1:6">
      <c r="A26" s="49" t="s">
        <v>90</v>
      </c>
      <c r="B26" s="41">
        <v>100</v>
      </c>
      <c r="C26" s="41">
        <v>100</v>
      </c>
      <c r="D26" s="41">
        <v>130</v>
      </c>
      <c r="E26" s="10">
        <v>87.401929468655098</v>
      </c>
      <c r="F26" s="48">
        <v>2500</v>
      </c>
    </row>
    <row r="27" spans="1:6">
      <c r="A27" s="49" t="s">
        <v>91</v>
      </c>
      <c r="B27" s="41">
        <v>100</v>
      </c>
      <c r="C27" s="41">
        <v>100</v>
      </c>
      <c r="D27" s="41">
        <v>100</v>
      </c>
      <c r="E27" s="10">
        <v>86.330900897120102</v>
      </c>
      <c r="F27" s="48">
        <v>2000</v>
      </c>
    </row>
    <row r="28" spans="1:6">
      <c r="A28" s="49" t="s">
        <v>92</v>
      </c>
      <c r="B28" s="41">
        <v>100</v>
      </c>
      <c r="C28" s="41">
        <v>100</v>
      </c>
      <c r="D28" s="41">
        <v>90</v>
      </c>
      <c r="E28" s="10">
        <v>90.847877216767898</v>
      </c>
      <c r="F28" s="48">
        <v>1900</v>
      </c>
    </row>
    <row r="29" spans="1:6">
      <c r="A29" s="49" t="s">
        <v>93</v>
      </c>
      <c r="B29" s="41">
        <v>100</v>
      </c>
      <c r="C29" s="41">
        <v>100</v>
      </c>
      <c r="D29" s="41">
        <v>90</v>
      </c>
      <c r="E29" s="10">
        <v>90.265562631359799</v>
      </c>
      <c r="F29" s="48">
        <v>1800</v>
      </c>
    </row>
    <row r="30" spans="1:6">
      <c r="A30" s="49" t="s">
        <v>94</v>
      </c>
      <c r="B30" s="41">
        <v>100</v>
      </c>
      <c r="C30" s="41">
        <v>100</v>
      </c>
      <c r="D30" s="41">
        <v>90</v>
      </c>
      <c r="E30" s="10">
        <v>87.020542486376797</v>
      </c>
      <c r="F30" s="48">
        <v>1700</v>
      </c>
    </row>
    <row r="31" spans="1:6">
      <c r="A31" s="49" t="s">
        <v>95</v>
      </c>
      <c r="B31" s="41">
        <v>100</v>
      </c>
      <c r="C31" s="41">
        <v>100</v>
      </c>
      <c r="D31" s="41">
        <v>100</v>
      </c>
      <c r="E31" s="10">
        <v>93.099053230703305</v>
      </c>
      <c r="F31" s="48">
        <v>2000</v>
      </c>
    </row>
    <row r="32" spans="1:6">
      <c r="A32" s="49" t="s">
        <v>96</v>
      </c>
      <c r="B32" s="41">
        <v>100</v>
      </c>
      <c r="C32" s="41">
        <v>100</v>
      </c>
      <c r="D32" s="41">
        <v>90</v>
      </c>
      <c r="E32" s="10">
        <v>89.373089048618198</v>
      </c>
      <c r="F32" s="48">
        <v>2000</v>
      </c>
    </row>
    <row r="33" spans="1:6">
      <c r="A33" s="49" t="s">
        <v>97</v>
      </c>
      <c r="B33" s="41">
        <v>100</v>
      </c>
      <c r="C33" s="41">
        <v>100</v>
      </c>
      <c r="D33" s="41">
        <v>80</v>
      </c>
      <c r="E33" s="10">
        <v>84.607040907177804</v>
      </c>
      <c r="F33" s="48">
        <v>1700</v>
      </c>
    </row>
    <row r="34" spans="1:6">
      <c r="A34" s="49" t="s">
        <v>98</v>
      </c>
      <c r="B34" s="41">
        <v>97.675006298657493</v>
      </c>
      <c r="C34" s="41">
        <v>98.445159885661397</v>
      </c>
      <c r="D34" s="41">
        <v>80</v>
      </c>
      <c r="E34" s="10">
        <v>88.354626479515503</v>
      </c>
      <c r="F34" s="48">
        <v>1800</v>
      </c>
    </row>
    <row r="35" spans="1:6">
      <c r="A35" s="49" t="s">
        <v>99</v>
      </c>
      <c r="B35" s="41">
        <v>100</v>
      </c>
      <c r="C35" s="41">
        <v>100</v>
      </c>
      <c r="D35" s="41">
        <v>100</v>
      </c>
      <c r="E35" s="10">
        <v>89.473561741716395</v>
      </c>
      <c r="F35" s="48">
        <v>2200</v>
      </c>
    </row>
    <row r="36" spans="1:6">
      <c r="A36" s="49" t="s">
        <v>100</v>
      </c>
      <c r="B36" s="41">
        <v>99.399249422504298</v>
      </c>
      <c r="C36" s="41">
        <v>99.810940905810895</v>
      </c>
      <c r="D36" s="41">
        <v>120</v>
      </c>
      <c r="E36" s="10">
        <v>79.291248841267702</v>
      </c>
      <c r="F36" s="48">
        <v>2300</v>
      </c>
    </row>
    <row r="37" spans="1:6">
      <c r="A37" s="49" t="s">
        <v>101</v>
      </c>
      <c r="B37" s="41">
        <v>100</v>
      </c>
      <c r="C37" s="41">
        <v>100</v>
      </c>
      <c r="D37" s="41">
        <v>140</v>
      </c>
      <c r="E37" s="10">
        <v>88.982058019007098</v>
      </c>
      <c r="F37" s="48">
        <v>3700</v>
      </c>
    </row>
    <row r="38" spans="1:6">
      <c r="A38" s="49" t="s">
        <v>102</v>
      </c>
      <c r="B38" s="41">
        <v>100</v>
      </c>
      <c r="C38" s="41">
        <v>100</v>
      </c>
      <c r="D38" s="41">
        <v>90</v>
      </c>
      <c r="E38" s="10">
        <v>88.6196009118609</v>
      </c>
      <c r="F38" s="48">
        <v>1700</v>
      </c>
    </row>
    <row r="39" spans="1:6">
      <c r="A39" s="49" t="s">
        <v>103</v>
      </c>
      <c r="B39" s="41">
        <v>100</v>
      </c>
      <c r="C39" s="41">
        <v>100</v>
      </c>
      <c r="D39" s="41">
        <v>140</v>
      </c>
      <c r="E39" s="10">
        <v>88.9877266105769</v>
      </c>
      <c r="F39" s="48">
        <v>2500</v>
      </c>
    </row>
    <row r="40" spans="1:6">
      <c r="A40" s="49" t="s">
        <v>104</v>
      </c>
      <c r="B40" s="41">
        <v>100</v>
      </c>
      <c r="C40" s="41">
        <v>100</v>
      </c>
      <c r="D40" s="41">
        <v>90</v>
      </c>
      <c r="E40" s="10">
        <v>89.657143598015907</v>
      </c>
      <c r="F40" s="48">
        <v>1700</v>
      </c>
    </row>
    <row r="41" spans="1:6">
      <c r="A41" s="49" t="s">
        <v>105</v>
      </c>
      <c r="B41" s="41">
        <v>97.698846039351196</v>
      </c>
      <c r="C41" s="41">
        <v>98.778102793569701</v>
      </c>
      <c r="D41" s="41">
        <v>100</v>
      </c>
      <c r="E41" s="10">
        <v>81.941709923732404</v>
      </c>
      <c r="F41" s="48">
        <v>1800</v>
      </c>
    </row>
    <row r="42" spans="1:6">
      <c r="A42" s="49" t="s">
        <v>106</v>
      </c>
      <c r="B42" s="41">
        <v>100</v>
      </c>
      <c r="C42" s="41">
        <v>100</v>
      </c>
      <c r="D42" s="41">
        <v>120</v>
      </c>
      <c r="E42" s="10">
        <v>89.536285258343199</v>
      </c>
      <c r="F42" s="48">
        <v>2500</v>
      </c>
    </row>
    <row r="43" spans="1:6">
      <c r="A43" s="49" t="s">
        <v>107</v>
      </c>
      <c r="B43" s="41">
        <v>100</v>
      </c>
      <c r="C43" s="41">
        <v>100</v>
      </c>
      <c r="D43" s="41">
        <v>60</v>
      </c>
      <c r="E43" s="10">
        <v>91.406031971065303</v>
      </c>
      <c r="F43" s="48">
        <v>1900</v>
      </c>
    </row>
    <row r="44" spans="1:6">
      <c r="A44" s="49" t="s">
        <v>108</v>
      </c>
      <c r="B44" s="41">
        <v>100</v>
      </c>
      <c r="C44" s="41">
        <v>100</v>
      </c>
      <c r="D44" s="41">
        <v>90</v>
      </c>
      <c r="E44" s="10">
        <v>90.724950807152595</v>
      </c>
      <c r="F44" s="48">
        <v>1800</v>
      </c>
    </row>
    <row r="45" spans="1:6">
      <c r="A45" s="49" t="s">
        <v>109</v>
      </c>
      <c r="B45" s="41">
        <v>100</v>
      </c>
      <c r="C45" s="41">
        <v>100</v>
      </c>
      <c r="D45" s="41">
        <v>90</v>
      </c>
      <c r="E45" s="10">
        <v>92.173721065308797</v>
      </c>
      <c r="F45" s="48">
        <v>1900</v>
      </c>
    </row>
    <row r="46" spans="1:6">
      <c r="A46" s="49" t="s">
        <v>110</v>
      </c>
      <c r="B46" s="41">
        <v>100</v>
      </c>
      <c r="C46" s="41">
        <v>100</v>
      </c>
      <c r="D46" s="41">
        <v>90</v>
      </c>
      <c r="E46" s="10">
        <v>89.610889403018902</v>
      </c>
      <c r="F46" s="48">
        <v>1700</v>
      </c>
    </row>
    <row r="47" spans="1:6">
      <c r="A47" s="49" t="s">
        <v>111</v>
      </c>
      <c r="B47" s="41">
        <v>100</v>
      </c>
      <c r="C47" s="41">
        <v>100</v>
      </c>
      <c r="D47" s="41">
        <v>200</v>
      </c>
      <c r="E47" s="10">
        <v>87.815244928307607</v>
      </c>
      <c r="F47" s="48">
        <v>5600</v>
      </c>
    </row>
    <row r="48" spans="1:6">
      <c r="A48" s="49" t="s">
        <v>112</v>
      </c>
      <c r="B48" s="41">
        <v>100</v>
      </c>
      <c r="C48" s="41">
        <v>100</v>
      </c>
      <c r="D48" s="41">
        <v>90</v>
      </c>
      <c r="E48" s="10">
        <v>89.426676799035803</v>
      </c>
      <c r="F48" s="48">
        <v>2000</v>
      </c>
    </row>
    <row r="49" spans="1:6">
      <c r="A49" s="49" t="s">
        <v>113</v>
      </c>
      <c r="B49" s="41">
        <v>100</v>
      </c>
      <c r="C49" s="41">
        <v>100</v>
      </c>
      <c r="D49" s="41">
        <v>90</v>
      </c>
      <c r="E49" s="10">
        <v>87.869086279056404</v>
      </c>
      <c r="F49" s="48">
        <v>1700</v>
      </c>
    </row>
    <row r="50" spans="1:6">
      <c r="A50" s="49" t="s">
        <v>114</v>
      </c>
      <c r="B50" s="41">
        <v>100</v>
      </c>
      <c r="C50" s="41">
        <v>100</v>
      </c>
      <c r="D50" s="41">
        <v>80</v>
      </c>
      <c r="E50" s="10">
        <v>89.9847053533435</v>
      </c>
      <c r="F50" s="48">
        <v>1800</v>
      </c>
    </row>
    <row r="51" spans="1:6">
      <c r="A51" s="49" t="s">
        <v>115</v>
      </c>
      <c r="B51" s="41">
        <v>100</v>
      </c>
      <c r="C51" s="41">
        <v>100</v>
      </c>
      <c r="D51" s="41">
        <v>100</v>
      </c>
      <c r="E51" s="10">
        <v>84.476640588403399</v>
      </c>
      <c r="F51" s="48">
        <v>1800</v>
      </c>
    </row>
    <row r="52" spans="1:6">
      <c r="A52" s="49" t="s">
        <v>116</v>
      </c>
      <c r="B52" s="41">
        <v>100</v>
      </c>
      <c r="C52" s="41">
        <v>100</v>
      </c>
      <c r="D52" s="41">
        <v>90</v>
      </c>
      <c r="E52" s="10">
        <v>88.030704479898603</v>
      </c>
      <c r="F52" s="48">
        <v>1700</v>
      </c>
    </row>
    <row r="53" spans="1:6">
      <c r="A53" s="49" t="s">
        <v>117</v>
      </c>
      <c r="B53" s="41">
        <v>98.484285081916696</v>
      </c>
      <c r="C53" s="41">
        <v>95.249943720695697</v>
      </c>
      <c r="D53" s="41">
        <v>140</v>
      </c>
      <c r="E53" s="10">
        <v>88.9557406428913</v>
      </c>
      <c r="F53" s="48">
        <v>2600</v>
      </c>
    </row>
    <row r="54" spans="1:6">
      <c r="A54" s="49" t="s">
        <v>118</v>
      </c>
      <c r="B54" s="41">
        <v>100</v>
      </c>
      <c r="C54" s="41">
        <v>100</v>
      </c>
      <c r="D54" s="41">
        <v>60</v>
      </c>
      <c r="E54" s="10">
        <v>89.603757125877706</v>
      </c>
      <c r="F54" s="48">
        <v>1700</v>
      </c>
    </row>
    <row r="55" spans="1:6">
      <c r="A55" s="42" t="s">
        <v>119</v>
      </c>
      <c r="B55" s="43"/>
      <c r="C55" s="43"/>
      <c r="D55" s="43"/>
      <c r="E55" s="43"/>
      <c r="F55" s="43"/>
    </row>
    <row r="56" spans="1:6">
      <c r="A56" s="50" t="s">
        <v>121</v>
      </c>
      <c r="B56" s="41">
        <v>100</v>
      </c>
      <c r="C56" s="41">
        <v>100</v>
      </c>
      <c r="D56" s="41">
        <v>70</v>
      </c>
      <c r="E56" s="10">
        <v>88.429683207965397</v>
      </c>
      <c r="F56" s="48">
        <v>1800</v>
      </c>
    </row>
    <row r="57" spans="1:6">
      <c r="A57" s="11" t="s">
        <v>168</v>
      </c>
      <c r="B57" s="6">
        <v>98.244781783681304</v>
      </c>
      <c r="C57" s="6">
        <v>94</v>
      </c>
      <c r="D57" s="6">
        <v>50</v>
      </c>
      <c r="E57" s="15">
        <v>93.476044852191706</v>
      </c>
      <c r="F57" s="12">
        <v>1800</v>
      </c>
    </row>
    <row r="58" spans="1:6">
      <c r="A58" s="7" t="s">
        <v>169</v>
      </c>
    </row>
    <row r="59" spans="1:6">
      <c r="A59" s="7" t="s">
        <v>171</v>
      </c>
    </row>
    <row r="60" spans="1:6">
      <c r="A60" s="7" t="s">
        <v>62</v>
      </c>
    </row>
  </sheetData>
  <mergeCells count="4">
    <mergeCell ref="E2:F2"/>
    <mergeCell ref="B2:D2"/>
    <mergeCell ref="A55:F55"/>
    <mergeCell ref="A2:A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K34"/>
  <sheetViews>
    <sheetView workbookViewId="0"/>
  </sheetViews>
  <sheetFormatPr defaultRowHeight="15"/>
  <cols>
    <col min="1" max="1" width="26" customWidth="1"/>
    <col min="2" max="11" width="16" customWidth="1"/>
  </cols>
  <sheetData>
    <row r="1" spans="1:11">
      <c r="A1" s="2" t="s">
        <v>40</v>
      </c>
    </row>
    <row r="2" spans="1:11">
      <c r="A2" s="31" t="s">
        <v>212</v>
      </c>
      <c r="B2" s="64">
        <v>2002</v>
      </c>
      <c r="C2" s="45"/>
      <c r="D2" s="45"/>
      <c r="E2" s="45"/>
      <c r="F2" s="45"/>
      <c r="G2" s="64">
        <v>2003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12.836399999999999</v>
      </c>
      <c r="C4" s="41">
        <v>5.1498999999999997</v>
      </c>
      <c r="D4" s="41">
        <v>7.6863999999999999</v>
      </c>
      <c r="E4" s="41">
        <v>4.1612</v>
      </c>
      <c r="F4" s="41">
        <v>3.5251999999999999</v>
      </c>
      <c r="G4" s="10">
        <v>13.581200000000001</v>
      </c>
      <c r="H4" s="41">
        <v>4.6323999999999996</v>
      </c>
      <c r="I4" s="41">
        <v>8.9488000000000003</v>
      </c>
      <c r="J4" s="41">
        <v>4.2191000000000001</v>
      </c>
      <c r="K4" s="41">
        <v>4.7297000000000002</v>
      </c>
    </row>
    <row r="5" spans="1:11">
      <c r="A5" s="40" t="s">
        <v>241</v>
      </c>
      <c r="B5" s="41">
        <v>12.2179</v>
      </c>
      <c r="C5" s="41">
        <v>4.9785000000000004</v>
      </c>
      <c r="D5" s="41">
        <v>7.2393000000000001</v>
      </c>
      <c r="E5" s="41">
        <v>4.1734999999999998</v>
      </c>
      <c r="F5" s="41">
        <v>3.0657999999999999</v>
      </c>
      <c r="G5" s="10">
        <v>13.3813</v>
      </c>
      <c r="H5" s="41">
        <v>4.9070999999999998</v>
      </c>
      <c r="I5" s="41">
        <v>8.4741999999999997</v>
      </c>
      <c r="J5" s="41">
        <v>3.9201999999999999</v>
      </c>
      <c r="K5" s="41">
        <v>4.5540000000000003</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4.7694000000000001</v>
      </c>
      <c r="C7" s="41">
        <v>1.1857</v>
      </c>
      <c r="D7" s="41">
        <v>3.5836999999999999</v>
      </c>
      <c r="E7" s="41">
        <v>2.6957</v>
      </c>
      <c r="F7" s="41">
        <v>0.88790000000000002</v>
      </c>
      <c r="G7" s="10">
        <v>7.9645000000000001</v>
      </c>
      <c r="H7" s="41">
        <v>1.6535</v>
      </c>
      <c r="I7" s="41">
        <v>6.3109999999999999</v>
      </c>
      <c r="J7" s="41">
        <v>3.6949999999999998</v>
      </c>
      <c r="K7" s="41">
        <v>2.6160000000000001</v>
      </c>
    </row>
    <row r="8" spans="1:11">
      <c r="A8" s="49" t="s">
        <v>129</v>
      </c>
      <c r="B8" s="58" t="s">
        <v>227</v>
      </c>
      <c r="C8" s="58" t="s">
        <v>227</v>
      </c>
      <c r="D8" s="58" t="s">
        <v>227</v>
      </c>
      <c r="E8" s="58" t="s">
        <v>227</v>
      </c>
      <c r="F8" s="58" t="s">
        <v>227</v>
      </c>
      <c r="G8" s="16" t="s">
        <v>227</v>
      </c>
      <c r="H8" s="58" t="s">
        <v>227</v>
      </c>
      <c r="I8" s="58" t="s">
        <v>227</v>
      </c>
      <c r="J8" s="58" t="s">
        <v>227</v>
      </c>
      <c r="K8" s="58" t="s">
        <v>227</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58" t="s">
        <v>227</v>
      </c>
      <c r="C10" s="58" t="s">
        <v>227</v>
      </c>
      <c r="D10" s="58" t="s">
        <v>227</v>
      </c>
      <c r="E10" s="58" t="s">
        <v>227</v>
      </c>
      <c r="F10" s="58" t="s">
        <v>227</v>
      </c>
      <c r="G10" s="10">
        <v>18.930700000000002</v>
      </c>
      <c r="H10" s="41">
        <v>4.0861000000000001</v>
      </c>
      <c r="I10" s="41">
        <v>14.8446</v>
      </c>
      <c r="J10" s="41">
        <v>4.6116999999999999</v>
      </c>
      <c r="K10" s="41">
        <v>10.232900000000001</v>
      </c>
    </row>
    <row r="11" spans="1:11">
      <c r="A11" s="49" t="s">
        <v>132</v>
      </c>
      <c r="B11" s="58" t="s">
        <v>227</v>
      </c>
      <c r="C11" s="58" t="s">
        <v>227</v>
      </c>
      <c r="D11" s="58" t="s">
        <v>227</v>
      </c>
      <c r="E11" s="58" t="s">
        <v>227</v>
      </c>
      <c r="F11" s="58" t="s">
        <v>227</v>
      </c>
      <c r="G11" s="10">
        <v>16.406500000000001</v>
      </c>
      <c r="H11" s="41">
        <v>3.5596000000000001</v>
      </c>
      <c r="I11" s="41">
        <v>12.8468</v>
      </c>
      <c r="J11" s="41">
        <v>4.4019000000000004</v>
      </c>
      <c r="K11" s="41">
        <v>8.4449000000000005</v>
      </c>
    </row>
    <row r="12" spans="1:11">
      <c r="A12" s="49" t="s">
        <v>133</v>
      </c>
      <c r="B12" s="41">
        <v>16.221599999999999</v>
      </c>
      <c r="C12" s="41">
        <v>4.4291</v>
      </c>
      <c r="D12" s="41">
        <v>11.7925</v>
      </c>
      <c r="E12" s="41">
        <v>7.8272000000000004</v>
      </c>
      <c r="F12" s="41">
        <v>3.9653999999999998</v>
      </c>
      <c r="G12" s="10">
        <v>14.8621</v>
      </c>
      <c r="H12" s="41">
        <v>5.5305999999999997</v>
      </c>
      <c r="I12" s="41">
        <v>9.3315999999999999</v>
      </c>
      <c r="J12" s="41">
        <v>3.9346000000000001</v>
      </c>
      <c r="K12" s="41">
        <v>5.3970000000000002</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58" t="s">
        <v>227</v>
      </c>
      <c r="C14" s="58" t="s">
        <v>227</v>
      </c>
      <c r="D14" s="58" t="s">
        <v>227</v>
      </c>
      <c r="E14" s="58" t="s">
        <v>227</v>
      </c>
      <c r="F14" s="58" t="s">
        <v>227</v>
      </c>
      <c r="G14" s="10">
        <v>15.157400000000001</v>
      </c>
      <c r="H14" s="41">
        <v>10.8079</v>
      </c>
      <c r="I14" s="41">
        <v>4.3494999999999999</v>
      </c>
      <c r="J14" s="41">
        <v>1.6031</v>
      </c>
      <c r="K14" s="41">
        <v>2.7463000000000002</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13.698399999999999</v>
      </c>
      <c r="C18" s="41">
        <v>6.8489000000000004</v>
      </c>
      <c r="D18" s="41">
        <v>6.8494999999999999</v>
      </c>
      <c r="E18" s="41">
        <v>3.0434000000000001</v>
      </c>
      <c r="F18" s="41">
        <v>3.8060999999999998</v>
      </c>
      <c r="G18" s="10">
        <v>12.819699999999999</v>
      </c>
      <c r="H18" s="41">
        <v>4.9374000000000002</v>
      </c>
      <c r="I18" s="41">
        <v>7.8822000000000001</v>
      </c>
      <c r="J18" s="41">
        <v>1.6860999999999999</v>
      </c>
      <c r="K18" s="41">
        <v>6.1962000000000002</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12.0686</v>
      </c>
      <c r="C24" s="41">
        <v>4.34</v>
      </c>
      <c r="D24" s="41">
        <v>7.7286000000000001</v>
      </c>
      <c r="E24" s="41">
        <v>6.6778000000000004</v>
      </c>
      <c r="F24" s="41">
        <v>1.0507</v>
      </c>
      <c r="G24" s="10">
        <v>17.838799999999999</v>
      </c>
      <c r="H24" s="41">
        <v>9.2024000000000008</v>
      </c>
      <c r="I24" s="41">
        <v>8.6364000000000001</v>
      </c>
      <c r="J24" s="41">
        <v>7.8898000000000001</v>
      </c>
      <c r="K24" s="41">
        <v>0.74660000000000004</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11.0967</v>
      </c>
      <c r="C26" s="41">
        <v>3.4798</v>
      </c>
      <c r="D26" s="41">
        <v>7.6169000000000002</v>
      </c>
      <c r="E26" s="41">
        <v>5.4200999999999997</v>
      </c>
      <c r="F26" s="41">
        <v>2.1968000000000001</v>
      </c>
      <c r="G26" s="10">
        <v>11.907999999999999</v>
      </c>
      <c r="H26" s="41">
        <v>3.3673999999999999</v>
      </c>
      <c r="I26" s="41">
        <v>8.5405999999999995</v>
      </c>
      <c r="J26" s="41">
        <v>4.9029999999999996</v>
      </c>
      <c r="K26" s="41">
        <v>3.6375999999999999</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14.0809</v>
      </c>
      <c r="C29" s="41">
        <v>4.7371999999999996</v>
      </c>
      <c r="D29" s="41">
        <v>9.3437000000000001</v>
      </c>
      <c r="E29" s="41">
        <v>3.2456999999999998</v>
      </c>
      <c r="F29" s="41">
        <v>6.0979999999999999</v>
      </c>
      <c r="G29" s="10">
        <v>13.010999999999999</v>
      </c>
      <c r="H29" s="41">
        <v>1.8718999999999999</v>
      </c>
      <c r="I29" s="41">
        <v>11.139099999999999</v>
      </c>
      <c r="J29" s="41">
        <v>1.3781000000000001</v>
      </c>
      <c r="K29" s="41">
        <v>9.7609999999999992</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58" t="s">
        <v>227</v>
      </c>
      <c r="C32" s="58" t="s">
        <v>227</v>
      </c>
      <c r="D32" s="58" t="s">
        <v>227</v>
      </c>
      <c r="E32" s="58" t="s">
        <v>227</v>
      </c>
      <c r="F32" s="58" t="s">
        <v>227</v>
      </c>
      <c r="G32" s="10">
        <v>12.9793</v>
      </c>
      <c r="H32" s="41">
        <v>2.9211999999999998</v>
      </c>
      <c r="I32" s="41">
        <v>10.0581</v>
      </c>
      <c r="J32" s="41">
        <v>7.593</v>
      </c>
      <c r="K32" s="41">
        <v>2.4651000000000001</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K34"/>
  <sheetViews>
    <sheetView workbookViewId="0"/>
  </sheetViews>
  <sheetFormatPr defaultRowHeight="15"/>
  <cols>
    <col min="1" max="1" width="26" customWidth="1"/>
    <col min="2" max="11" width="16" customWidth="1"/>
  </cols>
  <sheetData>
    <row r="1" spans="1:11">
      <c r="A1" s="2" t="s">
        <v>41</v>
      </c>
    </row>
    <row r="2" spans="1:11">
      <c r="A2" s="31" t="s">
        <v>212</v>
      </c>
      <c r="B2" s="64">
        <v>2005</v>
      </c>
      <c r="C2" s="45"/>
      <c r="D2" s="45"/>
      <c r="E2" s="45"/>
      <c r="F2" s="45"/>
      <c r="G2" s="64">
        <v>2007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13.9269</v>
      </c>
      <c r="C4" s="41">
        <v>4.9912000000000001</v>
      </c>
      <c r="D4" s="41">
        <v>8.9357000000000006</v>
      </c>
      <c r="E4" s="41">
        <v>3.6063000000000001</v>
      </c>
      <c r="F4" s="41">
        <v>5.3293999999999997</v>
      </c>
      <c r="G4" s="10">
        <v>13.897500000000001</v>
      </c>
      <c r="H4" s="41">
        <v>4.7763999999999998</v>
      </c>
      <c r="I4" s="41">
        <v>9.1211000000000002</v>
      </c>
      <c r="J4" s="41">
        <v>3.3952</v>
      </c>
      <c r="K4" s="41">
        <v>5.7259000000000002</v>
      </c>
    </row>
    <row r="5" spans="1:11">
      <c r="A5" s="40" t="s">
        <v>241</v>
      </c>
      <c r="B5" s="41">
        <v>13.1342</v>
      </c>
      <c r="C5" s="41">
        <v>5.1208</v>
      </c>
      <c r="D5" s="41">
        <v>8.0134000000000007</v>
      </c>
      <c r="E5" s="41">
        <v>2.9333999999999998</v>
      </c>
      <c r="F5" s="41">
        <v>5.0799000000000003</v>
      </c>
      <c r="G5" s="10">
        <v>13.2318</v>
      </c>
      <c r="H5" s="41">
        <v>4.8075000000000001</v>
      </c>
      <c r="I5" s="41">
        <v>8.4243000000000006</v>
      </c>
      <c r="J5" s="41">
        <v>2.9973999999999998</v>
      </c>
      <c r="K5" s="41">
        <v>5.4268999999999998</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10.012499999999999</v>
      </c>
      <c r="C7" s="41">
        <v>3.0844</v>
      </c>
      <c r="D7" s="41">
        <v>6.9280999999999997</v>
      </c>
      <c r="E7" s="41">
        <v>2.2688999999999999</v>
      </c>
      <c r="F7" s="41">
        <v>4.6590999999999996</v>
      </c>
      <c r="G7" s="10">
        <v>10.2835</v>
      </c>
      <c r="H7" s="41">
        <v>5.6727999999999996</v>
      </c>
      <c r="I7" s="41">
        <v>4.6106999999999996</v>
      </c>
      <c r="J7" s="41">
        <v>3.4695</v>
      </c>
      <c r="K7" s="41">
        <v>1.1412</v>
      </c>
    </row>
    <row r="8" spans="1:11">
      <c r="A8" s="49" t="s">
        <v>129</v>
      </c>
      <c r="B8" s="41">
        <v>14.7334</v>
      </c>
      <c r="C8" s="41">
        <v>8.7312999999999992</v>
      </c>
      <c r="D8" s="41">
        <v>6.0021000000000004</v>
      </c>
      <c r="E8" s="41">
        <v>2.5464000000000002</v>
      </c>
      <c r="F8" s="41">
        <v>3.4557000000000002</v>
      </c>
      <c r="G8" s="10">
        <v>14.095000000000001</v>
      </c>
      <c r="H8" s="41">
        <v>7.8939000000000004</v>
      </c>
      <c r="I8" s="41">
        <v>6.2011000000000003</v>
      </c>
      <c r="J8" s="41">
        <v>2.3723999999999998</v>
      </c>
      <c r="K8" s="41">
        <v>3.8287</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41">
        <v>24.086300000000001</v>
      </c>
      <c r="C10" s="41">
        <v>8.6667000000000005</v>
      </c>
      <c r="D10" s="41">
        <v>15.419600000000001</v>
      </c>
      <c r="E10" s="41">
        <v>2.9836</v>
      </c>
      <c r="F10" s="41">
        <v>12.4361</v>
      </c>
      <c r="G10" s="10">
        <v>21.438300000000002</v>
      </c>
      <c r="H10" s="41">
        <v>6.5754000000000001</v>
      </c>
      <c r="I10" s="41">
        <v>14.8629</v>
      </c>
      <c r="J10" s="41">
        <v>2.7010999999999998</v>
      </c>
      <c r="K10" s="41">
        <v>12.161799999999999</v>
      </c>
    </row>
    <row r="11" spans="1:11">
      <c r="A11" s="49" t="s">
        <v>132</v>
      </c>
      <c r="B11" s="41">
        <v>12.6351</v>
      </c>
      <c r="C11" s="41">
        <v>2.8992</v>
      </c>
      <c r="D11" s="41">
        <v>9.7360000000000007</v>
      </c>
      <c r="E11" s="41">
        <v>2.4426999999999999</v>
      </c>
      <c r="F11" s="41">
        <v>7.2933000000000003</v>
      </c>
      <c r="G11" s="10">
        <v>12.493499999999999</v>
      </c>
      <c r="H11" s="41">
        <v>2.7686000000000002</v>
      </c>
      <c r="I11" s="41">
        <v>9.7248999999999999</v>
      </c>
      <c r="J11" s="41">
        <v>2.996</v>
      </c>
      <c r="K11" s="41">
        <v>6.7289000000000003</v>
      </c>
    </row>
    <row r="12" spans="1:11">
      <c r="A12" s="49" t="s">
        <v>133</v>
      </c>
      <c r="B12" s="41">
        <v>13.7873</v>
      </c>
      <c r="C12" s="41">
        <v>5.2530000000000001</v>
      </c>
      <c r="D12" s="41">
        <v>8.5343</v>
      </c>
      <c r="E12" s="41">
        <v>3.7082000000000002</v>
      </c>
      <c r="F12" s="41">
        <v>4.8261000000000003</v>
      </c>
      <c r="G12" s="10">
        <v>12.3467</v>
      </c>
      <c r="H12" s="41">
        <v>4.2241</v>
      </c>
      <c r="I12" s="41">
        <v>8.1226000000000003</v>
      </c>
      <c r="J12" s="41">
        <v>3.5897000000000001</v>
      </c>
      <c r="K12" s="41">
        <v>4.5328999999999997</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16.316500000000001</v>
      </c>
      <c r="C14" s="41">
        <v>11.875</v>
      </c>
      <c r="D14" s="41">
        <v>4.4414999999999996</v>
      </c>
      <c r="E14" s="41">
        <v>1.1328</v>
      </c>
      <c r="F14" s="41">
        <v>3.3088000000000002</v>
      </c>
      <c r="G14" s="10">
        <v>17.7377</v>
      </c>
      <c r="H14" s="41">
        <v>14.7384</v>
      </c>
      <c r="I14" s="41">
        <v>2.9992999999999999</v>
      </c>
      <c r="J14" s="58" t="s">
        <v>179</v>
      </c>
      <c r="K14" s="41">
        <v>2.5653000000000001</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15.448</v>
      </c>
      <c r="C18" s="41">
        <v>6.7449000000000003</v>
      </c>
      <c r="D18" s="41">
        <v>8.7030999999999992</v>
      </c>
      <c r="E18" s="41">
        <v>1.8539000000000001</v>
      </c>
      <c r="F18" s="41">
        <v>6.8491999999999997</v>
      </c>
      <c r="G18" s="10">
        <v>14.763</v>
      </c>
      <c r="H18" s="41">
        <v>10.894399999999999</v>
      </c>
      <c r="I18" s="41">
        <v>3.8685999999999998</v>
      </c>
      <c r="J18" s="41">
        <v>1.0111000000000001</v>
      </c>
      <c r="K18" s="41">
        <v>2.8574999999999999</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11.892899999999999</v>
      </c>
      <c r="C24" s="41">
        <v>7.3461999999999996</v>
      </c>
      <c r="D24" s="41">
        <v>4.5467000000000004</v>
      </c>
      <c r="E24" s="41">
        <v>2.8725000000000001</v>
      </c>
      <c r="F24" s="41">
        <v>1.6741999999999999</v>
      </c>
      <c r="G24" s="10">
        <v>11.2014</v>
      </c>
      <c r="H24" s="41">
        <v>6.0918999999999999</v>
      </c>
      <c r="I24" s="41">
        <v>5.1094999999999997</v>
      </c>
      <c r="J24" s="41">
        <v>2.6722000000000001</v>
      </c>
      <c r="K24" s="41">
        <v>2.4373</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8.8261000000000003</v>
      </c>
      <c r="C26" s="41">
        <v>2.4788999999999999</v>
      </c>
      <c r="D26" s="41">
        <v>6.3472</v>
      </c>
      <c r="E26" s="41">
        <v>2.2282999999999999</v>
      </c>
      <c r="F26" s="41">
        <v>4.1189999999999998</v>
      </c>
      <c r="G26" s="10">
        <v>10.7685</v>
      </c>
      <c r="H26" s="41">
        <v>2.3140999999999998</v>
      </c>
      <c r="I26" s="41">
        <v>8.4542999999999999</v>
      </c>
      <c r="J26" s="41">
        <v>3.3843000000000001</v>
      </c>
      <c r="K26" s="41">
        <v>5.07</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13.8697</v>
      </c>
      <c r="C29" s="41">
        <v>2.6905999999999999</v>
      </c>
      <c r="D29" s="41">
        <v>11.1791</v>
      </c>
      <c r="E29" s="41">
        <v>0.71899999999999997</v>
      </c>
      <c r="F29" s="41">
        <v>10.460100000000001</v>
      </c>
      <c r="G29" s="10">
        <v>14.9564</v>
      </c>
      <c r="H29" s="41">
        <v>2.661</v>
      </c>
      <c r="I29" s="41">
        <v>12.295400000000001</v>
      </c>
      <c r="J29" s="41">
        <v>0.85599999999999998</v>
      </c>
      <c r="K29" s="41">
        <v>11.439399999999999</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41">
        <v>13.4992</v>
      </c>
      <c r="C32" s="41">
        <v>2.8422000000000001</v>
      </c>
      <c r="D32" s="41">
        <v>10.6571</v>
      </c>
      <c r="E32" s="41">
        <v>5.5012999999999996</v>
      </c>
      <c r="F32" s="41">
        <v>5.1557000000000004</v>
      </c>
      <c r="G32" s="10">
        <v>14.474299999999999</v>
      </c>
      <c r="H32" s="41">
        <v>3.2951999999999999</v>
      </c>
      <c r="I32" s="41">
        <v>11.1791</v>
      </c>
      <c r="J32" s="41">
        <v>4.9160000000000004</v>
      </c>
      <c r="K32" s="41">
        <v>6.2632000000000003</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K34"/>
  <sheetViews>
    <sheetView workbookViewId="0"/>
  </sheetViews>
  <sheetFormatPr defaultRowHeight="15"/>
  <cols>
    <col min="1" max="1" width="26" customWidth="1"/>
    <col min="2" max="11" width="16" customWidth="1"/>
  </cols>
  <sheetData>
    <row r="1" spans="1:11">
      <c r="A1" s="2" t="s">
        <v>41</v>
      </c>
    </row>
    <row r="2" spans="1:11">
      <c r="A2" s="31" t="s">
        <v>212</v>
      </c>
      <c r="B2" s="64">
        <v>2009</v>
      </c>
      <c r="C2" s="45"/>
      <c r="D2" s="45"/>
      <c r="E2" s="45"/>
      <c r="F2" s="45"/>
      <c r="G2" s="64">
        <v>2011</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13.4147</v>
      </c>
      <c r="C4" s="41">
        <v>3.8391000000000002</v>
      </c>
      <c r="D4" s="41">
        <v>9.5755999999999997</v>
      </c>
      <c r="E4" s="41">
        <v>3.0335999999999999</v>
      </c>
      <c r="F4" s="41">
        <v>6.5419999999999998</v>
      </c>
      <c r="G4" s="10">
        <v>13.334899999999999</v>
      </c>
      <c r="H4" s="41">
        <v>3.0310999999999999</v>
      </c>
      <c r="I4" s="41">
        <v>10.303800000000001</v>
      </c>
      <c r="J4" s="41">
        <v>2.8208000000000002</v>
      </c>
      <c r="K4" s="41">
        <v>7.4829999999999997</v>
      </c>
    </row>
    <row r="5" spans="1:11">
      <c r="A5" s="40" t="s">
        <v>241</v>
      </c>
      <c r="B5" s="41">
        <v>13.2964</v>
      </c>
      <c r="C5" s="41">
        <v>4.3982999999999999</v>
      </c>
      <c r="D5" s="41">
        <v>8.8980999999999995</v>
      </c>
      <c r="E5" s="41">
        <v>2.2642000000000002</v>
      </c>
      <c r="F5" s="41">
        <v>6.6338999999999997</v>
      </c>
      <c r="G5" s="10">
        <v>12.9373</v>
      </c>
      <c r="H5" s="41">
        <v>2.8452999999999999</v>
      </c>
      <c r="I5" s="41">
        <v>10.092000000000001</v>
      </c>
      <c r="J5" s="41">
        <v>2.0588000000000002</v>
      </c>
      <c r="K5" s="41">
        <v>8.0333000000000006</v>
      </c>
    </row>
    <row r="6" spans="1:11">
      <c r="A6" s="49" t="s">
        <v>127</v>
      </c>
      <c r="B6" s="58" t="s">
        <v>227</v>
      </c>
      <c r="C6" s="58" t="s">
        <v>227</v>
      </c>
      <c r="D6" s="58" t="s">
        <v>227</v>
      </c>
      <c r="E6" s="58" t="s">
        <v>227</v>
      </c>
      <c r="F6" s="58" t="s">
        <v>227</v>
      </c>
      <c r="G6" s="10">
        <v>15.2104</v>
      </c>
      <c r="H6" s="41">
        <v>4.0845000000000002</v>
      </c>
      <c r="I6" s="41">
        <v>11.1259</v>
      </c>
      <c r="J6" s="41">
        <v>2.9538000000000002</v>
      </c>
      <c r="K6" s="41">
        <v>8.1721000000000004</v>
      </c>
    </row>
    <row r="7" spans="1:11">
      <c r="A7" s="49" t="s">
        <v>128</v>
      </c>
      <c r="B7" s="41">
        <v>10.038600000000001</v>
      </c>
      <c r="C7" s="41">
        <v>1.6293</v>
      </c>
      <c r="D7" s="41">
        <v>8.4092000000000002</v>
      </c>
      <c r="E7" s="41">
        <v>2.8048999999999999</v>
      </c>
      <c r="F7" s="41">
        <v>5.6044</v>
      </c>
      <c r="G7" s="10">
        <v>8.8374000000000006</v>
      </c>
      <c r="H7" s="41">
        <v>3.1642000000000001</v>
      </c>
      <c r="I7" s="41">
        <v>5.6733000000000002</v>
      </c>
      <c r="J7" s="41">
        <v>1.1027</v>
      </c>
      <c r="K7" s="41">
        <v>4.5705999999999998</v>
      </c>
    </row>
    <row r="8" spans="1:11">
      <c r="A8" s="49" t="s">
        <v>129</v>
      </c>
      <c r="B8" s="41">
        <v>15.610799999999999</v>
      </c>
      <c r="C8" s="41">
        <v>8.9756999999999998</v>
      </c>
      <c r="D8" s="41">
        <v>6.6349999999999998</v>
      </c>
      <c r="E8" s="41">
        <v>2.5674000000000001</v>
      </c>
      <c r="F8" s="41">
        <v>4.0677000000000003</v>
      </c>
      <c r="G8" s="10">
        <v>15.199299999999999</v>
      </c>
      <c r="H8" s="41">
        <v>9.4246999999999996</v>
      </c>
      <c r="I8" s="41">
        <v>5.7746000000000004</v>
      </c>
      <c r="J8" s="41">
        <v>1.7575000000000001</v>
      </c>
      <c r="K8" s="41">
        <v>4.0170000000000003</v>
      </c>
    </row>
    <row r="9" spans="1:11">
      <c r="A9" s="49" t="s">
        <v>130</v>
      </c>
      <c r="B9" s="41">
        <v>17.882000000000001</v>
      </c>
      <c r="C9" s="41">
        <v>13.2674</v>
      </c>
      <c r="D9" s="41">
        <v>4.6146000000000003</v>
      </c>
      <c r="E9" s="41">
        <v>1.1096999999999999</v>
      </c>
      <c r="F9" s="41">
        <v>3.5049000000000001</v>
      </c>
      <c r="G9" s="10">
        <v>18.854600000000001</v>
      </c>
      <c r="H9" s="41">
        <v>15.391999999999999</v>
      </c>
      <c r="I9" s="41">
        <v>3.4626000000000001</v>
      </c>
      <c r="J9" s="41">
        <v>0.79800000000000004</v>
      </c>
      <c r="K9" s="41">
        <v>2.6646999999999998</v>
      </c>
    </row>
    <row r="10" spans="1:11">
      <c r="A10" s="49" t="s">
        <v>131</v>
      </c>
      <c r="B10" s="41">
        <v>22.1126</v>
      </c>
      <c r="C10" s="41">
        <v>6.9386000000000001</v>
      </c>
      <c r="D10" s="41">
        <v>15.173999999999999</v>
      </c>
      <c r="E10" s="41">
        <v>3.0796000000000001</v>
      </c>
      <c r="F10" s="41">
        <v>12.0944</v>
      </c>
      <c r="G10" s="10">
        <v>21.4238</v>
      </c>
      <c r="H10" s="41">
        <v>5.8404999999999996</v>
      </c>
      <c r="I10" s="41">
        <v>15.583299999999999</v>
      </c>
      <c r="J10" s="41">
        <v>1.6</v>
      </c>
      <c r="K10" s="41">
        <v>13.9833</v>
      </c>
    </row>
    <row r="11" spans="1:11">
      <c r="A11" s="49" t="s">
        <v>132</v>
      </c>
      <c r="B11" s="41">
        <v>12.3711</v>
      </c>
      <c r="C11" s="41">
        <v>1.8404</v>
      </c>
      <c r="D11" s="41">
        <v>10.530799999999999</v>
      </c>
      <c r="E11" s="41">
        <v>2.9914999999999998</v>
      </c>
      <c r="F11" s="41">
        <v>7.5392999999999999</v>
      </c>
      <c r="G11" s="10">
        <v>10.6195</v>
      </c>
      <c r="H11" s="41">
        <v>1.3532999999999999</v>
      </c>
      <c r="I11" s="41">
        <v>9.2661999999999995</v>
      </c>
      <c r="J11" s="41">
        <v>2.1657000000000002</v>
      </c>
      <c r="K11" s="41">
        <v>7.1005000000000003</v>
      </c>
    </row>
    <row r="12" spans="1:11">
      <c r="A12" s="49" t="s">
        <v>133</v>
      </c>
      <c r="B12" s="41">
        <v>14.475899999999999</v>
      </c>
      <c r="C12" s="41">
        <v>3.4262000000000001</v>
      </c>
      <c r="D12" s="41">
        <v>11.0497</v>
      </c>
      <c r="E12" s="41">
        <v>2.8948</v>
      </c>
      <c r="F12" s="41">
        <v>8.1548999999999996</v>
      </c>
      <c r="G12" s="10">
        <v>14.878500000000001</v>
      </c>
      <c r="H12" s="41">
        <v>1.4205000000000001</v>
      </c>
      <c r="I12" s="41">
        <v>13.4581</v>
      </c>
      <c r="J12" s="41">
        <v>3.8481999999999998</v>
      </c>
      <c r="K12" s="41">
        <v>9.6098999999999997</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19.6159</v>
      </c>
      <c r="C14" s="41">
        <v>14.4663</v>
      </c>
      <c r="D14" s="41">
        <v>5.1496000000000004</v>
      </c>
      <c r="E14" s="58" t="s">
        <v>179</v>
      </c>
      <c r="F14" s="41">
        <v>4.8326000000000002</v>
      </c>
      <c r="G14" s="10">
        <v>21.7974</v>
      </c>
      <c r="H14" s="41">
        <v>4.5921000000000003</v>
      </c>
      <c r="I14" s="41">
        <v>17.205300000000001</v>
      </c>
      <c r="J14" s="41">
        <v>0.79410000000000003</v>
      </c>
      <c r="K14" s="41">
        <v>16.411200000000001</v>
      </c>
    </row>
    <row r="15" spans="1:11">
      <c r="A15" s="49" t="s">
        <v>136</v>
      </c>
      <c r="B15" s="58" t="s">
        <v>227</v>
      </c>
      <c r="C15" s="58" t="s">
        <v>227</v>
      </c>
      <c r="D15" s="58" t="s">
        <v>227</v>
      </c>
      <c r="E15" s="58" t="s">
        <v>227</v>
      </c>
      <c r="F15" s="58" t="s">
        <v>227</v>
      </c>
      <c r="G15" s="10">
        <v>8.34</v>
      </c>
      <c r="H15" s="41">
        <v>4.6165000000000003</v>
      </c>
      <c r="I15" s="41">
        <v>3.7233999999999998</v>
      </c>
      <c r="J15" s="41">
        <v>0.98799999999999999</v>
      </c>
      <c r="K15" s="41">
        <v>2.7355</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14.771800000000001</v>
      </c>
      <c r="C17" s="41">
        <v>5.2050000000000001</v>
      </c>
      <c r="D17" s="41">
        <v>9.5668000000000006</v>
      </c>
      <c r="E17" s="41">
        <v>3.59</v>
      </c>
      <c r="F17" s="41">
        <v>5.9767999999999999</v>
      </c>
      <c r="G17" s="10">
        <v>15.2288</v>
      </c>
      <c r="H17" s="41">
        <v>6.7625999999999999</v>
      </c>
      <c r="I17" s="41">
        <v>8.4662000000000006</v>
      </c>
      <c r="J17" s="41">
        <v>3.14</v>
      </c>
      <c r="K17" s="41">
        <v>5.3262</v>
      </c>
    </row>
    <row r="18" spans="1:11">
      <c r="A18" s="49" t="s">
        <v>139</v>
      </c>
      <c r="B18" s="41">
        <v>14.8872</v>
      </c>
      <c r="C18" s="41">
        <v>10.7805</v>
      </c>
      <c r="D18" s="41">
        <v>4.1067</v>
      </c>
      <c r="E18" s="41">
        <v>1.1951000000000001</v>
      </c>
      <c r="F18" s="41">
        <v>2.9117000000000002</v>
      </c>
      <c r="G18" s="10">
        <v>15.9625</v>
      </c>
      <c r="H18" s="41">
        <v>3.0154999999999998</v>
      </c>
      <c r="I18" s="41">
        <v>12.946999999999999</v>
      </c>
      <c r="J18" s="58" t="s">
        <v>179</v>
      </c>
      <c r="K18" s="41">
        <v>12.549099999999999</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10.5915</v>
      </c>
      <c r="C21" s="41">
        <v>4.4964000000000004</v>
      </c>
      <c r="D21" s="41">
        <v>6.0951000000000004</v>
      </c>
      <c r="E21" s="41">
        <v>2.7747000000000002</v>
      </c>
      <c r="F21" s="41">
        <v>3.3203999999999998</v>
      </c>
      <c r="G21" s="10">
        <v>9.7643000000000004</v>
      </c>
      <c r="H21" s="41">
        <v>2.2974999999999999</v>
      </c>
      <c r="I21" s="41">
        <v>7.4668000000000001</v>
      </c>
      <c r="J21" s="41">
        <v>1.4857</v>
      </c>
      <c r="K21" s="41">
        <v>5.9810999999999996</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0">
        <v>16.7836</v>
      </c>
      <c r="H23" s="41">
        <v>2.0707</v>
      </c>
      <c r="I23" s="41">
        <v>14.712899999999999</v>
      </c>
      <c r="J23" s="41">
        <v>2.5385</v>
      </c>
      <c r="K23" s="41">
        <v>12.1744</v>
      </c>
    </row>
    <row r="24" spans="1:11">
      <c r="A24" s="49" t="s">
        <v>144</v>
      </c>
      <c r="B24" s="41">
        <v>7.4001000000000001</v>
      </c>
      <c r="C24" s="41">
        <v>4.2690999999999999</v>
      </c>
      <c r="D24" s="41">
        <v>3.1309999999999998</v>
      </c>
      <c r="E24" s="41">
        <v>1.3361000000000001</v>
      </c>
      <c r="F24" s="41">
        <v>1.7948999999999999</v>
      </c>
      <c r="G24" s="10">
        <v>8.4642999999999997</v>
      </c>
      <c r="H24" s="41">
        <v>3.8273000000000001</v>
      </c>
      <c r="I24" s="41">
        <v>4.6369999999999996</v>
      </c>
      <c r="J24" s="41">
        <v>1.5524</v>
      </c>
      <c r="K24" s="41">
        <v>3.0846</v>
      </c>
    </row>
    <row r="25" spans="1:11">
      <c r="A25" s="49" t="s">
        <v>145</v>
      </c>
      <c r="B25" s="41">
        <v>15.448700000000001</v>
      </c>
      <c r="C25" s="41">
        <v>5.3712</v>
      </c>
      <c r="D25" s="41">
        <v>10.077500000000001</v>
      </c>
      <c r="E25" s="41">
        <v>5.2229000000000001</v>
      </c>
      <c r="F25" s="41">
        <v>4.8545999999999996</v>
      </c>
      <c r="G25" s="10">
        <v>14.897399999999999</v>
      </c>
      <c r="H25" s="41">
        <v>6.4726999999999997</v>
      </c>
      <c r="I25" s="41">
        <v>8.4247999999999994</v>
      </c>
      <c r="J25" s="41">
        <v>3.9535999999999998</v>
      </c>
      <c r="K25" s="41">
        <v>4.4711999999999996</v>
      </c>
    </row>
    <row r="26" spans="1:11">
      <c r="A26" s="49" t="s">
        <v>146</v>
      </c>
      <c r="B26" s="41">
        <v>10.299799999999999</v>
      </c>
      <c r="C26" s="41">
        <v>1.6253</v>
      </c>
      <c r="D26" s="41">
        <v>8.6745000000000001</v>
      </c>
      <c r="E26" s="41">
        <v>3.2928999999999999</v>
      </c>
      <c r="F26" s="41">
        <v>5.3815999999999997</v>
      </c>
      <c r="G26" s="10">
        <v>11.8873</v>
      </c>
      <c r="H26" s="41">
        <v>1.843</v>
      </c>
      <c r="I26" s="41">
        <v>10.0444</v>
      </c>
      <c r="J26" s="41">
        <v>1.4593</v>
      </c>
      <c r="K26" s="41">
        <v>8.5851000000000006</v>
      </c>
    </row>
    <row r="27" spans="1:11">
      <c r="A27" s="49" t="s">
        <v>147</v>
      </c>
      <c r="B27" s="41">
        <v>12.697699999999999</v>
      </c>
      <c r="C27" s="41">
        <v>2.2850000000000001</v>
      </c>
      <c r="D27" s="41">
        <v>10.412699999999999</v>
      </c>
      <c r="E27" s="41">
        <v>1.5737000000000001</v>
      </c>
      <c r="F27" s="41">
        <v>8.8390000000000004</v>
      </c>
      <c r="G27" s="10">
        <v>11.998100000000001</v>
      </c>
      <c r="H27" s="41">
        <v>1.9745999999999999</v>
      </c>
      <c r="I27" s="41">
        <v>10.0235</v>
      </c>
      <c r="J27" s="41">
        <v>0.67689999999999995</v>
      </c>
      <c r="K27" s="41">
        <v>9.3466000000000005</v>
      </c>
    </row>
    <row r="28" spans="1:11">
      <c r="A28" s="49" t="s">
        <v>148</v>
      </c>
      <c r="B28" s="41">
        <v>19.126300000000001</v>
      </c>
      <c r="C28" s="41">
        <v>7.0064000000000002</v>
      </c>
      <c r="D28" s="41">
        <v>12.119899999999999</v>
      </c>
      <c r="E28" s="41">
        <v>1.7952999999999999</v>
      </c>
      <c r="F28" s="41">
        <v>10.3246</v>
      </c>
      <c r="G28" s="10">
        <v>20.342199999999998</v>
      </c>
      <c r="H28" s="41">
        <v>2.4619</v>
      </c>
      <c r="I28" s="41">
        <v>17.880299999999998</v>
      </c>
      <c r="J28" s="41">
        <v>0.78390000000000004</v>
      </c>
      <c r="K28" s="41">
        <v>17.096399999999999</v>
      </c>
    </row>
    <row r="29" spans="1:11">
      <c r="A29" s="49" t="s">
        <v>149</v>
      </c>
      <c r="B29" s="41">
        <v>19.023199999999999</v>
      </c>
      <c r="C29" s="41">
        <v>4.4360999999999997</v>
      </c>
      <c r="D29" s="41">
        <v>14.5871</v>
      </c>
      <c r="E29" s="41">
        <v>0.98870000000000002</v>
      </c>
      <c r="F29" s="41">
        <v>13.5984</v>
      </c>
      <c r="G29" s="10">
        <v>16.927399999999999</v>
      </c>
      <c r="H29" s="41">
        <v>1.2437</v>
      </c>
      <c r="I29" s="41">
        <v>15.6838</v>
      </c>
      <c r="J29" s="41">
        <v>0.96299999999999997</v>
      </c>
      <c r="K29" s="41">
        <v>14.720800000000001</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14.912699999999999</v>
      </c>
      <c r="C31" s="41">
        <v>4.6801000000000004</v>
      </c>
      <c r="D31" s="41">
        <v>10.2325</v>
      </c>
      <c r="E31" s="41">
        <v>1.7144999999999999</v>
      </c>
      <c r="F31" s="41">
        <v>8.5180000000000007</v>
      </c>
      <c r="G31" s="10">
        <v>15.8385</v>
      </c>
      <c r="H31" s="41">
        <v>3.0611999999999999</v>
      </c>
      <c r="I31" s="41">
        <v>12.7773</v>
      </c>
      <c r="J31" s="41">
        <v>1.0754999999999999</v>
      </c>
      <c r="K31" s="41">
        <v>11.7018</v>
      </c>
    </row>
    <row r="32" spans="1:11">
      <c r="A32" s="49" t="s">
        <v>152</v>
      </c>
      <c r="B32" s="41">
        <v>13.2265</v>
      </c>
      <c r="C32" s="41">
        <v>3.5337000000000001</v>
      </c>
      <c r="D32" s="41">
        <v>9.6928000000000001</v>
      </c>
      <c r="E32" s="41">
        <v>3.5632000000000001</v>
      </c>
      <c r="F32" s="41">
        <v>6.1295999999999999</v>
      </c>
      <c r="G32" s="10">
        <v>11.319100000000001</v>
      </c>
      <c r="H32" s="41">
        <v>3.4325000000000001</v>
      </c>
      <c r="I32" s="41">
        <v>7.8865999999999996</v>
      </c>
      <c r="J32" s="41">
        <v>0.85740000000000005</v>
      </c>
      <c r="K32" s="41">
        <v>7.0292000000000003</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K34"/>
  <sheetViews>
    <sheetView workbookViewId="0"/>
  </sheetViews>
  <sheetFormatPr defaultRowHeight="15"/>
  <cols>
    <col min="1" max="1" width="26" customWidth="1"/>
    <col min="2" max="11" width="16" customWidth="1"/>
  </cols>
  <sheetData>
    <row r="1" spans="1:11">
      <c r="A1" s="2" t="s">
        <v>41</v>
      </c>
    </row>
    <row r="2" spans="1:11">
      <c r="A2" s="31" t="s">
        <v>212</v>
      </c>
      <c r="B2" s="64">
        <v>2013</v>
      </c>
      <c r="C2" s="45"/>
      <c r="D2" s="45"/>
      <c r="E2" s="45"/>
      <c r="F2" s="45"/>
      <c r="G2" s="64">
        <v>2015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13.6713</v>
      </c>
      <c r="C4" s="41">
        <v>2.1364000000000001</v>
      </c>
      <c r="D4" s="41">
        <v>11.535</v>
      </c>
      <c r="E4" s="41">
        <v>2.2850000000000001</v>
      </c>
      <c r="F4" s="41">
        <v>9.25</v>
      </c>
      <c r="G4" s="10">
        <v>14.471399999999999</v>
      </c>
      <c r="H4" s="41">
        <v>1.6555</v>
      </c>
      <c r="I4" s="41">
        <v>12.815899999999999</v>
      </c>
      <c r="J4" s="41">
        <v>2.6890999999999998</v>
      </c>
      <c r="K4" s="41">
        <v>10.1267</v>
      </c>
    </row>
    <row r="5" spans="1:11">
      <c r="A5" s="40" t="s">
        <v>241</v>
      </c>
      <c r="B5" s="41">
        <v>13.253</v>
      </c>
      <c r="C5" s="41">
        <v>2.4483000000000001</v>
      </c>
      <c r="D5" s="41">
        <v>10.8048</v>
      </c>
      <c r="E5" s="41">
        <v>1.6659999999999999</v>
      </c>
      <c r="F5" s="41">
        <v>9.1387</v>
      </c>
      <c r="G5" s="10">
        <v>14.342000000000001</v>
      </c>
      <c r="H5" s="41">
        <v>2.1036000000000001</v>
      </c>
      <c r="I5" s="41">
        <v>12.2384</v>
      </c>
      <c r="J5" s="41">
        <v>2.0543</v>
      </c>
      <c r="K5" s="41">
        <v>10.184100000000001</v>
      </c>
    </row>
    <row r="6" spans="1:11">
      <c r="A6" s="49" t="s">
        <v>127</v>
      </c>
      <c r="B6" s="41">
        <v>16.169599999999999</v>
      </c>
      <c r="C6" s="41">
        <v>0.67920000000000003</v>
      </c>
      <c r="D6" s="41">
        <v>15.490399999999999</v>
      </c>
      <c r="E6" s="41">
        <v>3.4899</v>
      </c>
      <c r="F6" s="41">
        <v>12.000500000000001</v>
      </c>
      <c r="G6" s="10">
        <v>16.8001</v>
      </c>
      <c r="H6" s="41">
        <v>1.4626999999999999</v>
      </c>
      <c r="I6" s="41">
        <v>15.337400000000001</v>
      </c>
      <c r="J6" s="41">
        <v>4.8808999999999996</v>
      </c>
      <c r="K6" s="41">
        <v>10.4565</v>
      </c>
    </row>
    <row r="7" spans="1:11">
      <c r="A7" s="49" t="s">
        <v>128</v>
      </c>
      <c r="B7" s="41">
        <v>9.6133000000000006</v>
      </c>
      <c r="C7" s="41">
        <v>0.98519999999999996</v>
      </c>
      <c r="D7" s="41">
        <v>8.6280999999999999</v>
      </c>
      <c r="E7" s="41">
        <v>1.6252</v>
      </c>
      <c r="F7" s="41">
        <v>7.0027999999999997</v>
      </c>
      <c r="G7" s="10">
        <v>10.261100000000001</v>
      </c>
      <c r="H7" s="41">
        <v>2.2541000000000002</v>
      </c>
      <c r="I7" s="41">
        <v>8.0069999999999997</v>
      </c>
      <c r="J7" s="41">
        <v>1.4555</v>
      </c>
      <c r="K7" s="41">
        <v>6.5514999999999999</v>
      </c>
    </row>
    <row r="8" spans="1:11">
      <c r="A8" s="49" t="s">
        <v>129</v>
      </c>
      <c r="B8" s="41">
        <v>14.657500000000001</v>
      </c>
      <c r="C8" s="41">
        <v>2.7656000000000001</v>
      </c>
      <c r="D8" s="41">
        <v>11.8919</v>
      </c>
      <c r="E8" s="41">
        <v>1.3746</v>
      </c>
      <c r="F8" s="41">
        <v>10.517300000000001</v>
      </c>
      <c r="G8" s="10">
        <v>17.0472</v>
      </c>
      <c r="H8" s="41">
        <v>3.0413000000000001</v>
      </c>
      <c r="I8" s="41">
        <v>14.0059</v>
      </c>
      <c r="J8" s="41">
        <v>1.6424000000000001</v>
      </c>
      <c r="K8" s="41">
        <v>12.3635</v>
      </c>
    </row>
    <row r="9" spans="1:11">
      <c r="A9" s="49" t="s">
        <v>130</v>
      </c>
      <c r="B9" s="41">
        <v>17.748899999999999</v>
      </c>
      <c r="C9" s="41">
        <v>13.701700000000001</v>
      </c>
      <c r="D9" s="41">
        <v>4.0472000000000001</v>
      </c>
      <c r="E9" s="41">
        <v>1.1216999999999999</v>
      </c>
      <c r="F9" s="41">
        <v>2.9255</v>
      </c>
      <c r="G9" s="10">
        <v>17.477699999999999</v>
      </c>
      <c r="H9" s="41">
        <v>7.0148999999999999</v>
      </c>
      <c r="I9" s="41">
        <v>10.4628</v>
      </c>
      <c r="J9" s="41">
        <v>1.4977</v>
      </c>
      <c r="K9" s="41">
        <v>8.9650999999999996</v>
      </c>
    </row>
    <row r="10" spans="1:11">
      <c r="A10" s="49" t="s">
        <v>131</v>
      </c>
      <c r="B10" s="41">
        <v>20.9558</v>
      </c>
      <c r="C10" s="41">
        <v>3.0840999999999998</v>
      </c>
      <c r="D10" s="41">
        <v>17.871700000000001</v>
      </c>
      <c r="E10" s="41">
        <v>1.3634999999999999</v>
      </c>
      <c r="F10" s="41">
        <v>16.508199999999999</v>
      </c>
      <c r="G10" s="10">
        <v>21.636299999999999</v>
      </c>
      <c r="H10" s="41">
        <v>3.8752</v>
      </c>
      <c r="I10" s="41">
        <v>17.761099999999999</v>
      </c>
      <c r="J10" s="41">
        <v>1.2612000000000001</v>
      </c>
      <c r="K10" s="41">
        <v>16.4999</v>
      </c>
    </row>
    <row r="11" spans="1:11">
      <c r="A11" s="49" t="s">
        <v>132</v>
      </c>
      <c r="B11" s="41">
        <v>11.1259</v>
      </c>
      <c r="C11" s="41">
        <v>0.57689999999999997</v>
      </c>
      <c r="D11" s="41">
        <v>10.5489</v>
      </c>
      <c r="E11" s="41">
        <v>2.0823999999999998</v>
      </c>
      <c r="F11" s="41">
        <v>8.4664999999999999</v>
      </c>
      <c r="G11" s="10">
        <v>10.087999999999999</v>
      </c>
      <c r="H11" s="41">
        <v>1.2194</v>
      </c>
      <c r="I11" s="41">
        <v>8.8686000000000007</v>
      </c>
      <c r="J11" s="41">
        <v>1.6084000000000001</v>
      </c>
      <c r="K11" s="41">
        <v>7.2602000000000002</v>
      </c>
    </row>
    <row r="12" spans="1:11">
      <c r="A12" s="49" t="s">
        <v>133</v>
      </c>
      <c r="B12" s="41">
        <v>12.684100000000001</v>
      </c>
      <c r="C12" s="41">
        <v>1.0111000000000001</v>
      </c>
      <c r="D12" s="41">
        <v>11.6731</v>
      </c>
      <c r="E12" s="41">
        <v>1.6377999999999999</v>
      </c>
      <c r="F12" s="41">
        <v>10.0352</v>
      </c>
      <c r="G12" s="10">
        <v>14.0555</v>
      </c>
      <c r="H12" s="41">
        <v>1.282</v>
      </c>
      <c r="I12" s="41">
        <v>12.7735</v>
      </c>
      <c r="J12" s="41">
        <v>1.2122999999999999</v>
      </c>
      <c r="K12" s="41">
        <v>11.561199999999999</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21.895800000000001</v>
      </c>
      <c r="C14" s="41">
        <v>4.1022999999999996</v>
      </c>
      <c r="D14" s="41">
        <v>17.793399999999998</v>
      </c>
      <c r="E14" s="58" t="s">
        <v>179</v>
      </c>
      <c r="F14" s="41">
        <v>17.322800000000001</v>
      </c>
      <c r="G14" s="10">
        <v>21.363800000000001</v>
      </c>
      <c r="H14" s="41">
        <v>3.7947000000000002</v>
      </c>
      <c r="I14" s="41">
        <v>17.569099999999999</v>
      </c>
      <c r="J14" s="41">
        <v>0.9425</v>
      </c>
      <c r="K14" s="41">
        <v>16.6267</v>
      </c>
    </row>
    <row r="15" spans="1:11">
      <c r="A15" s="49" t="s">
        <v>136</v>
      </c>
      <c r="B15" s="41">
        <v>9.6255000000000006</v>
      </c>
      <c r="C15" s="41">
        <v>3.4752000000000001</v>
      </c>
      <c r="D15" s="41">
        <v>6.1502999999999997</v>
      </c>
      <c r="E15" s="41">
        <v>0.72250000000000003</v>
      </c>
      <c r="F15" s="41">
        <v>5.4278000000000004</v>
      </c>
      <c r="G15" s="10">
        <v>8.3925000000000001</v>
      </c>
      <c r="H15" s="41">
        <v>3.6968000000000001</v>
      </c>
      <c r="I15" s="41">
        <v>4.6957000000000004</v>
      </c>
      <c r="J15" s="41">
        <v>0.66439999999999999</v>
      </c>
      <c r="K15" s="41">
        <v>4.0312999999999999</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15.4072</v>
      </c>
      <c r="C17" s="41">
        <v>5.1151</v>
      </c>
      <c r="D17" s="41">
        <v>10.2921</v>
      </c>
      <c r="E17" s="41">
        <v>2.7477</v>
      </c>
      <c r="F17" s="41">
        <v>7.5444000000000004</v>
      </c>
      <c r="G17" s="10">
        <v>14.926399999999999</v>
      </c>
      <c r="H17" s="41">
        <v>5.2117000000000004</v>
      </c>
      <c r="I17" s="41">
        <v>9.7147000000000006</v>
      </c>
      <c r="J17" s="41">
        <v>2.6362999999999999</v>
      </c>
      <c r="K17" s="41">
        <v>7.0784000000000002</v>
      </c>
    </row>
    <row r="18" spans="1:11">
      <c r="A18" s="49" t="s">
        <v>139</v>
      </c>
      <c r="B18" s="41">
        <v>14.5589</v>
      </c>
      <c r="C18" s="41">
        <v>1.5609999999999999</v>
      </c>
      <c r="D18" s="41">
        <v>12.9979</v>
      </c>
      <c r="E18" s="41">
        <v>0.59760000000000002</v>
      </c>
      <c r="F18" s="41">
        <v>12.4003</v>
      </c>
      <c r="G18" s="10">
        <v>13.111700000000001</v>
      </c>
      <c r="H18" s="41">
        <v>1.2347999999999999</v>
      </c>
      <c r="I18" s="41">
        <v>11.876899999999999</v>
      </c>
      <c r="J18" s="58" t="s">
        <v>179</v>
      </c>
      <c r="K18" s="41">
        <v>11.631399999999999</v>
      </c>
    </row>
    <row r="19" spans="1:11">
      <c r="A19" s="49" t="s">
        <v>140</v>
      </c>
      <c r="B19" s="58" t="s">
        <v>227</v>
      </c>
      <c r="C19" s="58" t="s">
        <v>227</v>
      </c>
      <c r="D19" s="58" t="s">
        <v>227</v>
      </c>
      <c r="E19" s="58" t="s">
        <v>227</v>
      </c>
      <c r="F19" s="58" t="s">
        <v>227</v>
      </c>
      <c r="G19" s="10">
        <v>17.227</v>
      </c>
      <c r="H19" s="41">
        <v>2.6395</v>
      </c>
      <c r="I19" s="41">
        <v>14.5875</v>
      </c>
      <c r="J19" s="41">
        <v>3.0078999999999998</v>
      </c>
      <c r="K19" s="41">
        <v>11.579700000000001</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9.1332000000000004</v>
      </c>
      <c r="C21" s="41">
        <v>2.1920000000000002</v>
      </c>
      <c r="D21" s="41">
        <v>6.9410999999999996</v>
      </c>
      <c r="E21" s="41">
        <v>1.1807000000000001</v>
      </c>
      <c r="F21" s="41">
        <v>5.7605000000000004</v>
      </c>
      <c r="G21" s="10">
        <v>9.6666000000000007</v>
      </c>
      <c r="H21" s="41">
        <v>1.4883</v>
      </c>
      <c r="I21" s="41">
        <v>8.1782000000000004</v>
      </c>
      <c r="J21" s="41">
        <v>2.0628000000000002</v>
      </c>
      <c r="K21" s="41">
        <v>6.1154000000000002</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41">
        <v>18.770499999999998</v>
      </c>
      <c r="C23" s="41">
        <v>0.63729999999999998</v>
      </c>
      <c r="D23" s="41">
        <v>18.133199999999999</v>
      </c>
      <c r="E23" s="41">
        <v>2.3426999999999998</v>
      </c>
      <c r="F23" s="41">
        <v>15.7905</v>
      </c>
      <c r="G23" s="10">
        <v>19.513100000000001</v>
      </c>
      <c r="H23" s="41">
        <v>1.2053</v>
      </c>
      <c r="I23" s="41">
        <v>18.3079</v>
      </c>
      <c r="J23" s="41">
        <v>2.2833000000000001</v>
      </c>
      <c r="K23" s="41">
        <v>16.0246</v>
      </c>
    </row>
    <row r="24" spans="1:11">
      <c r="A24" s="49" t="s">
        <v>144</v>
      </c>
      <c r="B24" s="41">
        <v>8.3877000000000006</v>
      </c>
      <c r="C24" s="41">
        <v>2.8159999999999998</v>
      </c>
      <c r="D24" s="41">
        <v>5.5716999999999999</v>
      </c>
      <c r="E24" s="41">
        <v>0.94169999999999998</v>
      </c>
      <c r="F24" s="41">
        <v>4.63</v>
      </c>
      <c r="G24" s="10">
        <v>9.5578000000000003</v>
      </c>
      <c r="H24" s="41">
        <v>1.8751</v>
      </c>
      <c r="I24" s="41">
        <v>7.6826999999999996</v>
      </c>
      <c r="J24" s="41">
        <v>0.83130000000000004</v>
      </c>
      <c r="K24" s="41">
        <v>6.8513999999999999</v>
      </c>
    </row>
    <row r="25" spans="1:11">
      <c r="A25" s="49" t="s">
        <v>145</v>
      </c>
      <c r="B25" s="41">
        <v>13.4681</v>
      </c>
      <c r="C25" s="41">
        <v>3.9662999999999999</v>
      </c>
      <c r="D25" s="41">
        <v>9.5017999999999994</v>
      </c>
      <c r="E25" s="41">
        <v>4.0449000000000002</v>
      </c>
      <c r="F25" s="41">
        <v>5.4569000000000001</v>
      </c>
      <c r="G25" s="10">
        <v>12.5602</v>
      </c>
      <c r="H25" s="41">
        <v>2.8165</v>
      </c>
      <c r="I25" s="41">
        <v>9.7437000000000005</v>
      </c>
      <c r="J25" s="41">
        <v>3.7151999999999998</v>
      </c>
      <c r="K25" s="41">
        <v>6.0285000000000002</v>
      </c>
    </row>
    <row r="26" spans="1:11">
      <c r="A26" s="49" t="s">
        <v>146</v>
      </c>
      <c r="B26" s="41">
        <v>9.2986000000000004</v>
      </c>
      <c r="C26" s="41">
        <v>1.7833000000000001</v>
      </c>
      <c r="D26" s="41">
        <v>7.5152999999999999</v>
      </c>
      <c r="E26" s="58" t="s">
        <v>179</v>
      </c>
      <c r="F26" s="41">
        <v>7.2329999999999997</v>
      </c>
      <c r="G26" s="10">
        <v>12.575200000000001</v>
      </c>
      <c r="H26" s="41">
        <v>2.3595000000000002</v>
      </c>
      <c r="I26" s="41">
        <v>10.2157</v>
      </c>
      <c r="J26" s="41">
        <v>1.7503</v>
      </c>
      <c r="K26" s="41">
        <v>8.4652999999999992</v>
      </c>
    </row>
    <row r="27" spans="1:11">
      <c r="A27" s="49" t="s">
        <v>147</v>
      </c>
      <c r="B27" s="41">
        <v>10.618600000000001</v>
      </c>
      <c r="C27" s="41">
        <v>1.5732999999999999</v>
      </c>
      <c r="D27" s="41">
        <v>9.0452999999999992</v>
      </c>
      <c r="E27" s="41">
        <v>0.82089999999999996</v>
      </c>
      <c r="F27" s="41">
        <v>8.2243999999999993</v>
      </c>
      <c r="G27" s="10">
        <v>10.169700000000001</v>
      </c>
      <c r="H27" s="41">
        <v>1.6928000000000001</v>
      </c>
      <c r="I27" s="41">
        <v>8.4769000000000005</v>
      </c>
      <c r="J27" s="58" t="s">
        <v>179</v>
      </c>
      <c r="K27" s="41">
        <v>8.0692000000000004</v>
      </c>
    </row>
    <row r="28" spans="1:11">
      <c r="A28" s="49" t="s">
        <v>148</v>
      </c>
      <c r="B28" s="41">
        <v>20.45</v>
      </c>
      <c r="C28" s="41">
        <v>3.7273999999999998</v>
      </c>
      <c r="D28" s="41">
        <v>16.7227</v>
      </c>
      <c r="E28" s="41">
        <v>1.708</v>
      </c>
      <c r="F28" s="41">
        <v>15.0146</v>
      </c>
      <c r="G28" s="16" t="s">
        <v>227</v>
      </c>
      <c r="H28" s="58" t="s">
        <v>227</v>
      </c>
      <c r="I28" s="58" t="s">
        <v>227</v>
      </c>
      <c r="J28" s="58" t="s">
        <v>227</v>
      </c>
      <c r="K28" s="58" t="s">
        <v>227</v>
      </c>
    </row>
    <row r="29" spans="1:11">
      <c r="A29" s="49" t="s">
        <v>149</v>
      </c>
      <c r="B29" s="41">
        <v>17.788699999999999</v>
      </c>
      <c r="C29" s="41">
        <v>0.65390000000000004</v>
      </c>
      <c r="D29" s="41">
        <v>17.134799999999998</v>
      </c>
      <c r="E29" s="41">
        <v>0.79490000000000005</v>
      </c>
      <c r="F29" s="41">
        <v>16.3399</v>
      </c>
      <c r="G29" s="10">
        <v>22.438400000000001</v>
      </c>
      <c r="H29" s="41">
        <v>1.1468</v>
      </c>
      <c r="I29" s="41">
        <v>21.291599999999999</v>
      </c>
      <c r="J29" s="58" t="s">
        <v>179</v>
      </c>
      <c r="K29" s="41">
        <v>20.817699999999999</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15.541399999999999</v>
      </c>
      <c r="C31" s="41">
        <v>2.9218999999999999</v>
      </c>
      <c r="D31" s="41">
        <v>12.6195</v>
      </c>
      <c r="E31" s="41">
        <v>1.2002999999999999</v>
      </c>
      <c r="F31" s="41">
        <v>11.4192</v>
      </c>
      <c r="G31" s="10">
        <v>15.812900000000001</v>
      </c>
      <c r="H31" s="41">
        <v>4.2708000000000004</v>
      </c>
      <c r="I31" s="41">
        <v>11.5421</v>
      </c>
      <c r="J31" s="41">
        <v>1.0859000000000001</v>
      </c>
      <c r="K31" s="41">
        <v>10.456099999999999</v>
      </c>
    </row>
    <row r="32" spans="1:11">
      <c r="A32" s="49" t="s">
        <v>152</v>
      </c>
      <c r="B32" s="41">
        <v>10.6554</v>
      </c>
      <c r="C32" s="41">
        <v>2.0240999999999998</v>
      </c>
      <c r="D32" s="41">
        <v>8.6312999999999995</v>
      </c>
      <c r="E32" s="41">
        <v>1.3458000000000001</v>
      </c>
      <c r="F32" s="41">
        <v>7.2855999999999996</v>
      </c>
      <c r="G32" s="10">
        <v>12.438700000000001</v>
      </c>
      <c r="H32" s="41">
        <v>2.3395999999999999</v>
      </c>
      <c r="I32" s="41">
        <v>10.0992</v>
      </c>
      <c r="J32" s="41">
        <v>2.5078</v>
      </c>
      <c r="K32" s="41">
        <v>7.5914000000000001</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K34"/>
  <sheetViews>
    <sheetView workbookViewId="0"/>
  </sheetViews>
  <sheetFormatPr defaultRowHeight="15"/>
  <cols>
    <col min="1" max="1" width="26" customWidth="1"/>
    <col min="2" max="11" width="16" customWidth="1"/>
  </cols>
  <sheetData>
    <row r="1" spans="1:11">
      <c r="A1" s="2" t="s">
        <v>41</v>
      </c>
    </row>
    <row r="2" spans="1:11">
      <c r="A2" s="31" t="s">
        <v>212</v>
      </c>
      <c r="B2" s="64">
        <v>2017</v>
      </c>
      <c r="C2" s="45"/>
      <c r="D2" s="45"/>
      <c r="E2" s="45"/>
      <c r="F2" s="45"/>
      <c r="G2" s="64">
        <v>2019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14.5459</v>
      </c>
      <c r="C4" s="41">
        <v>1.5643</v>
      </c>
      <c r="D4" s="41">
        <v>12.9816</v>
      </c>
      <c r="E4" s="41">
        <v>3.8407</v>
      </c>
      <c r="F4" s="41">
        <v>9.1409000000000002</v>
      </c>
      <c r="G4" s="10">
        <v>15.735837</v>
      </c>
      <c r="H4" s="41">
        <v>1.7427900000000001</v>
      </c>
      <c r="I4" s="41">
        <v>13.993047000000001</v>
      </c>
      <c r="J4" s="41">
        <v>3.2965680000000002</v>
      </c>
      <c r="K4" s="41">
        <v>10.696479</v>
      </c>
    </row>
    <row r="5" spans="1:11">
      <c r="A5" s="40" t="s">
        <v>241</v>
      </c>
      <c r="B5" s="41">
        <v>14.108599999999999</v>
      </c>
      <c r="C5" s="41">
        <v>1.788</v>
      </c>
      <c r="D5" s="41">
        <v>12.320600000000001</v>
      </c>
      <c r="E5" s="41">
        <v>3.1697000000000002</v>
      </c>
      <c r="F5" s="41">
        <v>9.1509</v>
      </c>
      <c r="G5" s="10">
        <v>16.328952999999998</v>
      </c>
      <c r="H5" s="41">
        <v>2.3785720000000001</v>
      </c>
      <c r="I5" s="41">
        <v>13.950381</v>
      </c>
      <c r="J5" s="41">
        <v>2.737358</v>
      </c>
      <c r="K5" s="41">
        <v>11.213023</v>
      </c>
    </row>
    <row r="6" spans="1:11">
      <c r="A6" s="49" t="s">
        <v>127</v>
      </c>
      <c r="B6" s="41">
        <v>16.9849</v>
      </c>
      <c r="C6" s="41">
        <v>0.82750000000000001</v>
      </c>
      <c r="D6" s="41">
        <v>16.157399999999999</v>
      </c>
      <c r="E6" s="41">
        <v>5.2055999999999996</v>
      </c>
      <c r="F6" s="41">
        <v>10.9518</v>
      </c>
      <c r="G6" s="10">
        <v>21.484583000000001</v>
      </c>
      <c r="H6" s="41">
        <v>1.303639</v>
      </c>
      <c r="I6" s="41">
        <v>20.180944</v>
      </c>
      <c r="J6" s="41">
        <v>6.857901</v>
      </c>
      <c r="K6" s="41">
        <v>13.323043</v>
      </c>
    </row>
    <row r="7" spans="1:11">
      <c r="A7" s="49" t="s">
        <v>128</v>
      </c>
      <c r="B7" s="41">
        <v>13.326599999999999</v>
      </c>
      <c r="C7" s="41">
        <v>1.5844</v>
      </c>
      <c r="D7" s="41">
        <v>11.7422</v>
      </c>
      <c r="E7" s="41">
        <v>1.1889000000000001</v>
      </c>
      <c r="F7" s="41">
        <v>10.5533</v>
      </c>
      <c r="G7" s="10">
        <v>16.111286</v>
      </c>
      <c r="H7" s="41">
        <v>1.429956</v>
      </c>
      <c r="I7" s="41">
        <v>14.681330000000001</v>
      </c>
      <c r="J7" s="41">
        <v>2.1690469999999999</v>
      </c>
      <c r="K7" s="41">
        <v>12.512283</v>
      </c>
    </row>
    <row r="8" spans="1:11">
      <c r="A8" s="49" t="s">
        <v>129</v>
      </c>
      <c r="B8" s="41">
        <v>18.996700000000001</v>
      </c>
      <c r="C8" s="41">
        <v>2.4679000000000002</v>
      </c>
      <c r="D8" s="41">
        <v>16.5288</v>
      </c>
      <c r="E8" s="41">
        <v>1.8209</v>
      </c>
      <c r="F8" s="41">
        <v>14.7079</v>
      </c>
      <c r="G8" s="10">
        <v>23.196490000000001</v>
      </c>
      <c r="H8" s="41">
        <v>3.2223899999999999</v>
      </c>
      <c r="I8" s="41">
        <v>19.9741</v>
      </c>
      <c r="J8" s="41">
        <v>0.86371500000000001</v>
      </c>
      <c r="K8" s="41">
        <v>19.110385000000001</v>
      </c>
    </row>
    <row r="9" spans="1:11">
      <c r="A9" s="49" t="s">
        <v>130</v>
      </c>
      <c r="B9" s="41">
        <v>17.260000000000002</v>
      </c>
      <c r="C9" s="41">
        <v>4.3728999999999996</v>
      </c>
      <c r="D9" s="41">
        <v>12.8871</v>
      </c>
      <c r="E9" s="41">
        <v>1.3857999999999999</v>
      </c>
      <c r="F9" s="41">
        <v>11.501300000000001</v>
      </c>
      <c r="G9" s="10">
        <v>16.744897999999999</v>
      </c>
      <c r="H9" s="41">
        <v>1.924671</v>
      </c>
      <c r="I9" s="41">
        <v>14.820226999999999</v>
      </c>
      <c r="J9" s="41">
        <v>0.89796699999999996</v>
      </c>
      <c r="K9" s="41">
        <v>13.92226</v>
      </c>
    </row>
    <row r="10" spans="1:11">
      <c r="A10" s="49" t="s">
        <v>131</v>
      </c>
      <c r="B10" s="41">
        <v>21.3935</v>
      </c>
      <c r="C10" s="41">
        <v>2.8435999999999999</v>
      </c>
      <c r="D10" s="41">
        <v>18.55</v>
      </c>
      <c r="E10" s="41">
        <v>1.1995</v>
      </c>
      <c r="F10" s="41">
        <v>17.3505</v>
      </c>
      <c r="G10" s="10">
        <v>23.384073000000001</v>
      </c>
      <c r="H10" s="41">
        <v>3.1185369999999999</v>
      </c>
      <c r="I10" s="41">
        <v>20.265535</v>
      </c>
      <c r="J10" s="41">
        <v>2.898889</v>
      </c>
      <c r="K10" s="41">
        <v>17.366645999999999</v>
      </c>
    </row>
    <row r="11" spans="1:11">
      <c r="A11" s="49" t="s">
        <v>132</v>
      </c>
      <c r="B11" s="41">
        <v>10.7654</v>
      </c>
      <c r="C11" s="41">
        <v>0.69069999999999998</v>
      </c>
      <c r="D11" s="41">
        <v>10.0747</v>
      </c>
      <c r="E11" s="41">
        <v>3.5891000000000002</v>
      </c>
      <c r="F11" s="41">
        <v>6.4855999999999998</v>
      </c>
      <c r="G11" s="10">
        <v>11.436807</v>
      </c>
      <c r="H11" s="41">
        <v>1.8065720000000001</v>
      </c>
      <c r="I11" s="41">
        <v>9.6302350000000008</v>
      </c>
      <c r="J11" s="41">
        <v>1.4271510000000001</v>
      </c>
      <c r="K11" s="41">
        <v>8.2030840000000005</v>
      </c>
    </row>
    <row r="12" spans="1:11">
      <c r="A12" s="49" t="s">
        <v>133</v>
      </c>
      <c r="B12" s="41">
        <v>15.760300000000001</v>
      </c>
      <c r="C12" s="41">
        <v>2.2559999999999998</v>
      </c>
      <c r="D12" s="41">
        <v>13.504300000000001</v>
      </c>
      <c r="E12" s="41">
        <v>1.0092000000000001</v>
      </c>
      <c r="F12" s="41">
        <v>12.494999999999999</v>
      </c>
      <c r="G12" s="10">
        <v>14.715553</v>
      </c>
      <c r="H12" s="41">
        <v>1.2916449999999999</v>
      </c>
      <c r="I12" s="41">
        <v>13.423908000000001</v>
      </c>
      <c r="J12" s="41">
        <v>0.98220399999999997</v>
      </c>
      <c r="K12" s="41">
        <v>12.441704</v>
      </c>
    </row>
    <row r="13" spans="1:11">
      <c r="A13" s="49" t="s">
        <v>134</v>
      </c>
      <c r="B13" s="41">
        <v>11.448700000000001</v>
      </c>
      <c r="C13" s="41">
        <v>1.2338</v>
      </c>
      <c r="D13" s="41">
        <v>10.2149</v>
      </c>
      <c r="E13" s="41">
        <v>6.3295000000000003</v>
      </c>
      <c r="F13" s="41">
        <v>3.8854000000000002</v>
      </c>
      <c r="G13" s="10">
        <v>11.443765000000001</v>
      </c>
      <c r="H13" s="41">
        <v>1.478693</v>
      </c>
      <c r="I13" s="41">
        <v>9.9650719999999993</v>
      </c>
      <c r="J13" s="41">
        <v>5.5476000000000001</v>
      </c>
      <c r="K13" s="41">
        <v>4.4174720000000001</v>
      </c>
    </row>
    <row r="14" spans="1:11">
      <c r="A14" s="49" t="s">
        <v>135</v>
      </c>
      <c r="B14" s="41">
        <v>21.6706</v>
      </c>
      <c r="C14" s="41">
        <v>4.0583999999999998</v>
      </c>
      <c r="D14" s="41">
        <v>17.612300000000001</v>
      </c>
      <c r="E14" s="41">
        <v>2.9232999999999998</v>
      </c>
      <c r="F14" s="41">
        <v>14.689</v>
      </c>
      <c r="G14" s="10">
        <v>22.268491999999998</v>
      </c>
      <c r="H14" s="41">
        <v>3.3257590000000001</v>
      </c>
      <c r="I14" s="41">
        <v>18.942733</v>
      </c>
      <c r="J14" s="41">
        <v>1.005457</v>
      </c>
      <c r="K14" s="41">
        <v>17.937275</v>
      </c>
    </row>
    <row r="15" spans="1:11">
      <c r="A15" s="49" t="s">
        <v>136</v>
      </c>
      <c r="B15" s="41">
        <v>9.5833999999999993</v>
      </c>
      <c r="C15" s="41">
        <v>3.0857999999999999</v>
      </c>
      <c r="D15" s="41">
        <v>6.4976000000000003</v>
      </c>
      <c r="E15" s="41">
        <v>0.83889999999999998</v>
      </c>
      <c r="F15" s="41">
        <v>5.6586999999999996</v>
      </c>
      <c r="G15" s="10">
        <v>13.585217</v>
      </c>
      <c r="H15" s="41">
        <v>2.4617830000000001</v>
      </c>
      <c r="I15" s="41">
        <v>11.123435000000001</v>
      </c>
      <c r="J15" s="58" t="s">
        <v>179</v>
      </c>
      <c r="K15" s="41">
        <v>10.814088999999999</v>
      </c>
    </row>
    <row r="16" spans="1:11">
      <c r="A16" s="49" t="s">
        <v>137</v>
      </c>
      <c r="B16" s="41">
        <v>10.8842</v>
      </c>
      <c r="C16" s="41">
        <v>1.0519000000000001</v>
      </c>
      <c r="D16" s="41">
        <v>9.8323</v>
      </c>
      <c r="E16" s="41">
        <v>4.3882000000000003</v>
      </c>
      <c r="F16" s="41">
        <v>5.4440999999999997</v>
      </c>
      <c r="G16" s="10">
        <v>11.802336</v>
      </c>
      <c r="H16" s="41">
        <v>2.1946340000000002</v>
      </c>
      <c r="I16" s="41">
        <v>9.6077019999999997</v>
      </c>
      <c r="J16" s="41">
        <v>1.275123</v>
      </c>
      <c r="K16" s="41">
        <v>8.3325790000000008</v>
      </c>
    </row>
    <row r="17" spans="1:11">
      <c r="A17" s="49" t="s">
        <v>138</v>
      </c>
      <c r="B17" s="41">
        <v>15.0191</v>
      </c>
      <c r="C17" s="41">
        <v>4.2249999999999996</v>
      </c>
      <c r="D17" s="41">
        <v>10.7941</v>
      </c>
      <c r="E17" s="41">
        <v>4.6654</v>
      </c>
      <c r="F17" s="41">
        <v>6.1287000000000003</v>
      </c>
      <c r="G17" s="10">
        <v>13.999896</v>
      </c>
      <c r="H17" s="41">
        <v>4.046964</v>
      </c>
      <c r="I17" s="41">
        <v>9.9529320000000006</v>
      </c>
      <c r="J17" s="41">
        <v>3.6826479999999999</v>
      </c>
      <c r="K17" s="41">
        <v>6.2702840000000002</v>
      </c>
    </row>
    <row r="18" spans="1:11">
      <c r="A18" s="49" t="s">
        <v>139</v>
      </c>
      <c r="B18" s="41">
        <v>15.3398</v>
      </c>
      <c r="C18" s="41">
        <v>2.4264000000000001</v>
      </c>
      <c r="D18" s="41">
        <v>12.913399999999999</v>
      </c>
      <c r="E18" s="41">
        <v>1.6273</v>
      </c>
      <c r="F18" s="41">
        <v>11.286099999999999</v>
      </c>
      <c r="G18" s="10">
        <v>17.384620999999999</v>
      </c>
      <c r="H18" s="41">
        <v>2.1314169999999999</v>
      </c>
      <c r="I18" s="41">
        <v>15.253204</v>
      </c>
      <c r="J18" s="41">
        <v>1.048878</v>
      </c>
      <c r="K18" s="41">
        <v>14.204326</v>
      </c>
    </row>
    <row r="19" spans="1:11">
      <c r="A19" s="49" t="s">
        <v>140</v>
      </c>
      <c r="B19" s="41">
        <v>16.569700000000001</v>
      </c>
      <c r="C19" s="41">
        <v>2.4157000000000002</v>
      </c>
      <c r="D19" s="41">
        <v>14.154</v>
      </c>
      <c r="E19" s="41">
        <v>2.5247999999999999</v>
      </c>
      <c r="F19" s="41">
        <v>11.629200000000001</v>
      </c>
      <c r="G19" s="10">
        <v>21.696957999999999</v>
      </c>
      <c r="H19" s="41">
        <v>1.896579</v>
      </c>
      <c r="I19" s="41">
        <v>19.800379</v>
      </c>
      <c r="J19" s="41">
        <v>2.1008969999999998</v>
      </c>
      <c r="K19" s="41">
        <v>17.699482</v>
      </c>
    </row>
    <row r="20" spans="1:11">
      <c r="A20" s="49" t="s">
        <v>141</v>
      </c>
      <c r="B20" s="41">
        <v>13.141</v>
      </c>
      <c r="C20" s="41">
        <v>2.6730999999999998</v>
      </c>
      <c r="D20" s="41">
        <v>10.4679</v>
      </c>
      <c r="E20" s="41">
        <v>2.0973000000000002</v>
      </c>
      <c r="F20" s="41">
        <v>8.3705999999999996</v>
      </c>
      <c r="G20" s="10">
        <v>15.272235</v>
      </c>
      <c r="H20" s="41">
        <v>2.0846960000000001</v>
      </c>
      <c r="I20" s="41">
        <v>13.187538999999999</v>
      </c>
      <c r="J20" s="41">
        <v>2.6707589999999999</v>
      </c>
      <c r="K20" s="41">
        <v>10.516780000000001</v>
      </c>
    </row>
    <row r="21" spans="1:11">
      <c r="A21" s="49" t="s">
        <v>242</v>
      </c>
      <c r="B21" s="41">
        <v>10.131399999999999</v>
      </c>
      <c r="C21" s="41">
        <v>1.0155000000000001</v>
      </c>
      <c r="D21" s="41">
        <v>9.1158999999999999</v>
      </c>
      <c r="E21" s="41">
        <v>4.7751999999999999</v>
      </c>
      <c r="F21" s="41">
        <v>4.3406000000000002</v>
      </c>
      <c r="G21" s="10">
        <v>12.035974</v>
      </c>
      <c r="H21" s="41">
        <v>1.844009</v>
      </c>
      <c r="I21" s="41">
        <v>10.191965</v>
      </c>
      <c r="J21" s="41">
        <v>3.4208430000000001</v>
      </c>
      <c r="K21" s="41">
        <v>6.7711220000000001</v>
      </c>
    </row>
    <row r="22" spans="1:11">
      <c r="A22" s="49" t="s">
        <v>142</v>
      </c>
      <c r="B22" s="41">
        <v>15.605600000000001</v>
      </c>
      <c r="C22" s="41">
        <v>1.821</v>
      </c>
      <c r="D22" s="41">
        <v>13.7845</v>
      </c>
      <c r="E22" s="41">
        <v>7.1064999999999996</v>
      </c>
      <c r="F22" s="41">
        <v>6.6779999999999999</v>
      </c>
      <c r="G22" s="10">
        <v>14.972474999999999</v>
      </c>
      <c r="H22" s="41">
        <v>0.90529800000000005</v>
      </c>
      <c r="I22" s="41">
        <v>14.067176999999999</v>
      </c>
      <c r="J22" s="41">
        <v>5.0076890000000001</v>
      </c>
      <c r="K22" s="41">
        <v>9.059488</v>
      </c>
    </row>
    <row r="23" spans="1:11">
      <c r="A23" s="49" t="s">
        <v>143</v>
      </c>
      <c r="B23" s="41">
        <v>17.382899999999999</v>
      </c>
      <c r="C23" s="41">
        <v>1.9488000000000001</v>
      </c>
      <c r="D23" s="41">
        <v>15.434100000000001</v>
      </c>
      <c r="E23" s="41">
        <v>2.1128</v>
      </c>
      <c r="F23" s="41">
        <v>13.321300000000001</v>
      </c>
      <c r="G23" s="10">
        <v>21.360097</v>
      </c>
      <c r="H23" s="41">
        <v>1.647985</v>
      </c>
      <c r="I23" s="41">
        <v>19.712112000000001</v>
      </c>
      <c r="J23" s="41">
        <v>3.2255720000000001</v>
      </c>
      <c r="K23" s="41">
        <v>16.486540000000002</v>
      </c>
    </row>
    <row r="24" spans="1:11">
      <c r="A24" s="49" t="s">
        <v>144</v>
      </c>
      <c r="B24" s="41">
        <v>7.7175000000000002</v>
      </c>
      <c r="C24" s="41">
        <v>2.0455000000000001</v>
      </c>
      <c r="D24" s="41">
        <v>5.6719999999999997</v>
      </c>
      <c r="E24" s="41">
        <v>1.0245</v>
      </c>
      <c r="F24" s="41">
        <v>4.6475</v>
      </c>
      <c r="G24" s="10">
        <v>9.3388139999999993</v>
      </c>
      <c r="H24" s="41">
        <v>1.5534269999999999</v>
      </c>
      <c r="I24" s="41">
        <v>7.7853870000000001</v>
      </c>
      <c r="J24" s="41">
        <v>0.89149800000000001</v>
      </c>
      <c r="K24" s="41">
        <v>6.8938889999999997</v>
      </c>
    </row>
    <row r="25" spans="1:11">
      <c r="A25" s="49" t="s">
        <v>145</v>
      </c>
      <c r="B25" s="41">
        <v>13.5162</v>
      </c>
      <c r="C25" s="41">
        <v>3.4762</v>
      </c>
      <c r="D25" s="41">
        <v>10.040100000000001</v>
      </c>
      <c r="E25" s="41">
        <v>4.0936000000000003</v>
      </c>
      <c r="F25" s="41">
        <v>5.9465000000000003</v>
      </c>
      <c r="G25" s="10">
        <v>14.072901</v>
      </c>
      <c r="H25" s="41">
        <v>2.4294220000000002</v>
      </c>
      <c r="I25" s="41">
        <v>11.643478999999999</v>
      </c>
      <c r="J25" s="41">
        <v>2.7610459999999999</v>
      </c>
      <c r="K25" s="41">
        <v>8.8824330000000007</v>
      </c>
    </row>
    <row r="26" spans="1:11">
      <c r="A26" s="49" t="s">
        <v>146</v>
      </c>
      <c r="B26" s="41">
        <v>11.967000000000001</v>
      </c>
      <c r="C26" s="41">
        <v>1.9401999999999999</v>
      </c>
      <c r="D26" s="41">
        <v>10.0267</v>
      </c>
      <c r="E26" s="41">
        <v>5.5606</v>
      </c>
      <c r="F26" s="41">
        <v>4.4661999999999997</v>
      </c>
      <c r="G26" s="10">
        <v>12.511206</v>
      </c>
      <c r="H26" s="41">
        <v>2.0619269999999998</v>
      </c>
      <c r="I26" s="41">
        <v>10.44928</v>
      </c>
      <c r="J26" s="41">
        <v>3.7262940000000002</v>
      </c>
      <c r="K26" s="41">
        <v>6.7229859999999997</v>
      </c>
    </row>
    <row r="27" spans="1:11">
      <c r="A27" s="49" t="s">
        <v>147</v>
      </c>
      <c r="B27" s="41">
        <v>11.185499999999999</v>
      </c>
      <c r="C27" s="41">
        <v>1.7317</v>
      </c>
      <c r="D27" s="41">
        <v>9.4536999999999995</v>
      </c>
      <c r="E27" s="41">
        <v>1.0624</v>
      </c>
      <c r="F27" s="41">
        <v>8.3912999999999993</v>
      </c>
      <c r="G27" s="10">
        <v>14.365891</v>
      </c>
      <c r="H27" s="41">
        <v>1.8527769999999999</v>
      </c>
      <c r="I27" s="41">
        <v>12.513114</v>
      </c>
      <c r="J27" s="41">
        <v>0.60834999999999995</v>
      </c>
      <c r="K27" s="41">
        <v>11.904763000000001</v>
      </c>
    </row>
    <row r="28" spans="1:11">
      <c r="A28" s="49" t="s">
        <v>148</v>
      </c>
      <c r="B28" s="41">
        <v>17.700099999999999</v>
      </c>
      <c r="C28" s="41">
        <v>2.4636</v>
      </c>
      <c r="D28" s="41">
        <v>15.2364</v>
      </c>
      <c r="E28" s="41">
        <v>2.9411</v>
      </c>
      <c r="F28" s="41">
        <v>12.295400000000001</v>
      </c>
      <c r="G28" s="10">
        <v>22.048251</v>
      </c>
      <c r="H28" s="41">
        <v>2.5825070000000001</v>
      </c>
      <c r="I28" s="41">
        <v>19.465744999999998</v>
      </c>
      <c r="J28" s="41">
        <v>3.6893030000000002</v>
      </c>
      <c r="K28" s="41">
        <v>15.776441</v>
      </c>
    </row>
    <row r="29" spans="1:11">
      <c r="A29" s="49" t="s">
        <v>149</v>
      </c>
      <c r="B29" s="41">
        <v>20.553899999999999</v>
      </c>
      <c r="C29" s="41">
        <v>1.5177</v>
      </c>
      <c r="D29" s="41">
        <v>19.036100000000001</v>
      </c>
      <c r="E29" s="41">
        <v>1.2336</v>
      </c>
      <c r="F29" s="41">
        <v>17.802600000000002</v>
      </c>
      <c r="G29" s="10">
        <v>23.853045000000002</v>
      </c>
      <c r="H29" s="41">
        <v>3.9001540000000001</v>
      </c>
      <c r="I29" s="41">
        <v>19.952891000000001</v>
      </c>
      <c r="J29" s="41">
        <v>2.422085</v>
      </c>
      <c r="K29" s="41">
        <v>17.530806999999999</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16.623999999999999</v>
      </c>
      <c r="C31" s="41">
        <v>4.9382000000000001</v>
      </c>
      <c r="D31" s="41">
        <v>11.6858</v>
      </c>
      <c r="E31" s="41">
        <v>1.673</v>
      </c>
      <c r="F31" s="41">
        <v>10.0128</v>
      </c>
      <c r="G31" s="10">
        <v>16.71931</v>
      </c>
      <c r="H31" s="41">
        <v>4.5048919999999999</v>
      </c>
      <c r="I31" s="41">
        <v>12.214418</v>
      </c>
      <c r="J31" s="41">
        <v>1.7168049999999999</v>
      </c>
      <c r="K31" s="41">
        <v>10.497612999999999</v>
      </c>
    </row>
    <row r="32" spans="1:11">
      <c r="A32" s="49" t="s">
        <v>152</v>
      </c>
      <c r="B32" s="41">
        <v>12.952299999999999</v>
      </c>
      <c r="C32" s="41">
        <v>1.5566</v>
      </c>
      <c r="D32" s="41">
        <v>11.3957</v>
      </c>
      <c r="E32" s="41">
        <v>4.1924000000000001</v>
      </c>
      <c r="F32" s="41">
        <v>7.2032999999999996</v>
      </c>
      <c r="G32" s="10">
        <v>15.557048999999999</v>
      </c>
      <c r="H32" s="41">
        <v>1.724218</v>
      </c>
      <c r="I32" s="41">
        <v>13.832831000000001</v>
      </c>
      <c r="J32" s="41">
        <v>2.471705</v>
      </c>
      <c r="K32" s="41">
        <v>11.361124999999999</v>
      </c>
    </row>
    <row r="33" spans="1:11">
      <c r="A33" s="14" t="s">
        <v>243</v>
      </c>
      <c r="B33" s="6">
        <v>10.776899999999999</v>
      </c>
      <c r="C33" s="6">
        <v>2.9445000000000001</v>
      </c>
      <c r="D33" s="6">
        <v>7.8323999999999998</v>
      </c>
      <c r="E33" s="6">
        <v>2.4455</v>
      </c>
      <c r="F33" s="6">
        <v>5.3868999999999998</v>
      </c>
      <c r="G33" s="15">
        <v>9.4681359999999994</v>
      </c>
      <c r="H33" s="6">
        <v>1.657705</v>
      </c>
      <c r="I33" s="6">
        <v>7.8104310000000003</v>
      </c>
      <c r="J33" s="6">
        <v>1.9656210000000001</v>
      </c>
      <c r="K33" s="6">
        <v>5.8448099999999998</v>
      </c>
    </row>
    <row r="34" spans="1:11">
      <c r="A34" s="7" t="s">
        <v>234</v>
      </c>
    </row>
  </sheetData>
  <mergeCells count="3">
    <mergeCell ref="B2:F2"/>
    <mergeCell ref="A2:A3"/>
    <mergeCell ref="G2:K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K38"/>
  <sheetViews>
    <sheetView workbookViewId="0"/>
  </sheetViews>
  <sheetFormatPr defaultRowHeight="15"/>
  <cols>
    <col min="1" max="1" width="26" customWidth="1"/>
    <col min="2" max="11" width="16" customWidth="1"/>
  </cols>
  <sheetData>
    <row r="1" spans="1:11">
      <c r="A1" s="2" t="s">
        <v>41</v>
      </c>
    </row>
    <row r="2" spans="1:11">
      <c r="A2" s="31" t="s">
        <v>212</v>
      </c>
      <c r="B2" s="64">
        <v>2022</v>
      </c>
      <c r="C2" s="45"/>
      <c r="D2" s="45"/>
      <c r="E2" s="45"/>
      <c r="F2" s="45"/>
      <c r="G2" s="64">
        <v>2024</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16.357503000000001</v>
      </c>
      <c r="C4" s="41">
        <v>1.5536749999999999</v>
      </c>
      <c r="D4" s="41">
        <v>14.803829</v>
      </c>
      <c r="E4" s="41">
        <v>3.6961689999999998</v>
      </c>
      <c r="F4" s="41">
        <v>11.107659999999999</v>
      </c>
      <c r="G4" s="10">
        <v>17.344149999999999</v>
      </c>
      <c r="H4" s="41">
        <v>1.9886170000000001</v>
      </c>
      <c r="I4" s="41">
        <v>15.355534</v>
      </c>
      <c r="J4" s="41">
        <v>4.5741569999999996</v>
      </c>
      <c r="K4" s="41">
        <v>10.781377000000001</v>
      </c>
    </row>
    <row r="5" spans="1:11">
      <c r="A5" s="40" t="s">
        <v>241</v>
      </c>
      <c r="B5" s="41">
        <v>16.979893000000001</v>
      </c>
      <c r="C5" s="41">
        <v>1.892609</v>
      </c>
      <c r="D5" s="41">
        <v>15.087282999999999</v>
      </c>
      <c r="E5" s="41">
        <v>3.2429990000000002</v>
      </c>
      <c r="F5" s="41">
        <v>11.844284</v>
      </c>
      <c r="G5" s="10">
        <v>16.445937000000001</v>
      </c>
      <c r="H5" s="41">
        <v>2.2083740000000001</v>
      </c>
      <c r="I5" s="41">
        <v>14.237563</v>
      </c>
      <c r="J5" s="41">
        <v>3.855086</v>
      </c>
      <c r="K5" s="41">
        <v>10.382478000000001</v>
      </c>
    </row>
    <row r="6" spans="1:11">
      <c r="A6" s="49" t="s">
        <v>127</v>
      </c>
      <c r="B6" s="41">
        <v>21.638036</v>
      </c>
      <c r="C6" s="41">
        <v>1.056359</v>
      </c>
      <c r="D6" s="41">
        <v>20.581676999999999</v>
      </c>
      <c r="E6" s="41">
        <v>6.2475149999999999</v>
      </c>
      <c r="F6" s="41">
        <v>14.334161999999999</v>
      </c>
      <c r="G6" s="10">
        <v>27.569872</v>
      </c>
      <c r="H6" s="41">
        <v>1.546729</v>
      </c>
      <c r="I6" s="41">
        <v>26.023143000000001</v>
      </c>
      <c r="J6" s="41">
        <v>8.9910940000000004</v>
      </c>
      <c r="K6" s="41">
        <v>17.032049000000001</v>
      </c>
    </row>
    <row r="7" spans="1:11">
      <c r="A7" s="49" t="s">
        <v>128</v>
      </c>
      <c r="B7" s="41">
        <v>12.781432000000001</v>
      </c>
      <c r="C7" s="41">
        <v>2.5644100000000001</v>
      </c>
      <c r="D7" s="41">
        <v>10.217021000000001</v>
      </c>
      <c r="E7" s="41">
        <v>1.0045519999999999</v>
      </c>
      <c r="F7" s="41">
        <v>9.2124690000000005</v>
      </c>
      <c r="G7" s="10">
        <v>15.156789</v>
      </c>
      <c r="H7" s="41">
        <v>2.5069149999999998</v>
      </c>
      <c r="I7" s="41">
        <v>12.649874000000001</v>
      </c>
      <c r="J7" s="41">
        <v>1.9065430000000001</v>
      </c>
      <c r="K7" s="41">
        <v>10.743331</v>
      </c>
    </row>
    <row r="8" spans="1:11">
      <c r="A8" s="49" t="s">
        <v>129</v>
      </c>
      <c r="B8" s="41">
        <v>23.915105000000001</v>
      </c>
      <c r="C8" s="41">
        <v>2.762975</v>
      </c>
      <c r="D8" s="41">
        <v>21.152128999999999</v>
      </c>
      <c r="E8" s="41">
        <v>2.6839490000000001</v>
      </c>
      <c r="F8" s="41">
        <v>18.468181000000001</v>
      </c>
      <c r="G8" s="10">
        <v>23.528400000000001</v>
      </c>
      <c r="H8" s="41">
        <v>1.7833239999999999</v>
      </c>
      <c r="I8" s="41">
        <v>21.745076000000001</v>
      </c>
      <c r="J8" s="41">
        <v>5.2265889999999997</v>
      </c>
      <c r="K8" s="41">
        <v>16.518487</v>
      </c>
    </row>
    <row r="9" spans="1:11">
      <c r="A9" s="49" t="s">
        <v>130</v>
      </c>
      <c r="B9" s="41">
        <v>15.377794</v>
      </c>
      <c r="C9" s="41">
        <v>1.6187739999999999</v>
      </c>
      <c r="D9" s="41">
        <v>13.759021000000001</v>
      </c>
      <c r="E9" s="41">
        <v>1.566805</v>
      </c>
      <c r="F9" s="41">
        <v>12.192214999999999</v>
      </c>
      <c r="G9" s="10">
        <v>15.274094</v>
      </c>
      <c r="H9" s="41">
        <v>1.7199549999999999</v>
      </c>
      <c r="I9" s="41">
        <v>13.554138999999999</v>
      </c>
      <c r="J9" s="41">
        <v>1.5718570000000001</v>
      </c>
      <c r="K9" s="41">
        <v>11.982282</v>
      </c>
    </row>
    <row r="10" spans="1:11">
      <c r="A10" s="49" t="s">
        <v>131</v>
      </c>
      <c r="B10" s="41">
        <v>20.926558</v>
      </c>
      <c r="C10" s="41">
        <v>4.1755000000000004</v>
      </c>
      <c r="D10" s="41">
        <v>16.751058</v>
      </c>
      <c r="E10" s="41">
        <v>3.9499</v>
      </c>
      <c r="F10" s="41">
        <v>12.801157999999999</v>
      </c>
      <c r="G10" s="10">
        <v>23.620311999999998</v>
      </c>
      <c r="H10" s="41">
        <v>6.3977240000000002</v>
      </c>
      <c r="I10" s="41">
        <v>17.222587999999998</v>
      </c>
      <c r="J10" s="41">
        <v>2.0125630000000001</v>
      </c>
      <c r="K10" s="41">
        <v>15.210025</v>
      </c>
    </row>
    <row r="11" spans="1:11">
      <c r="A11" s="49" t="s">
        <v>132</v>
      </c>
      <c r="B11" s="41">
        <v>11.365532</v>
      </c>
      <c r="C11" s="41">
        <v>0.930844</v>
      </c>
      <c r="D11" s="41">
        <v>10.434688</v>
      </c>
      <c r="E11" s="41">
        <v>3.2416420000000001</v>
      </c>
      <c r="F11" s="41">
        <v>7.193047</v>
      </c>
      <c r="G11" s="10">
        <v>12.527068</v>
      </c>
      <c r="H11" s="41">
        <v>1.035328</v>
      </c>
      <c r="I11" s="41">
        <v>11.491740999999999</v>
      </c>
      <c r="J11" s="41">
        <v>5.1265929999999997</v>
      </c>
      <c r="K11" s="41">
        <v>6.3651479999999996</v>
      </c>
    </row>
    <row r="12" spans="1:11">
      <c r="A12" s="49" t="s">
        <v>133</v>
      </c>
      <c r="B12" s="41">
        <v>14.098124</v>
      </c>
      <c r="C12" s="41">
        <v>1.9029339999999999</v>
      </c>
      <c r="D12" s="41">
        <v>12.19519</v>
      </c>
      <c r="E12" s="41">
        <v>1.2246220000000001</v>
      </c>
      <c r="F12" s="41">
        <v>10.970568</v>
      </c>
      <c r="G12" s="10">
        <v>17.479407999999999</v>
      </c>
      <c r="H12" s="41">
        <v>2.6226579999999999</v>
      </c>
      <c r="I12" s="41">
        <v>14.85675</v>
      </c>
      <c r="J12" s="41">
        <v>1.5404070000000001</v>
      </c>
      <c r="K12" s="41">
        <v>13.316344000000001</v>
      </c>
    </row>
    <row r="13" spans="1:11">
      <c r="A13" s="49" t="s">
        <v>134</v>
      </c>
      <c r="B13" s="41">
        <v>13.237593</v>
      </c>
      <c r="C13" s="41">
        <v>1.081628</v>
      </c>
      <c r="D13" s="41">
        <v>12.155965</v>
      </c>
      <c r="E13" s="41">
        <v>7.0070629999999996</v>
      </c>
      <c r="F13" s="41">
        <v>5.1489019999999996</v>
      </c>
      <c r="G13" s="10">
        <v>15.369183</v>
      </c>
      <c r="H13" s="41">
        <v>1.646487</v>
      </c>
      <c r="I13" s="41">
        <v>13.722695999999999</v>
      </c>
      <c r="J13" s="41">
        <v>9.3076860000000003</v>
      </c>
      <c r="K13" s="41">
        <v>4.4150099999999997</v>
      </c>
    </row>
    <row r="14" spans="1:11">
      <c r="A14" s="49" t="s">
        <v>135</v>
      </c>
      <c r="B14" s="41">
        <v>20.750843</v>
      </c>
      <c r="C14" s="41">
        <v>1.8445720000000001</v>
      </c>
      <c r="D14" s="41">
        <v>18.906271</v>
      </c>
      <c r="E14" s="41">
        <v>0.83055800000000002</v>
      </c>
      <c r="F14" s="41">
        <v>18.075713</v>
      </c>
      <c r="G14" s="10">
        <v>24.403953999999999</v>
      </c>
      <c r="H14" s="41">
        <v>2.8399380000000001</v>
      </c>
      <c r="I14" s="41">
        <v>21.564015999999999</v>
      </c>
      <c r="J14" s="41">
        <v>1.0063390000000001</v>
      </c>
      <c r="K14" s="41">
        <v>20.557677000000002</v>
      </c>
    </row>
    <row r="15" spans="1:11">
      <c r="A15" s="49" t="s">
        <v>136</v>
      </c>
      <c r="B15" s="41">
        <v>18.717375000000001</v>
      </c>
      <c r="C15" s="41">
        <v>2.0539329999999998</v>
      </c>
      <c r="D15" s="41">
        <v>16.663442</v>
      </c>
      <c r="E15" s="58" t="s">
        <v>179</v>
      </c>
      <c r="F15" s="41">
        <v>16.348161000000001</v>
      </c>
      <c r="G15" s="10">
        <v>16.543503999999999</v>
      </c>
      <c r="H15" s="41">
        <v>3.6978200000000001</v>
      </c>
      <c r="I15" s="41">
        <v>12.845684</v>
      </c>
      <c r="J15" s="41">
        <v>2.875702</v>
      </c>
      <c r="K15" s="41">
        <v>9.9699819999999999</v>
      </c>
    </row>
    <row r="16" spans="1:11">
      <c r="A16" s="49" t="s">
        <v>137</v>
      </c>
      <c r="B16" s="41">
        <v>12.724876999999999</v>
      </c>
      <c r="C16" s="41">
        <v>1.522357</v>
      </c>
      <c r="D16" s="41">
        <v>11.20252</v>
      </c>
      <c r="E16" s="41">
        <v>3.0310950000000001</v>
      </c>
      <c r="F16" s="41">
        <v>8.1714249999999993</v>
      </c>
      <c r="G16" s="10">
        <v>14.439766000000001</v>
      </c>
      <c r="H16" s="41">
        <v>1.838349</v>
      </c>
      <c r="I16" s="41">
        <v>12.601416</v>
      </c>
      <c r="J16" s="41">
        <v>3.9878</v>
      </c>
      <c r="K16" s="41">
        <v>8.6136160000000004</v>
      </c>
    </row>
    <row r="17" spans="1:11">
      <c r="A17" s="49" t="s">
        <v>138</v>
      </c>
      <c r="B17" s="41">
        <v>12.833356</v>
      </c>
      <c r="C17" s="41">
        <v>4.035463</v>
      </c>
      <c r="D17" s="41">
        <v>8.7978930000000002</v>
      </c>
      <c r="E17" s="41">
        <v>3.1319900000000001</v>
      </c>
      <c r="F17" s="41">
        <v>5.6659030000000001</v>
      </c>
      <c r="G17" s="10">
        <v>14.17614</v>
      </c>
      <c r="H17" s="41">
        <v>3.6890040000000002</v>
      </c>
      <c r="I17" s="41">
        <v>10.487136</v>
      </c>
      <c r="J17" s="41">
        <v>2.8572419999999998</v>
      </c>
      <c r="K17" s="41">
        <v>7.6298940000000002</v>
      </c>
    </row>
    <row r="18" spans="1:11">
      <c r="A18" s="49" t="s">
        <v>139</v>
      </c>
      <c r="B18" s="41">
        <v>17.222608999999999</v>
      </c>
      <c r="C18" s="41">
        <v>3.8914110000000002</v>
      </c>
      <c r="D18" s="41">
        <v>13.331198000000001</v>
      </c>
      <c r="E18" s="41">
        <v>1.1158399999999999</v>
      </c>
      <c r="F18" s="41">
        <v>12.215358</v>
      </c>
      <c r="G18" s="10">
        <v>17.344856</v>
      </c>
      <c r="H18" s="41">
        <v>2.8871389999999999</v>
      </c>
      <c r="I18" s="41">
        <v>14.457717000000001</v>
      </c>
      <c r="J18" s="41">
        <v>2.1615579999999999</v>
      </c>
      <c r="K18" s="41">
        <v>12.296158999999999</v>
      </c>
    </row>
    <row r="19" spans="1:11">
      <c r="A19" s="49" t="s">
        <v>140</v>
      </c>
      <c r="B19" s="41">
        <v>22.860631999999999</v>
      </c>
      <c r="C19" s="41">
        <v>2.0823239999999998</v>
      </c>
      <c r="D19" s="41">
        <v>20.778309</v>
      </c>
      <c r="E19" s="41">
        <v>2.771169</v>
      </c>
      <c r="F19" s="41">
        <v>18.00714</v>
      </c>
      <c r="G19" s="10">
        <v>19.676082000000001</v>
      </c>
      <c r="H19" s="41">
        <v>1.518732</v>
      </c>
      <c r="I19" s="41">
        <v>18.157350000000001</v>
      </c>
      <c r="J19" s="41">
        <v>3.2410549999999998</v>
      </c>
      <c r="K19" s="41">
        <v>14.916295</v>
      </c>
    </row>
    <row r="20" spans="1:11">
      <c r="A20" s="49" t="s">
        <v>141</v>
      </c>
      <c r="B20" s="41">
        <v>18.571427</v>
      </c>
      <c r="C20" s="41">
        <v>2.7745760000000002</v>
      </c>
      <c r="D20" s="41">
        <v>15.796851</v>
      </c>
      <c r="E20" s="41">
        <v>2.4292150000000001</v>
      </c>
      <c r="F20" s="41">
        <v>13.367635999999999</v>
      </c>
      <c r="G20" s="10">
        <v>17.533991</v>
      </c>
      <c r="H20" s="41">
        <v>2.5050949999999998</v>
      </c>
      <c r="I20" s="41">
        <v>15.028897000000001</v>
      </c>
      <c r="J20" s="41">
        <v>10.064454</v>
      </c>
      <c r="K20" s="41">
        <v>4.9644430000000002</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41">
        <v>12.861727999999999</v>
      </c>
      <c r="C22" s="41">
        <v>1.6123719999999999</v>
      </c>
      <c r="D22" s="41">
        <v>11.249356000000001</v>
      </c>
      <c r="E22" s="41">
        <v>3.867594</v>
      </c>
      <c r="F22" s="41">
        <v>7.3817620000000002</v>
      </c>
      <c r="G22" s="10">
        <v>16.220192999999998</v>
      </c>
      <c r="H22" s="41">
        <v>2.2188080000000001</v>
      </c>
      <c r="I22" s="41">
        <v>14.001386</v>
      </c>
      <c r="J22" s="41">
        <v>4.806038</v>
      </c>
      <c r="K22" s="41">
        <v>9.1953479999999992</v>
      </c>
    </row>
    <row r="23" spans="1:11">
      <c r="A23" s="49" t="s">
        <v>143</v>
      </c>
      <c r="B23" s="41">
        <v>20.121956999999998</v>
      </c>
      <c r="C23" s="41">
        <v>1.5262290000000001</v>
      </c>
      <c r="D23" s="41">
        <v>18.595728000000001</v>
      </c>
      <c r="E23" s="41">
        <v>3.687341</v>
      </c>
      <c r="F23" s="41">
        <v>14.908386</v>
      </c>
      <c r="G23" s="10">
        <v>19.123747999999999</v>
      </c>
      <c r="H23" s="41">
        <v>1.824535</v>
      </c>
      <c r="I23" s="41">
        <v>17.299212000000001</v>
      </c>
      <c r="J23" s="41">
        <v>3.6692879999999999</v>
      </c>
      <c r="K23" s="41">
        <v>13.629924000000001</v>
      </c>
    </row>
    <row r="24" spans="1:11">
      <c r="A24" s="49" t="s">
        <v>144</v>
      </c>
      <c r="B24" s="41">
        <v>10.576549</v>
      </c>
      <c r="C24" s="41">
        <v>1.8590979999999999</v>
      </c>
      <c r="D24" s="41">
        <v>8.7174510000000005</v>
      </c>
      <c r="E24" s="41">
        <v>1.368187</v>
      </c>
      <c r="F24" s="41">
        <v>7.3492639999999998</v>
      </c>
      <c r="G24" s="10">
        <v>14.267065000000001</v>
      </c>
      <c r="H24" s="41">
        <v>3.5890140000000001</v>
      </c>
      <c r="I24" s="41">
        <v>10.678051</v>
      </c>
      <c r="J24" s="41">
        <v>2.2118250000000002</v>
      </c>
      <c r="K24" s="41">
        <v>8.4662249999999997</v>
      </c>
    </row>
    <row r="25" spans="1:11">
      <c r="A25" s="49" t="s">
        <v>145</v>
      </c>
      <c r="B25" s="41">
        <v>14.713333</v>
      </c>
      <c r="C25" s="41">
        <v>3.533566</v>
      </c>
      <c r="D25" s="41">
        <v>11.179767</v>
      </c>
      <c r="E25" s="41">
        <v>3.28755</v>
      </c>
      <c r="F25" s="41">
        <v>7.8922169999999996</v>
      </c>
      <c r="G25" s="10">
        <v>12.951955999999999</v>
      </c>
      <c r="H25" s="41">
        <v>3.3721220000000001</v>
      </c>
      <c r="I25" s="41">
        <v>9.579834</v>
      </c>
      <c r="J25" s="41">
        <v>2.5378919999999998</v>
      </c>
      <c r="K25" s="41">
        <v>7.0419419999999997</v>
      </c>
    </row>
    <row r="26" spans="1:11">
      <c r="A26" s="49" t="s">
        <v>146</v>
      </c>
      <c r="B26" s="41">
        <v>12.182290999999999</v>
      </c>
      <c r="C26" s="41">
        <v>1.203346</v>
      </c>
      <c r="D26" s="41">
        <v>10.978945</v>
      </c>
      <c r="E26" s="41">
        <v>3.4341119999999998</v>
      </c>
      <c r="F26" s="41">
        <v>7.5448329999999997</v>
      </c>
      <c r="G26" s="10">
        <v>13.150228</v>
      </c>
      <c r="H26" s="41">
        <v>1.2344310000000001</v>
      </c>
      <c r="I26" s="41">
        <v>11.915797</v>
      </c>
      <c r="J26" s="41">
        <v>3.4787189999999999</v>
      </c>
      <c r="K26" s="41">
        <v>8.4370779999999996</v>
      </c>
    </row>
    <row r="27" spans="1:11">
      <c r="A27" s="49" t="s">
        <v>147</v>
      </c>
      <c r="B27" s="41">
        <v>14.636253</v>
      </c>
      <c r="C27" s="41">
        <v>1.2636309999999999</v>
      </c>
      <c r="D27" s="41">
        <v>13.372623000000001</v>
      </c>
      <c r="E27" s="41">
        <v>1.005995</v>
      </c>
      <c r="F27" s="41">
        <v>12.366628</v>
      </c>
      <c r="G27" s="10">
        <v>15.945731</v>
      </c>
      <c r="H27" s="41">
        <v>1.4603079999999999</v>
      </c>
      <c r="I27" s="41">
        <v>14.485423000000001</v>
      </c>
      <c r="J27" s="41">
        <v>1.186763</v>
      </c>
      <c r="K27" s="41">
        <v>13.298660999999999</v>
      </c>
    </row>
    <row r="28" spans="1:11">
      <c r="A28" s="49" t="s">
        <v>148</v>
      </c>
      <c r="B28" s="41">
        <v>19.869122000000001</v>
      </c>
      <c r="C28" s="41">
        <v>1.4083639999999999</v>
      </c>
      <c r="D28" s="41">
        <v>18.460757999999998</v>
      </c>
      <c r="E28" s="41">
        <v>3.401389</v>
      </c>
      <c r="F28" s="41">
        <v>15.059369</v>
      </c>
      <c r="G28" s="10">
        <v>19.352188000000002</v>
      </c>
      <c r="H28" s="41">
        <v>2.5006560000000002</v>
      </c>
      <c r="I28" s="41">
        <v>16.851531999999999</v>
      </c>
      <c r="J28" s="41">
        <v>4.5015450000000001</v>
      </c>
      <c r="K28" s="41">
        <v>12.349987</v>
      </c>
    </row>
    <row r="29" spans="1:11">
      <c r="A29" s="49" t="s">
        <v>149</v>
      </c>
      <c r="B29" s="41">
        <v>22.403048999999999</v>
      </c>
      <c r="C29" s="41">
        <v>0.919937</v>
      </c>
      <c r="D29" s="41">
        <v>21.483111999999998</v>
      </c>
      <c r="E29" s="41">
        <v>1.6110180000000001</v>
      </c>
      <c r="F29" s="41">
        <v>19.872094000000001</v>
      </c>
      <c r="G29" s="10">
        <v>23.634391999999998</v>
      </c>
      <c r="H29" s="41">
        <v>3.834492</v>
      </c>
      <c r="I29" s="41">
        <v>19.799900000000001</v>
      </c>
      <c r="J29" s="41">
        <v>2.5148419999999998</v>
      </c>
      <c r="K29" s="41">
        <v>17.285057999999999</v>
      </c>
    </row>
    <row r="30" spans="1:11">
      <c r="A30" s="49" t="s">
        <v>150</v>
      </c>
      <c r="B30" s="58" t="s">
        <v>227</v>
      </c>
      <c r="C30" s="58" t="s">
        <v>227</v>
      </c>
      <c r="D30" s="58" t="s">
        <v>227</v>
      </c>
      <c r="E30" s="58" t="s">
        <v>227</v>
      </c>
      <c r="F30" s="58" t="s">
        <v>227</v>
      </c>
      <c r="G30" s="10">
        <v>16.224140999999999</v>
      </c>
      <c r="H30" s="41">
        <v>1.3032900000000001</v>
      </c>
      <c r="I30" s="41">
        <v>14.920851000000001</v>
      </c>
      <c r="J30" s="58" t="s">
        <v>179</v>
      </c>
      <c r="K30" s="41">
        <v>14.430612</v>
      </c>
    </row>
    <row r="31" spans="1:11">
      <c r="A31" s="49" t="s">
        <v>151</v>
      </c>
      <c r="B31" s="41">
        <v>20.195934999999999</v>
      </c>
      <c r="C31" s="41">
        <v>4.0953730000000004</v>
      </c>
      <c r="D31" s="41">
        <v>16.100562</v>
      </c>
      <c r="E31" s="41">
        <v>3.055904</v>
      </c>
      <c r="F31" s="41">
        <v>13.044658</v>
      </c>
      <c r="G31" s="10">
        <v>17.941586999999998</v>
      </c>
      <c r="H31" s="41">
        <v>3.4838330000000002</v>
      </c>
      <c r="I31" s="41">
        <v>14.457754</v>
      </c>
      <c r="J31" s="41">
        <v>3.079634</v>
      </c>
      <c r="K31" s="41">
        <v>11.378119999999999</v>
      </c>
    </row>
    <row r="32" spans="1:11">
      <c r="A32" s="49" t="s">
        <v>152</v>
      </c>
      <c r="B32" s="41">
        <v>15.789042</v>
      </c>
      <c r="C32" s="41">
        <v>1.765746</v>
      </c>
      <c r="D32" s="41">
        <v>14.023296</v>
      </c>
      <c r="E32" s="41">
        <v>4.0720229999999997</v>
      </c>
      <c r="F32" s="41">
        <v>9.9512730000000005</v>
      </c>
      <c r="G32" s="10">
        <v>16.835082</v>
      </c>
      <c r="H32" s="41">
        <v>3.3342130000000001</v>
      </c>
      <c r="I32" s="41">
        <v>13.500870000000001</v>
      </c>
      <c r="J32" s="41">
        <v>4.1003369999999997</v>
      </c>
      <c r="K32" s="41">
        <v>9.4005320000000001</v>
      </c>
    </row>
    <row r="33" spans="1:11">
      <c r="A33" s="14" t="s">
        <v>243</v>
      </c>
      <c r="B33" s="6">
        <v>10.754471000000001</v>
      </c>
      <c r="C33" s="6">
        <v>3.2483029999999999</v>
      </c>
      <c r="D33" s="6">
        <v>7.5061679999999997</v>
      </c>
      <c r="E33" s="6">
        <v>1.7587109999999999</v>
      </c>
      <c r="F33" s="6">
        <v>5.7474569999999998</v>
      </c>
      <c r="G33" s="29" t="s">
        <v>227</v>
      </c>
      <c r="H33" s="19" t="s">
        <v>227</v>
      </c>
      <c r="I33" s="19" t="s">
        <v>227</v>
      </c>
      <c r="J33" s="19" t="s">
        <v>227</v>
      </c>
      <c r="K33" s="19" t="s">
        <v>227</v>
      </c>
    </row>
    <row r="34" spans="1:11">
      <c r="A34" s="7" t="s">
        <v>228</v>
      </c>
    </row>
    <row r="35" spans="1:11">
      <c r="A35" s="7" t="s">
        <v>235</v>
      </c>
    </row>
    <row r="36" spans="1:11">
      <c r="A36" s="7" t="s">
        <v>214</v>
      </c>
    </row>
    <row r="37" spans="1:11">
      <c r="A37" s="7" t="s">
        <v>244</v>
      </c>
    </row>
    <row r="38" spans="1:11">
      <c r="A38" s="7" t="s">
        <v>245</v>
      </c>
    </row>
  </sheetData>
  <mergeCells count="3">
    <mergeCell ref="B2:F2"/>
    <mergeCell ref="A2:A3"/>
    <mergeCell ref="G2:K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K34"/>
  <sheetViews>
    <sheetView workbookViewId="0"/>
  </sheetViews>
  <sheetFormatPr defaultRowHeight="15"/>
  <cols>
    <col min="1" max="1" width="26" customWidth="1"/>
    <col min="2" max="11" width="16" customWidth="1"/>
  </cols>
  <sheetData>
    <row r="1" spans="1:11">
      <c r="A1" s="2" t="s">
        <v>42</v>
      </c>
    </row>
    <row r="2" spans="1:11">
      <c r="A2" s="31" t="s">
        <v>212</v>
      </c>
      <c r="B2" s="64">
        <v>2002</v>
      </c>
      <c r="C2" s="45"/>
      <c r="D2" s="45"/>
      <c r="E2" s="45"/>
      <c r="F2" s="45"/>
      <c r="G2" s="64">
        <v>2003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13.1145</v>
      </c>
      <c r="C4" s="41">
        <v>4.6863999999999999</v>
      </c>
      <c r="D4" s="41">
        <v>8.4281000000000006</v>
      </c>
      <c r="E4" s="41">
        <v>4.8596000000000004</v>
      </c>
      <c r="F4" s="41">
        <v>3.5684999999999998</v>
      </c>
      <c r="G4" s="10">
        <v>13.874599999999999</v>
      </c>
      <c r="H4" s="41">
        <v>4.2637999999999998</v>
      </c>
      <c r="I4" s="41">
        <v>9.6107999999999993</v>
      </c>
      <c r="J4" s="41">
        <v>4.6835000000000004</v>
      </c>
      <c r="K4" s="41">
        <v>4.9272999999999998</v>
      </c>
    </row>
    <row r="5" spans="1:11">
      <c r="A5" s="40" t="s">
        <v>241</v>
      </c>
      <c r="B5" s="41">
        <v>13.0853</v>
      </c>
      <c r="C5" s="41">
        <v>4.1783000000000001</v>
      </c>
      <c r="D5" s="41">
        <v>8.9069000000000003</v>
      </c>
      <c r="E5" s="41">
        <v>5.8891999999999998</v>
      </c>
      <c r="F5" s="41">
        <v>3.0177</v>
      </c>
      <c r="G5" s="10">
        <v>14.0785</v>
      </c>
      <c r="H5" s="41">
        <v>4.4175000000000004</v>
      </c>
      <c r="I5" s="41">
        <v>9.6609999999999996</v>
      </c>
      <c r="J5" s="41">
        <v>5.0819999999999999</v>
      </c>
      <c r="K5" s="41">
        <v>4.5789999999999997</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5.3319999999999999</v>
      </c>
      <c r="C7" s="41">
        <v>1.4758</v>
      </c>
      <c r="D7" s="41">
        <v>3.8561999999999999</v>
      </c>
      <c r="E7" s="41">
        <v>2.8593000000000002</v>
      </c>
      <c r="F7" s="41">
        <v>0.99680000000000002</v>
      </c>
      <c r="G7" s="10">
        <v>10.8843</v>
      </c>
      <c r="H7" s="41">
        <v>3.1993999999999998</v>
      </c>
      <c r="I7" s="41">
        <v>7.6848999999999998</v>
      </c>
      <c r="J7" s="41">
        <v>4.2382</v>
      </c>
      <c r="K7" s="41">
        <v>3.4466999999999999</v>
      </c>
    </row>
    <row r="8" spans="1:11">
      <c r="A8" s="49" t="s">
        <v>129</v>
      </c>
      <c r="B8" s="58" t="s">
        <v>227</v>
      </c>
      <c r="C8" s="58" t="s">
        <v>227</v>
      </c>
      <c r="D8" s="58" t="s">
        <v>227</v>
      </c>
      <c r="E8" s="58" t="s">
        <v>227</v>
      </c>
      <c r="F8" s="58" t="s">
        <v>227</v>
      </c>
      <c r="G8" s="16" t="s">
        <v>227</v>
      </c>
      <c r="H8" s="58" t="s">
        <v>227</v>
      </c>
      <c r="I8" s="58" t="s">
        <v>227</v>
      </c>
      <c r="J8" s="58" t="s">
        <v>227</v>
      </c>
      <c r="K8" s="58" t="s">
        <v>227</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58" t="s">
        <v>227</v>
      </c>
      <c r="C10" s="58" t="s">
        <v>227</v>
      </c>
      <c r="D10" s="58" t="s">
        <v>227</v>
      </c>
      <c r="E10" s="58" t="s">
        <v>227</v>
      </c>
      <c r="F10" s="58" t="s">
        <v>227</v>
      </c>
      <c r="G10" s="10">
        <v>20.482500000000002</v>
      </c>
      <c r="H10" s="41">
        <v>4.6624999999999996</v>
      </c>
      <c r="I10" s="41">
        <v>15.82</v>
      </c>
      <c r="J10" s="41">
        <v>6.4217000000000004</v>
      </c>
      <c r="K10" s="41">
        <v>9.3983000000000008</v>
      </c>
    </row>
    <row r="11" spans="1:11">
      <c r="A11" s="49" t="s">
        <v>132</v>
      </c>
      <c r="B11" s="58" t="s">
        <v>227</v>
      </c>
      <c r="C11" s="58" t="s">
        <v>227</v>
      </c>
      <c r="D11" s="58" t="s">
        <v>227</v>
      </c>
      <c r="E11" s="58" t="s">
        <v>227</v>
      </c>
      <c r="F11" s="58" t="s">
        <v>227</v>
      </c>
      <c r="G11" s="10">
        <v>12.6996</v>
      </c>
      <c r="H11" s="41">
        <v>3.2389999999999999</v>
      </c>
      <c r="I11" s="41">
        <v>9.4605999999999995</v>
      </c>
      <c r="J11" s="41">
        <v>2.7545000000000002</v>
      </c>
      <c r="K11" s="41">
        <v>6.7061000000000002</v>
      </c>
    </row>
    <row r="12" spans="1:11">
      <c r="A12" s="49" t="s">
        <v>133</v>
      </c>
      <c r="B12" s="41">
        <v>15.052199999999999</v>
      </c>
      <c r="C12" s="41">
        <v>2.6640999999999999</v>
      </c>
      <c r="D12" s="41">
        <v>12.388199999999999</v>
      </c>
      <c r="E12" s="41">
        <v>6.2553000000000001</v>
      </c>
      <c r="F12" s="41">
        <v>6.1329000000000002</v>
      </c>
      <c r="G12" s="10">
        <v>16.090800000000002</v>
      </c>
      <c r="H12" s="41">
        <v>5.0772000000000004</v>
      </c>
      <c r="I12" s="41">
        <v>11.0136</v>
      </c>
      <c r="J12" s="41">
        <v>5.4814999999999996</v>
      </c>
      <c r="K12" s="41">
        <v>5.5320999999999998</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58" t="s">
        <v>227</v>
      </c>
      <c r="C14" s="58" t="s">
        <v>227</v>
      </c>
      <c r="D14" s="58" t="s">
        <v>227</v>
      </c>
      <c r="E14" s="58" t="s">
        <v>227</v>
      </c>
      <c r="F14" s="58" t="s">
        <v>227</v>
      </c>
      <c r="G14" s="10">
        <v>19.946200000000001</v>
      </c>
      <c r="H14" s="41">
        <v>11.885400000000001</v>
      </c>
      <c r="I14" s="41">
        <v>8.0608000000000004</v>
      </c>
      <c r="J14" s="41">
        <v>1.6135999999999999</v>
      </c>
      <c r="K14" s="41">
        <v>6.4471999999999996</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16.367999999999999</v>
      </c>
      <c r="C18" s="41">
        <v>5.8244999999999996</v>
      </c>
      <c r="D18" s="41">
        <v>10.5435</v>
      </c>
      <c r="E18" s="41">
        <v>3.948</v>
      </c>
      <c r="F18" s="41">
        <v>6.5955000000000004</v>
      </c>
      <c r="G18" s="10">
        <v>16.106400000000001</v>
      </c>
      <c r="H18" s="41">
        <v>6.4656000000000002</v>
      </c>
      <c r="I18" s="41">
        <v>9.6408000000000005</v>
      </c>
      <c r="J18" s="41">
        <v>2.6951999999999998</v>
      </c>
      <c r="K18" s="41">
        <v>6.9455999999999998</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15.2681</v>
      </c>
      <c r="C24" s="41">
        <v>4.9043000000000001</v>
      </c>
      <c r="D24" s="41">
        <v>10.363899999999999</v>
      </c>
      <c r="E24" s="41">
        <v>10.363899999999999</v>
      </c>
      <c r="F24" s="58" t="s">
        <v>179</v>
      </c>
      <c r="G24" s="10">
        <v>17.867699999999999</v>
      </c>
      <c r="H24" s="41">
        <v>6.9359999999999999</v>
      </c>
      <c r="I24" s="41">
        <v>10.931699999999999</v>
      </c>
      <c r="J24" s="41">
        <v>10.7172</v>
      </c>
      <c r="K24" s="58" t="s">
        <v>179</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12.153600000000001</v>
      </c>
      <c r="C26" s="41">
        <v>2.5381999999999998</v>
      </c>
      <c r="D26" s="41">
        <v>9.6153999999999993</v>
      </c>
      <c r="E26" s="41">
        <v>7.1858000000000004</v>
      </c>
      <c r="F26" s="41">
        <v>2.4296000000000002</v>
      </c>
      <c r="G26" s="10">
        <v>12.6244</v>
      </c>
      <c r="H26" s="41">
        <v>2.8412999999999999</v>
      </c>
      <c r="I26" s="41">
        <v>9.7830999999999992</v>
      </c>
      <c r="J26" s="41">
        <v>4.9714</v>
      </c>
      <c r="K26" s="41">
        <v>4.8117000000000001</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13.8887</v>
      </c>
      <c r="C29" s="41">
        <v>5.7628000000000004</v>
      </c>
      <c r="D29" s="41">
        <v>8.1258999999999997</v>
      </c>
      <c r="E29" s="41">
        <v>2.9241999999999999</v>
      </c>
      <c r="F29" s="41">
        <v>5.2016999999999998</v>
      </c>
      <c r="G29" s="10">
        <v>14.408799999999999</v>
      </c>
      <c r="H29" s="41">
        <v>2.0510999999999999</v>
      </c>
      <c r="I29" s="41">
        <v>12.357699999999999</v>
      </c>
      <c r="J29" s="41">
        <v>2.2934000000000001</v>
      </c>
      <c r="K29" s="41">
        <v>10.064299999999999</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58" t="s">
        <v>227</v>
      </c>
      <c r="C32" s="58" t="s">
        <v>227</v>
      </c>
      <c r="D32" s="58" t="s">
        <v>227</v>
      </c>
      <c r="E32" s="58" t="s">
        <v>227</v>
      </c>
      <c r="F32" s="58" t="s">
        <v>227</v>
      </c>
      <c r="G32" s="10">
        <v>10.767799999999999</v>
      </c>
      <c r="H32" s="41">
        <v>1.4137999999999999</v>
      </c>
      <c r="I32" s="41">
        <v>9.3539999999999992</v>
      </c>
      <c r="J32" s="41">
        <v>6.5991</v>
      </c>
      <c r="K32" s="41">
        <v>2.7549000000000001</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K34"/>
  <sheetViews>
    <sheetView workbookViewId="0"/>
  </sheetViews>
  <sheetFormatPr defaultRowHeight="15"/>
  <cols>
    <col min="1" max="1" width="26" customWidth="1"/>
    <col min="2" max="11" width="16" customWidth="1"/>
  </cols>
  <sheetData>
    <row r="1" spans="1:11">
      <c r="A1" s="2" t="s">
        <v>43</v>
      </c>
    </row>
    <row r="2" spans="1:11">
      <c r="A2" s="31" t="s">
        <v>212</v>
      </c>
      <c r="B2" s="64">
        <v>2005</v>
      </c>
      <c r="C2" s="45"/>
      <c r="D2" s="45"/>
      <c r="E2" s="45"/>
      <c r="F2" s="45"/>
      <c r="G2" s="64">
        <v>2007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13.2796</v>
      </c>
      <c r="C4" s="41">
        <v>4.2859999999999996</v>
      </c>
      <c r="D4" s="41">
        <v>8.9936000000000007</v>
      </c>
      <c r="E4" s="41">
        <v>3.3767999999999998</v>
      </c>
      <c r="F4" s="41">
        <v>5.6170999999999998</v>
      </c>
      <c r="G4" s="10">
        <v>13.145099999999999</v>
      </c>
      <c r="H4" s="41">
        <v>4.5243000000000002</v>
      </c>
      <c r="I4" s="41">
        <v>8.6207999999999991</v>
      </c>
      <c r="J4" s="41">
        <v>2.5579000000000001</v>
      </c>
      <c r="K4" s="41">
        <v>6.0629</v>
      </c>
    </row>
    <row r="5" spans="1:11">
      <c r="A5" s="40" t="s">
        <v>241</v>
      </c>
      <c r="B5" s="41">
        <v>12.4061</v>
      </c>
      <c r="C5" s="41">
        <v>3.6337999999999999</v>
      </c>
      <c r="D5" s="41">
        <v>8.7722999999999995</v>
      </c>
      <c r="E5" s="41">
        <v>3.4729999999999999</v>
      </c>
      <c r="F5" s="41">
        <v>5.2992999999999997</v>
      </c>
      <c r="G5" s="10">
        <v>13.4749</v>
      </c>
      <c r="H5" s="41">
        <v>4.2770000000000001</v>
      </c>
      <c r="I5" s="41">
        <v>9.1979000000000006</v>
      </c>
      <c r="J5" s="41">
        <v>2.7364999999999999</v>
      </c>
      <c r="K5" s="41">
        <v>6.4615</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10.29</v>
      </c>
      <c r="C7" s="41">
        <v>3.4001999999999999</v>
      </c>
      <c r="D7" s="41">
        <v>6.8898000000000001</v>
      </c>
      <c r="E7" s="41">
        <v>2.0059999999999998</v>
      </c>
      <c r="F7" s="41">
        <v>4.8837999999999999</v>
      </c>
      <c r="G7" s="10">
        <v>11.686</v>
      </c>
      <c r="H7" s="41">
        <v>7.383</v>
      </c>
      <c r="I7" s="41">
        <v>4.3029999999999999</v>
      </c>
      <c r="J7" s="41">
        <v>2.0933999999999999</v>
      </c>
      <c r="K7" s="41">
        <v>2.2097000000000002</v>
      </c>
    </row>
    <row r="8" spans="1:11">
      <c r="A8" s="49" t="s">
        <v>129</v>
      </c>
      <c r="B8" s="41">
        <v>14.5961</v>
      </c>
      <c r="C8" s="41">
        <v>7.8311000000000002</v>
      </c>
      <c r="D8" s="41">
        <v>6.7649999999999997</v>
      </c>
      <c r="E8" s="41">
        <v>5.0035999999999996</v>
      </c>
      <c r="F8" s="41">
        <v>1.7614000000000001</v>
      </c>
      <c r="G8" s="10">
        <v>16.655100000000001</v>
      </c>
      <c r="H8" s="41">
        <v>5.0945</v>
      </c>
      <c r="I8" s="41">
        <v>11.560600000000001</v>
      </c>
      <c r="J8" s="41">
        <v>6.6609999999999996</v>
      </c>
      <c r="K8" s="41">
        <v>4.8996000000000004</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41">
        <v>17.146000000000001</v>
      </c>
      <c r="C10" s="41">
        <v>5.0288000000000004</v>
      </c>
      <c r="D10" s="41">
        <v>12.1172</v>
      </c>
      <c r="E10" s="41">
        <v>3.2841999999999998</v>
      </c>
      <c r="F10" s="41">
        <v>8.8330000000000002</v>
      </c>
      <c r="G10" s="10">
        <v>20.814800000000002</v>
      </c>
      <c r="H10" s="41">
        <v>6.1961000000000004</v>
      </c>
      <c r="I10" s="41">
        <v>14.6187</v>
      </c>
      <c r="J10" s="41">
        <v>2.1633</v>
      </c>
      <c r="K10" s="41">
        <v>12.455399999999999</v>
      </c>
    </row>
    <row r="11" spans="1:11">
      <c r="A11" s="49" t="s">
        <v>132</v>
      </c>
      <c r="B11" s="41">
        <v>10.573499999999999</v>
      </c>
      <c r="C11" s="41">
        <v>1.4790000000000001</v>
      </c>
      <c r="D11" s="41">
        <v>9.0945</v>
      </c>
      <c r="E11" s="41">
        <v>1.9419999999999999</v>
      </c>
      <c r="F11" s="41">
        <v>7.1600999999999999</v>
      </c>
      <c r="G11" s="10">
        <v>10.8096</v>
      </c>
      <c r="H11" s="41">
        <v>2.2477999999999998</v>
      </c>
      <c r="I11" s="41">
        <v>8.5617999999999999</v>
      </c>
      <c r="J11" s="41">
        <v>1.5768</v>
      </c>
      <c r="K11" s="41">
        <v>6.9851000000000001</v>
      </c>
    </row>
    <row r="12" spans="1:11">
      <c r="A12" s="49" t="s">
        <v>133</v>
      </c>
      <c r="B12" s="41">
        <v>16.264500000000002</v>
      </c>
      <c r="C12" s="41">
        <v>3.0514000000000001</v>
      </c>
      <c r="D12" s="41">
        <v>13.213100000000001</v>
      </c>
      <c r="E12" s="41">
        <v>3.5373000000000001</v>
      </c>
      <c r="F12" s="41">
        <v>9.6757000000000009</v>
      </c>
      <c r="G12" s="10">
        <v>18.737300000000001</v>
      </c>
      <c r="H12" s="41">
        <v>4.3521000000000001</v>
      </c>
      <c r="I12" s="41">
        <v>14.385199999999999</v>
      </c>
      <c r="J12" s="41">
        <v>2.1836000000000002</v>
      </c>
      <c r="K12" s="41">
        <v>12.201599999999999</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18.074100000000001</v>
      </c>
      <c r="C14" s="41">
        <v>12.243399999999999</v>
      </c>
      <c r="D14" s="41">
        <v>5.8307000000000002</v>
      </c>
      <c r="E14" s="41">
        <v>1.855</v>
      </c>
      <c r="F14" s="41">
        <v>3.9758</v>
      </c>
      <c r="G14" s="10">
        <v>19.9603</v>
      </c>
      <c r="H14" s="41">
        <v>14.7119</v>
      </c>
      <c r="I14" s="41">
        <v>5.2484000000000002</v>
      </c>
      <c r="J14" s="41">
        <v>1.0118</v>
      </c>
      <c r="K14" s="41">
        <v>4.2366000000000001</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16.486699999999999</v>
      </c>
      <c r="C18" s="41">
        <v>6.3338000000000001</v>
      </c>
      <c r="D18" s="41">
        <v>10.152799999999999</v>
      </c>
      <c r="E18" s="41">
        <v>1.9998</v>
      </c>
      <c r="F18" s="41">
        <v>8.1530000000000005</v>
      </c>
      <c r="G18" s="10">
        <v>17.912500000000001</v>
      </c>
      <c r="H18" s="41">
        <v>12.0357</v>
      </c>
      <c r="I18" s="41">
        <v>5.8769</v>
      </c>
      <c r="J18" s="41">
        <v>1.9366000000000001</v>
      </c>
      <c r="K18" s="41">
        <v>3.9401999999999999</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12.539</v>
      </c>
      <c r="C24" s="41">
        <v>4.7054999999999998</v>
      </c>
      <c r="D24" s="41">
        <v>7.8334999999999999</v>
      </c>
      <c r="E24" s="41">
        <v>5.5408999999999997</v>
      </c>
      <c r="F24" s="41">
        <v>2.2926000000000002</v>
      </c>
      <c r="G24" s="10">
        <v>13.386100000000001</v>
      </c>
      <c r="H24" s="41">
        <v>6.4942000000000002</v>
      </c>
      <c r="I24" s="41">
        <v>6.8918999999999997</v>
      </c>
      <c r="J24" s="41">
        <v>3.2404000000000002</v>
      </c>
      <c r="K24" s="41">
        <v>3.6515</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11.8515</v>
      </c>
      <c r="C26" s="41">
        <v>3.1551</v>
      </c>
      <c r="D26" s="41">
        <v>8.6964000000000006</v>
      </c>
      <c r="E26" s="41">
        <v>5.2998000000000003</v>
      </c>
      <c r="F26" s="41">
        <v>3.4009999999999998</v>
      </c>
      <c r="G26" s="10">
        <v>10.879</v>
      </c>
      <c r="H26" s="41">
        <v>2.3751000000000002</v>
      </c>
      <c r="I26" s="41">
        <v>8.5038999999999998</v>
      </c>
      <c r="J26" s="41">
        <v>3.9558</v>
      </c>
      <c r="K26" s="41">
        <v>4.5480999999999998</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10.0563</v>
      </c>
      <c r="C29" s="41">
        <v>1.6205000000000001</v>
      </c>
      <c r="D29" s="41">
        <v>8.4358000000000004</v>
      </c>
      <c r="E29" s="41">
        <v>0.75080000000000002</v>
      </c>
      <c r="F29" s="41">
        <v>7.6849999999999996</v>
      </c>
      <c r="G29" s="10">
        <v>14.5319</v>
      </c>
      <c r="H29" s="41">
        <v>1.4873000000000001</v>
      </c>
      <c r="I29" s="41">
        <v>13.044700000000001</v>
      </c>
      <c r="J29" s="41">
        <v>0.84899999999999998</v>
      </c>
      <c r="K29" s="41">
        <v>12.1957</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41">
        <v>12.294700000000001</v>
      </c>
      <c r="C32" s="41">
        <v>3.7679999999999998</v>
      </c>
      <c r="D32" s="41">
        <v>8.5266999999999999</v>
      </c>
      <c r="E32" s="41">
        <v>4.6482999999999999</v>
      </c>
      <c r="F32" s="41">
        <v>3.8784000000000001</v>
      </c>
      <c r="G32" s="10">
        <v>11.693099999999999</v>
      </c>
      <c r="H32" s="41">
        <v>3.3001</v>
      </c>
      <c r="I32" s="41">
        <v>8.3930000000000007</v>
      </c>
      <c r="J32" s="41">
        <v>3.5948000000000002</v>
      </c>
      <c r="K32" s="41">
        <v>4.7981999999999996</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K34"/>
  <sheetViews>
    <sheetView workbookViewId="0"/>
  </sheetViews>
  <sheetFormatPr defaultRowHeight="15"/>
  <cols>
    <col min="1" max="1" width="26" customWidth="1"/>
    <col min="2" max="11" width="16" customWidth="1"/>
  </cols>
  <sheetData>
    <row r="1" spans="1:11">
      <c r="A1" s="2" t="s">
        <v>43</v>
      </c>
    </row>
    <row r="2" spans="1:11">
      <c r="A2" s="31" t="s">
        <v>212</v>
      </c>
      <c r="B2" s="64">
        <v>2009</v>
      </c>
      <c r="C2" s="45"/>
      <c r="D2" s="45"/>
      <c r="E2" s="45"/>
      <c r="F2" s="45"/>
      <c r="G2" s="64">
        <v>2011</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12.8561</v>
      </c>
      <c r="C4" s="41">
        <v>3.5916999999999999</v>
      </c>
      <c r="D4" s="41">
        <v>9.2644000000000002</v>
      </c>
      <c r="E4" s="41">
        <v>2.2850999999999999</v>
      </c>
      <c r="F4" s="41">
        <v>6.9793000000000003</v>
      </c>
      <c r="G4" s="10">
        <v>12.664999999999999</v>
      </c>
      <c r="H4" s="41">
        <v>2.9870999999999999</v>
      </c>
      <c r="I4" s="41">
        <v>9.6778999999999993</v>
      </c>
      <c r="J4" s="41">
        <v>1.9166000000000001</v>
      </c>
      <c r="K4" s="41">
        <v>7.7613000000000003</v>
      </c>
    </row>
    <row r="5" spans="1:11">
      <c r="A5" s="40" t="s">
        <v>241</v>
      </c>
      <c r="B5" s="41">
        <v>13.180300000000001</v>
      </c>
      <c r="C5" s="41">
        <v>3.879</v>
      </c>
      <c r="D5" s="41">
        <v>9.3011999999999997</v>
      </c>
      <c r="E5" s="41">
        <v>2.1488999999999998</v>
      </c>
      <c r="F5" s="41">
        <v>7.1524000000000001</v>
      </c>
      <c r="G5" s="10">
        <v>12.481</v>
      </c>
      <c r="H5" s="41">
        <v>2.5665</v>
      </c>
      <c r="I5" s="41">
        <v>9.9145000000000003</v>
      </c>
      <c r="J5" s="41">
        <v>1.6042000000000001</v>
      </c>
      <c r="K5" s="41">
        <v>8.3102999999999998</v>
      </c>
    </row>
    <row r="6" spans="1:11">
      <c r="A6" s="49" t="s">
        <v>127</v>
      </c>
      <c r="B6" s="58" t="s">
        <v>227</v>
      </c>
      <c r="C6" s="58" t="s">
        <v>227</v>
      </c>
      <c r="D6" s="58" t="s">
        <v>227</v>
      </c>
      <c r="E6" s="58" t="s">
        <v>227</v>
      </c>
      <c r="F6" s="58" t="s">
        <v>227</v>
      </c>
      <c r="G6" s="10">
        <v>15.1716</v>
      </c>
      <c r="H6" s="41">
        <v>4.3636999999999997</v>
      </c>
      <c r="I6" s="41">
        <v>10.8079</v>
      </c>
      <c r="J6" s="41">
        <v>2.7755999999999998</v>
      </c>
      <c r="K6" s="41">
        <v>8.0324000000000009</v>
      </c>
    </row>
    <row r="7" spans="1:11">
      <c r="A7" s="49" t="s">
        <v>128</v>
      </c>
      <c r="B7" s="41">
        <v>11.4885</v>
      </c>
      <c r="C7" s="41">
        <v>3.0135999999999998</v>
      </c>
      <c r="D7" s="41">
        <v>8.4748999999999999</v>
      </c>
      <c r="E7" s="41">
        <v>1.5164</v>
      </c>
      <c r="F7" s="41">
        <v>6.9584999999999999</v>
      </c>
      <c r="G7" s="10">
        <v>11.1457</v>
      </c>
      <c r="H7" s="41">
        <v>3.0733000000000001</v>
      </c>
      <c r="I7" s="41">
        <v>8.0723000000000003</v>
      </c>
      <c r="J7" s="41">
        <v>1.9581999999999999</v>
      </c>
      <c r="K7" s="41">
        <v>6.1140999999999996</v>
      </c>
    </row>
    <row r="8" spans="1:11">
      <c r="A8" s="49" t="s">
        <v>129</v>
      </c>
      <c r="B8" s="41">
        <v>16.763200000000001</v>
      </c>
      <c r="C8" s="41">
        <v>7.1723999999999997</v>
      </c>
      <c r="D8" s="41">
        <v>9.5907999999999998</v>
      </c>
      <c r="E8" s="41">
        <v>6.0359999999999996</v>
      </c>
      <c r="F8" s="41">
        <v>3.5548000000000002</v>
      </c>
      <c r="G8" s="10">
        <v>13.403700000000001</v>
      </c>
      <c r="H8" s="41">
        <v>6.7840999999999996</v>
      </c>
      <c r="I8" s="41">
        <v>6.6196000000000002</v>
      </c>
      <c r="J8" s="41">
        <v>2.2442000000000002</v>
      </c>
      <c r="K8" s="41">
        <v>4.3754</v>
      </c>
    </row>
    <row r="9" spans="1:11">
      <c r="A9" s="49" t="s">
        <v>130</v>
      </c>
      <c r="B9" s="41">
        <v>18.712800000000001</v>
      </c>
      <c r="C9" s="41">
        <v>12.747299999999999</v>
      </c>
      <c r="D9" s="41">
        <v>5.9654999999999996</v>
      </c>
      <c r="E9" s="41">
        <v>0.8276</v>
      </c>
      <c r="F9" s="41">
        <v>5.1379000000000001</v>
      </c>
      <c r="G9" s="10">
        <v>19.127800000000001</v>
      </c>
      <c r="H9" s="41">
        <v>15.855700000000001</v>
      </c>
      <c r="I9" s="41">
        <v>3.2721</v>
      </c>
      <c r="J9" s="58" t="s">
        <v>179</v>
      </c>
      <c r="K9" s="41">
        <v>3.0150000000000001</v>
      </c>
    </row>
    <row r="10" spans="1:11">
      <c r="A10" s="49" t="s">
        <v>131</v>
      </c>
      <c r="B10" s="41">
        <v>21.9483</v>
      </c>
      <c r="C10" s="41">
        <v>8.2474000000000007</v>
      </c>
      <c r="D10" s="41">
        <v>13.700900000000001</v>
      </c>
      <c r="E10" s="41">
        <v>1.5601</v>
      </c>
      <c r="F10" s="41">
        <v>12.1408</v>
      </c>
      <c r="G10" s="10">
        <v>19.6754</v>
      </c>
      <c r="H10" s="41">
        <v>5.3323</v>
      </c>
      <c r="I10" s="41">
        <v>14.3431</v>
      </c>
      <c r="J10" s="41">
        <v>0.71250000000000002</v>
      </c>
      <c r="K10" s="41">
        <v>13.630599999999999</v>
      </c>
    </row>
    <row r="11" spans="1:11">
      <c r="A11" s="49" t="s">
        <v>132</v>
      </c>
      <c r="B11" s="41">
        <v>10.760999999999999</v>
      </c>
      <c r="C11" s="41">
        <v>2.0508000000000002</v>
      </c>
      <c r="D11" s="41">
        <v>8.7102000000000004</v>
      </c>
      <c r="E11" s="41">
        <v>1.3693</v>
      </c>
      <c r="F11" s="41">
        <v>7.3409000000000004</v>
      </c>
      <c r="G11" s="10">
        <v>10.665100000000001</v>
      </c>
      <c r="H11" s="41">
        <v>1.5656000000000001</v>
      </c>
      <c r="I11" s="41">
        <v>9.0995000000000008</v>
      </c>
      <c r="J11" s="41">
        <v>1.7043999999999999</v>
      </c>
      <c r="K11" s="41">
        <v>7.3951000000000002</v>
      </c>
    </row>
    <row r="12" spans="1:11">
      <c r="A12" s="49" t="s">
        <v>133</v>
      </c>
      <c r="B12" s="41">
        <v>16.377700000000001</v>
      </c>
      <c r="C12" s="41">
        <v>3.4794</v>
      </c>
      <c r="D12" s="41">
        <v>12.898300000000001</v>
      </c>
      <c r="E12" s="41">
        <v>2.2210000000000001</v>
      </c>
      <c r="F12" s="41">
        <v>10.677300000000001</v>
      </c>
      <c r="G12" s="10">
        <v>18.356100000000001</v>
      </c>
      <c r="H12" s="41">
        <v>1.7829999999999999</v>
      </c>
      <c r="I12" s="41">
        <v>16.5731</v>
      </c>
      <c r="J12" s="41">
        <v>3.2663000000000002</v>
      </c>
      <c r="K12" s="41">
        <v>13.306900000000001</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22.84</v>
      </c>
      <c r="C14" s="41">
        <v>13.9251</v>
      </c>
      <c r="D14" s="41">
        <v>8.9148999999999994</v>
      </c>
      <c r="E14" s="41">
        <v>0.5998</v>
      </c>
      <c r="F14" s="41">
        <v>8.3149999999999995</v>
      </c>
      <c r="G14" s="10">
        <v>24.802</v>
      </c>
      <c r="H14" s="41">
        <v>4.8475999999999999</v>
      </c>
      <c r="I14" s="41">
        <v>19.9544</v>
      </c>
      <c r="J14" s="58" t="s">
        <v>179</v>
      </c>
      <c r="K14" s="41">
        <v>19.661000000000001</v>
      </c>
    </row>
    <row r="15" spans="1:11">
      <c r="A15" s="49" t="s">
        <v>136</v>
      </c>
      <c r="B15" s="58" t="s">
        <v>227</v>
      </c>
      <c r="C15" s="58" t="s">
        <v>227</v>
      </c>
      <c r="D15" s="58" t="s">
        <v>227</v>
      </c>
      <c r="E15" s="58" t="s">
        <v>227</v>
      </c>
      <c r="F15" s="58" t="s">
        <v>227</v>
      </c>
      <c r="G15" s="10">
        <v>8.7211999999999996</v>
      </c>
      <c r="H15" s="41">
        <v>4.3979999999999997</v>
      </c>
      <c r="I15" s="41">
        <v>4.3231000000000002</v>
      </c>
      <c r="J15" s="41">
        <v>1.3101</v>
      </c>
      <c r="K15" s="41">
        <v>3.0131000000000001</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17.260100000000001</v>
      </c>
      <c r="C17" s="41">
        <v>5.1877000000000004</v>
      </c>
      <c r="D17" s="41">
        <v>12.0724</v>
      </c>
      <c r="E17" s="41">
        <v>2.1133000000000002</v>
      </c>
      <c r="F17" s="41">
        <v>9.9590999999999994</v>
      </c>
      <c r="G17" s="10">
        <v>17.612300000000001</v>
      </c>
      <c r="H17" s="41">
        <v>7.6982999999999997</v>
      </c>
      <c r="I17" s="41">
        <v>9.9139999999999997</v>
      </c>
      <c r="J17" s="41">
        <v>1.9487000000000001</v>
      </c>
      <c r="K17" s="41">
        <v>7.9653</v>
      </c>
    </row>
    <row r="18" spans="1:11">
      <c r="A18" s="49" t="s">
        <v>139</v>
      </c>
      <c r="B18" s="41">
        <v>17.8887</v>
      </c>
      <c r="C18" s="41">
        <v>13.277799999999999</v>
      </c>
      <c r="D18" s="41">
        <v>4.6109999999999998</v>
      </c>
      <c r="E18" s="41">
        <v>0.80959999999999999</v>
      </c>
      <c r="F18" s="41">
        <v>3.8012999999999999</v>
      </c>
      <c r="G18" s="10">
        <v>19.7197</v>
      </c>
      <c r="H18" s="41">
        <v>2.6393</v>
      </c>
      <c r="I18" s="41">
        <v>17.080400000000001</v>
      </c>
      <c r="J18" s="41">
        <v>0.8871</v>
      </c>
      <c r="K18" s="41">
        <v>16.193300000000001</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10.732100000000001</v>
      </c>
      <c r="C21" s="41">
        <v>2.4798</v>
      </c>
      <c r="D21" s="41">
        <v>8.2523999999999997</v>
      </c>
      <c r="E21" s="41">
        <v>3.3603999999999998</v>
      </c>
      <c r="F21" s="41">
        <v>4.8920000000000003</v>
      </c>
      <c r="G21" s="10">
        <v>9.1548999999999996</v>
      </c>
      <c r="H21" s="41">
        <v>1.8541000000000001</v>
      </c>
      <c r="I21" s="41">
        <v>7.3007999999999997</v>
      </c>
      <c r="J21" s="41">
        <v>1.0071000000000001</v>
      </c>
      <c r="K21" s="41">
        <v>6.2937000000000003</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0">
        <v>16.0276</v>
      </c>
      <c r="H23" s="41">
        <v>1.3216000000000001</v>
      </c>
      <c r="I23" s="41">
        <v>14.706</v>
      </c>
      <c r="J23" s="41">
        <v>0.66849999999999998</v>
      </c>
      <c r="K23" s="41">
        <v>14.0375</v>
      </c>
    </row>
    <row r="24" spans="1:11">
      <c r="A24" s="49" t="s">
        <v>144</v>
      </c>
      <c r="B24" s="41">
        <v>12.465999999999999</v>
      </c>
      <c r="C24" s="41">
        <v>5.7450999999999999</v>
      </c>
      <c r="D24" s="41">
        <v>6.7209000000000003</v>
      </c>
      <c r="E24" s="41">
        <v>2.3715000000000002</v>
      </c>
      <c r="F24" s="41">
        <v>4.3494000000000002</v>
      </c>
      <c r="G24" s="10">
        <v>11.505100000000001</v>
      </c>
      <c r="H24" s="41">
        <v>4.9467999999999996</v>
      </c>
      <c r="I24" s="41">
        <v>6.5583</v>
      </c>
      <c r="J24" s="41">
        <v>3.3033999999999999</v>
      </c>
      <c r="K24" s="41">
        <v>3.2549000000000001</v>
      </c>
    </row>
    <row r="25" spans="1:11">
      <c r="A25" s="49" t="s">
        <v>145</v>
      </c>
      <c r="B25" s="41">
        <v>12.029400000000001</v>
      </c>
      <c r="C25" s="41">
        <v>6.0853000000000002</v>
      </c>
      <c r="D25" s="41">
        <v>5.9440999999999997</v>
      </c>
      <c r="E25" s="41">
        <v>2.0226000000000002</v>
      </c>
      <c r="F25" s="41">
        <v>3.9215</v>
      </c>
      <c r="G25" s="10">
        <v>11.3047</v>
      </c>
      <c r="H25" s="41">
        <v>5.0677000000000003</v>
      </c>
      <c r="I25" s="41">
        <v>6.2370000000000001</v>
      </c>
      <c r="J25" s="41">
        <v>0.73340000000000005</v>
      </c>
      <c r="K25" s="41">
        <v>5.5035999999999996</v>
      </c>
    </row>
    <row r="26" spans="1:11">
      <c r="A26" s="49" t="s">
        <v>146</v>
      </c>
      <c r="B26" s="41">
        <v>11.430300000000001</v>
      </c>
      <c r="C26" s="41">
        <v>2.4836999999999998</v>
      </c>
      <c r="D26" s="41">
        <v>8.9466000000000001</v>
      </c>
      <c r="E26" s="41">
        <v>2.9838</v>
      </c>
      <c r="F26" s="41">
        <v>5.9627999999999997</v>
      </c>
      <c r="G26" s="10">
        <v>12.0192</v>
      </c>
      <c r="H26" s="41">
        <v>1.8633999999999999</v>
      </c>
      <c r="I26" s="41">
        <v>10.155799999999999</v>
      </c>
      <c r="J26" s="41">
        <v>1.8130999999999999</v>
      </c>
      <c r="K26" s="41">
        <v>8.3428000000000004</v>
      </c>
    </row>
    <row r="27" spans="1:11">
      <c r="A27" s="49" t="s">
        <v>147</v>
      </c>
      <c r="B27" s="41">
        <v>12.3599</v>
      </c>
      <c r="C27" s="41">
        <v>2.2799999999999998</v>
      </c>
      <c r="D27" s="41">
        <v>10.0799</v>
      </c>
      <c r="E27" s="58" t="s">
        <v>179</v>
      </c>
      <c r="F27" s="41">
        <v>9.6593</v>
      </c>
      <c r="G27" s="10">
        <v>10.8207</v>
      </c>
      <c r="H27" s="41">
        <v>1.4218999999999999</v>
      </c>
      <c r="I27" s="41">
        <v>9.3988999999999994</v>
      </c>
      <c r="J27" s="58" t="s">
        <v>179</v>
      </c>
      <c r="K27" s="41">
        <v>9.1205999999999996</v>
      </c>
    </row>
    <row r="28" spans="1:11">
      <c r="A28" s="49" t="s">
        <v>148</v>
      </c>
      <c r="B28" s="41">
        <v>20.770399999999999</v>
      </c>
      <c r="C28" s="41">
        <v>6.0223000000000004</v>
      </c>
      <c r="D28" s="41">
        <v>14.748100000000001</v>
      </c>
      <c r="E28" s="41">
        <v>1.1194999999999999</v>
      </c>
      <c r="F28" s="41">
        <v>13.6286</v>
      </c>
      <c r="G28" s="10">
        <v>21.099499999999999</v>
      </c>
      <c r="H28" s="41">
        <v>3.1926999999999999</v>
      </c>
      <c r="I28" s="41">
        <v>17.906700000000001</v>
      </c>
      <c r="J28" s="58" t="s">
        <v>179</v>
      </c>
      <c r="K28" s="41">
        <v>17.474699999999999</v>
      </c>
    </row>
    <row r="29" spans="1:11">
      <c r="A29" s="49" t="s">
        <v>149</v>
      </c>
      <c r="B29" s="41">
        <v>14.8401</v>
      </c>
      <c r="C29" s="41">
        <v>2.8565999999999998</v>
      </c>
      <c r="D29" s="41">
        <v>11.983599999999999</v>
      </c>
      <c r="E29" s="58" t="s">
        <v>179</v>
      </c>
      <c r="F29" s="41">
        <v>11.545199999999999</v>
      </c>
      <c r="G29" s="10">
        <v>16.5137</v>
      </c>
      <c r="H29" s="41">
        <v>1.2817000000000001</v>
      </c>
      <c r="I29" s="41">
        <v>15.2319</v>
      </c>
      <c r="J29" s="58" t="s">
        <v>179</v>
      </c>
      <c r="K29" s="41">
        <v>14.994899999999999</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16.700600000000001</v>
      </c>
      <c r="C31" s="41">
        <v>5.38</v>
      </c>
      <c r="D31" s="41">
        <v>11.3207</v>
      </c>
      <c r="E31" s="41">
        <v>1.2687999999999999</v>
      </c>
      <c r="F31" s="41">
        <v>10.0518</v>
      </c>
      <c r="G31" s="10">
        <v>17.2121</v>
      </c>
      <c r="H31" s="41">
        <v>2.8664000000000001</v>
      </c>
      <c r="I31" s="41">
        <v>14.345800000000001</v>
      </c>
      <c r="J31" s="41">
        <v>0.62849999999999995</v>
      </c>
      <c r="K31" s="41">
        <v>13.7172</v>
      </c>
    </row>
    <row r="32" spans="1:11">
      <c r="A32" s="49" t="s">
        <v>152</v>
      </c>
      <c r="B32" s="41">
        <v>12.097799999999999</v>
      </c>
      <c r="C32" s="41">
        <v>2.4178000000000002</v>
      </c>
      <c r="D32" s="41">
        <v>9.68</v>
      </c>
      <c r="E32" s="41">
        <v>3.52</v>
      </c>
      <c r="F32" s="41">
        <v>6.16</v>
      </c>
      <c r="G32" s="10">
        <v>13.699199999999999</v>
      </c>
      <c r="H32" s="41">
        <v>1.2557</v>
      </c>
      <c r="I32" s="41">
        <v>12.4435</v>
      </c>
      <c r="J32" s="41">
        <v>4.3669000000000002</v>
      </c>
      <c r="K32" s="41">
        <v>8.0765999999999991</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K34"/>
  <sheetViews>
    <sheetView workbookViewId="0"/>
  </sheetViews>
  <sheetFormatPr defaultRowHeight="15"/>
  <cols>
    <col min="1" max="1" width="26" customWidth="1"/>
    <col min="2" max="11" width="16" customWidth="1"/>
  </cols>
  <sheetData>
    <row r="1" spans="1:11">
      <c r="A1" s="2" t="s">
        <v>43</v>
      </c>
    </row>
    <row r="2" spans="1:11">
      <c r="A2" s="31" t="s">
        <v>212</v>
      </c>
      <c r="B2" s="64">
        <v>2013</v>
      </c>
      <c r="C2" s="45"/>
      <c r="D2" s="45"/>
      <c r="E2" s="45"/>
      <c r="F2" s="45"/>
      <c r="G2" s="64">
        <v>2015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12.8393</v>
      </c>
      <c r="C4" s="41">
        <v>1.9328000000000001</v>
      </c>
      <c r="D4" s="41">
        <v>10.906499999999999</v>
      </c>
      <c r="E4" s="41">
        <v>1.5101</v>
      </c>
      <c r="F4" s="41">
        <v>9.3963999999999999</v>
      </c>
      <c r="G4" s="10">
        <v>13.4331</v>
      </c>
      <c r="H4" s="41">
        <v>1.5209999999999999</v>
      </c>
      <c r="I4" s="41">
        <v>11.9122</v>
      </c>
      <c r="J4" s="41">
        <v>1.6238999999999999</v>
      </c>
      <c r="K4" s="41">
        <v>10.2883</v>
      </c>
    </row>
    <row r="5" spans="1:11">
      <c r="A5" s="40" t="s">
        <v>241</v>
      </c>
      <c r="B5" s="41">
        <v>13.1852</v>
      </c>
      <c r="C5" s="41">
        <v>1.7669999999999999</v>
      </c>
      <c r="D5" s="41">
        <v>11.418200000000001</v>
      </c>
      <c r="E5" s="41">
        <v>1.4029</v>
      </c>
      <c r="F5" s="41">
        <v>10.0153</v>
      </c>
      <c r="G5" s="10">
        <v>13.8948</v>
      </c>
      <c r="H5" s="41">
        <v>1.5212000000000001</v>
      </c>
      <c r="I5" s="41">
        <v>12.3736</v>
      </c>
      <c r="J5" s="41">
        <v>1.6528</v>
      </c>
      <c r="K5" s="41">
        <v>10.720800000000001</v>
      </c>
    </row>
    <row r="6" spans="1:11">
      <c r="A6" s="49" t="s">
        <v>127</v>
      </c>
      <c r="B6" s="41">
        <v>16.218599999999999</v>
      </c>
      <c r="C6" s="41">
        <v>1.196</v>
      </c>
      <c r="D6" s="41">
        <v>15.022600000000001</v>
      </c>
      <c r="E6" s="41">
        <v>6.7188999999999997</v>
      </c>
      <c r="F6" s="41">
        <v>8.3036999999999992</v>
      </c>
      <c r="G6" s="10">
        <v>16.704799999999999</v>
      </c>
      <c r="H6" s="41">
        <v>1.8159000000000001</v>
      </c>
      <c r="I6" s="41">
        <v>14.8889</v>
      </c>
      <c r="J6" s="41">
        <v>4.8818000000000001</v>
      </c>
      <c r="K6" s="41">
        <v>10.007199999999999</v>
      </c>
    </row>
    <row r="7" spans="1:11">
      <c r="A7" s="49" t="s">
        <v>128</v>
      </c>
      <c r="B7" s="41">
        <v>12.170199999999999</v>
      </c>
      <c r="C7" s="41">
        <v>1.0223</v>
      </c>
      <c r="D7" s="41">
        <v>11.1479</v>
      </c>
      <c r="E7" s="41">
        <v>1.4275</v>
      </c>
      <c r="F7" s="41">
        <v>9.7203999999999997</v>
      </c>
      <c r="G7" s="10">
        <v>12.142099999999999</v>
      </c>
      <c r="H7" s="41">
        <v>1.8391</v>
      </c>
      <c r="I7" s="41">
        <v>10.303000000000001</v>
      </c>
      <c r="J7" s="41">
        <v>1.0323</v>
      </c>
      <c r="K7" s="41">
        <v>9.2706999999999997</v>
      </c>
    </row>
    <row r="8" spans="1:11">
      <c r="A8" s="49" t="s">
        <v>129</v>
      </c>
      <c r="B8" s="41">
        <v>15.3637</v>
      </c>
      <c r="C8" s="41">
        <v>3.0733000000000001</v>
      </c>
      <c r="D8" s="41">
        <v>12.2904</v>
      </c>
      <c r="E8" s="41">
        <v>1.3438000000000001</v>
      </c>
      <c r="F8" s="41">
        <v>10.9466</v>
      </c>
      <c r="G8" s="10">
        <v>15.6778</v>
      </c>
      <c r="H8" s="41">
        <v>2.0868000000000002</v>
      </c>
      <c r="I8" s="41">
        <v>13.591100000000001</v>
      </c>
      <c r="J8" s="41">
        <v>1.2013</v>
      </c>
      <c r="K8" s="41">
        <v>12.389799999999999</v>
      </c>
    </row>
    <row r="9" spans="1:11">
      <c r="A9" s="49" t="s">
        <v>130</v>
      </c>
      <c r="B9" s="41">
        <v>20.599900000000002</v>
      </c>
      <c r="C9" s="41">
        <v>15.330500000000001</v>
      </c>
      <c r="D9" s="41">
        <v>5.2694000000000001</v>
      </c>
      <c r="E9" s="58" t="s">
        <v>179</v>
      </c>
      <c r="F9" s="41">
        <v>4.8663999999999996</v>
      </c>
      <c r="G9" s="10">
        <v>20.465199999999999</v>
      </c>
      <c r="H9" s="41">
        <v>7.3103999999999996</v>
      </c>
      <c r="I9" s="41">
        <v>13.1547</v>
      </c>
      <c r="J9" s="41">
        <v>0.50009999999999999</v>
      </c>
      <c r="K9" s="41">
        <v>12.6546</v>
      </c>
    </row>
    <row r="10" spans="1:11">
      <c r="A10" s="49" t="s">
        <v>131</v>
      </c>
      <c r="B10" s="41">
        <v>19.6267</v>
      </c>
      <c r="C10" s="41">
        <v>2.0878000000000001</v>
      </c>
      <c r="D10" s="41">
        <v>17.538900000000002</v>
      </c>
      <c r="E10" s="58" t="s">
        <v>179</v>
      </c>
      <c r="F10" s="41">
        <v>17.060600000000001</v>
      </c>
      <c r="G10" s="10">
        <v>19.739000000000001</v>
      </c>
      <c r="H10" s="41">
        <v>3.1074000000000002</v>
      </c>
      <c r="I10" s="41">
        <v>16.631599999999999</v>
      </c>
      <c r="J10" s="58" t="s">
        <v>179</v>
      </c>
      <c r="K10" s="41">
        <v>16.4712</v>
      </c>
    </row>
    <row r="11" spans="1:11">
      <c r="A11" s="49" t="s">
        <v>132</v>
      </c>
      <c r="B11" s="41">
        <v>10.857100000000001</v>
      </c>
      <c r="C11" s="41">
        <v>1.0639000000000001</v>
      </c>
      <c r="D11" s="41">
        <v>9.7932000000000006</v>
      </c>
      <c r="E11" s="41">
        <v>1.6778</v>
      </c>
      <c r="F11" s="41">
        <v>8.1153999999999993</v>
      </c>
      <c r="G11" s="10">
        <v>9.3337000000000003</v>
      </c>
      <c r="H11" s="41">
        <v>0.7127</v>
      </c>
      <c r="I11" s="41">
        <v>8.6210000000000004</v>
      </c>
      <c r="J11" s="41">
        <v>1.2157</v>
      </c>
      <c r="K11" s="41">
        <v>7.4053000000000004</v>
      </c>
    </row>
    <row r="12" spans="1:11">
      <c r="A12" s="49" t="s">
        <v>133</v>
      </c>
      <c r="B12" s="41">
        <v>15.169</v>
      </c>
      <c r="C12" s="41">
        <v>0.874</v>
      </c>
      <c r="D12" s="41">
        <v>14.2949</v>
      </c>
      <c r="E12" s="41">
        <v>0.77749999999999997</v>
      </c>
      <c r="F12" s="41">
        <v>13.5174</v>
      </c>
      <c r="G12" s="10">
        <v>15.5345</v>
      </c>
      <c r="H12" s="41">
        <v>0.73980000000000001</v>
      </c>
      <c r="I12" s="41">
        <v>14.794600000000001</v>
      </c>
      <c r="J12" s="41">
        <v>0.99690000000000001</v>
      </c>
      <c r="K12" s="41">
        <v>13.797700000000001</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26.088699999999999</v>
      </c>
      <c r="C14" s="41">
        <v>2.7441</v>
      </c>
      <c r="D14" s="41">
        <v>23.3446</v>
      </c>
      <c r="E14" s="58" t="s">
        <v>179</v>
      </c>
      <c r="F14" s="41">
        <v>23.263200000000001</v>
      </c>
      <c r="G14" s="10">
        <v>25.616</v>
      </c>
      <c r="H14" s="41">
        <v>4.1459999999999999</v>
      </c>
      <c r="I14" s="41">
        <v>21.469899999999999</v>
      </c>
      <c r="J14" s="58" t="s">
        <v>179</v>
      </c>
      <c r="K14" s="41">
        <v>20.9802</v>
      </c>
    </row>
    <row r="15" spans="1:11">
      <c r="A15" s="49" t="s">
        <v>136</v>
      </c>
      <c r="B15" s="41">
        <v>9.2085000000000008</v>
      </c>
      <c r="C15" s="41">
        <v>2.3812000000000002</v>
      </c>
      <c r="D15" s="41">
        <v>6.8273999999999999</v>
      </c>
      <c r="E15" s="58" t="s">
        <v>179</v>
      </c>
      <c r="F15" s="41">
        <v>6.3457999999999997</v>
      </c>
      <c r="G15" s="10">
        <v>9.6469000000000005</v>
      </c>
      <c r="H15" s="41">
        <v>2.7734000000000001</v>
      </c>
      <c r="I15" s="41">
        <v>6.8734999999999999</v>
      </c>
      <c r="J15" s="58" t="s">
        <v>179</v>
      </c>
      <c r="K15" s="41">
        <v>6.5472000000000001</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17.4194</v>
      </c>
      <c r="C17" s="41">
        <v>5.4924999999999997</v>
      </c>
      <c r="D17" s="41">
        <v>11.9269</v>
      </c>
      <c r="E17" s="41">
        <v>1.4902</v>
      </c>
      <c r="F17" s="41">
        <v>10.4368</v>
      </c>
      <c r="G17" s="10">
        <v>18.611000000000001</v>
      </c>
      <c r="H17" s="41">
        <v>4.9798</v>
      </c>
      <c r="I17" s="41">
        <v>13.6311</v>
      </c>
      <c r="J17" s="41">
        <v>1.4238</v>
      </c>
      <c r="K17" s="41">
        <v>12.2073</v>
      </c>
    </row>
    <row r="18" spans="1:11">
      <c r="A18" s="49" t="s">
        <v>139</v>
      </c>
      <c r="B18" s="41">
        <v>19.586300000000001</v>
      </c>
      <c r="C18" s="41">
        <v>0.94089999999999996</v>
      </c>
      <c r="D18" s="41">
        <v>18.645299999999999</v>
      </c>
      <c r="E18" s="58" t="s">
        <v>179</v>
      </c>
      <c r="F18" s="41">
        <v>18.2424</v>
      </c>
      <c r="G18" s="10">
        <v>19.9298</v>
      </c>
      <c r="H18" s="41">
        <v>1.0044</v>
      </c>
      <c r="I18" s="41">
        <v>18.9254</v>
      </c>
      <c r="J18" s="58" t="s">
        <v>179</v>
      </c>
      <c r="K18" s="41">
        <v>18.4421</v>
      </c>
    </row>
    <row r="19" spans="1:11">
      <c r="A19" s="49" t="s">
        <v>140</v>
      </c>
      <c r="B19" s="58" t="s">
        <v>227</v>
      </c>
      <c r="C19" s="58" t="s">
        <v>227</v>
      </c>
      <c r="D19" s="58" t="s">
        <v>227</v>
      </c>
      <c r="E19" s="58" t="s">
        <v>227</v>
      </c>
      <c r="F19" s="58" t="s">
        <v>227</v>
      </c>
      <c r="G19" s="10">
        <v>11.607900000000001</v>
      </c>
      <c r="H19" s="41">
        <v>1.3902000000000001</v>
      </c>
      <c r="I19" s="41">
        <v>10.217700000000001</v>
      </c>
      <c r="J19" s="41">
        <v>0.77129999999999999</v>
      </c>
      <c r="K19" s="41">
        <v>9.4464000000000006</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9.5152000000000001</v>
      </c>
      <c r="C21" s="41">
        <v>3.1017999999999999</v>
      </c>
      <c r="D21" s="41">
        <v>6.4134000000000002</v>
      </c>
      <c r="E21" s="41">
        <v>0.82289999999999996</v>
      </c>
      <c r="F21" s="41">
        <v>5.5904999999999996</v>
      </c>
      <c r="G21" s="10">
        <v>10.6418</v>
      </c>
      <c r="H21" s="41">
        <v>1.9471000000000001</v>
      </c>
      <c r="I21" s="41">
        <v>8.6946999999999992</v>
      </c>
      <c r="J21" s="41">
        <v>1.8411</v>
      </c>
      <c r="K21" s="41">
        <v>6.8536000000000001</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41">
        <v>15.206899999999999</v>
      </c>
      <c r="C23" s="41">
        <v>1.3424</v>
      </c>
      <c r="D23" s="41">
        <v>13.8645</v>
      </c>
      <c r="E23" s="58" t="s">
        <v>179</v>
      </c>
      <c r="F23" s="41">
        <v>13.5206</v>
      </c>
      <c r="G23" s="10">
        <v>17.3033</v>
      </c>
      <c r="H23" s="41">
        <v>1.4490000000000001</v>
      </c>
      <c r="I23" s="41">
        <v>15.8543</v>
      </c>
      <c r="J23" s="58" t="s">
        <v>179</v>
      </c>
      <c r="K23" s="41">
        <v>15.6792</v>
      </c>
    </row>
    <row r="24" spans="1:11">
      <c r="A24" s="49" t="s">
        <v>144</v>
      </c>
      <c r="B24" s="41">
        <v>9.6788000000000007</v>
      </c>
      <c r="C24" s="41">
        <v>2.8856999999999999</v>
      </c>
      <c r="D24" s="41">
        <v>6.7930000000000001</v>
      </c>
      <c r="E24" s="41">
        <v>1.8218000000000001</v>
      </c>
      <c r="F24" s="41">
        <v>4.9713000000000003</v>
      </c>
      <c r="G24" s="10">
        <v>10.812799999999999</v>
      </c>
      <c r="H24" s="41">
        <v>2.7248999999999999</v>
      </c>
      <c r="I24" s="41">
        <v>8.0878999999999994</v>
      </c>
      <c r="J24" s="58" t="s">
        <v>179</v>
      </c>
      <c r="K24" s="41">
        <v>7.61</v>
      </c>
    </row>
    <row r="25" spans="1:11">
      <c r="A25" s="49" t="s">
        <v>145</v>
      </c>
      <c r="B25" s="41">
        <v>12.0914</v>
      </c>
      <c r="C25" s="41">
        <v>3.8441999999999998</v>
      </c>
      <c r="D25" s="41">
        <v>8.2471999999999994</v>
      </c>
      <c r="E25" s="41">
        <v>0.93600000000000005</v>
      </c>
      <c r="F25" s="41">
        <v>7.3112000000000004</v>
      </c>
      <c r="G25" s="10">
        <v>12.0656</v>
      </c>
      <c r="H25" s="41">
        <v>2.0312999999999999</v>
      </c>
      <c r="I25" s="41">
        <v>10.0343</v>
      </c>
      <c r="J25" s="58" t="s">
        <v>179</v>
      </c>
      <c r="K25" s="41">
        <v>9.5474999999999994</v>
      </c>
    </row>
    <row r="26" spans="1:11">
      <c r="A26" s="49" t="s">
        <v>146</v>
      </c>
      <c r="B26" s="41">
        <v>11.9047</v>
      </c>
      <c r="C26" s="41">
        <v>2.1859000000000002</v>
      </c>
      <c r="D26" s="41">
        <v>9.7187999999999999</v>
      </c>
      <c r="E26" s="41">
        <v>0.89159999999999995</v>
      </c>
      <c r="F26" s="41">
        <v>8.8270999999999997</v>
      </c>
      <c r="G26" s="10">
        <v>14.314</v>
      </c>
      <c r="H26" s="41">
        <v>1.8949</v>
      </c>
      <c r="I26" s="41">
        <v>12.4191</v>
      </c>
      <c r="J26" s="41">
        <v>1.5508999999999999</v>
      </c>
      <c r="K26" s="41">
        <v>10.8681</v>
      </c>
    </row>
    <row r="27" spans="1:11">
      <c r="A27" s="49" t="s">
        <v>147</v>
      </c>
      <c r="B27" s="41">
        <v>10.2468</v>
      </c>
      <c r="C27" s="41">
        <v>0.72870000000000001</v>
      </c>
      <c r="D27" s="41">
        <v>9.5181000000000004</v>
      </c>
      <c r="E27" s="58" t="s">
        <v>179</v>
      </c>
      <c r="F27" s="41">
        <v>9.1884999999999994</v>
      </c>
      <c r="G27" s="10">
        <v>10.2019</v>
      </c>
      <c r="H27" s="41">
        <v>1.9265000000000001</v>
      </c>
      <c r="I27" s="41">
        <v>8.2752999999999997</v>
      </c>
      <c r="J27" s="58" t="s">
        <v>179</v>
      </c>
      <c r="K27" s="41">
        <v>8.0119000000000007</v>
      </c>
    </row>
    <row r="28" spans="1:11">
      <c r="A28" s="49" t="s">
        <v>148</v>
      </c>
      <c r="B28" s="41">
        <v>23.748899999999999</v>
      </c>
      <c r="C28" s="41">
        <v>3.6248999999999998</v>
      </c>
      <c r="D28" s="41">
        <v>20.123999999999999</v>
      </c>
      <c r="E28" s="41">
        <v>0.7046</v>
      </c>
      <c r="F28" s="41">
        <v>19.4194</v>
      </c>
      <c r="G28" s="16" t="s">
        <v>227</v>
      </c>
      <c r="H28" s="58" t="s">
        <v>227</v>
      </c>
      <c r="I28" s="58" t="s">
        <v>227</v>
      </c>
      <c r="J28" s="58" t="s">
        <v>227</v>
      </c>
      <c r="K28" s="58" t="s">
        <v>227</v>
      </c>
    </row>
    <row r="29" spans="1:11">
      <c r="A29" s="49" t="s">
        <v>149</v>
      </c>
      <c r="B29" s="41">
        <v>17.064599999999999</v>
      </c>
      <c r="C29" s="41">
        <v>0.57599999999999996</v>
      </c>
      <c r="D29" s="41">
        <v>16.488600000000002</v>
      </c>
      <c r="E29" s="58" t="s">
        <v>179</v>
      </c>
      <c r="F29" s="41">
        <v>16.2864</v>
      </c>
      <c r="G29" s="10">
        <v>19.035399999999999</v>
      </c>
      <c r="H29" s="41">
        <v>1.0577000000000001</v>
      </c>
      <c r="I29" s="41">
        <v>17.977699999999999</v>
      </c>
      <c r="J29" s="58" t="s">
        <v>179</v>
      </c>
      <c r="K29" s="41">
        <v>17.811299999999999</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19.882300000000001</v>
      </c>
      <c r="C31" s="41">
        <v>2.8650000000000002</v>
      </c>
      <c r="D31" s="41">
        <v>17.017299999999999</v>
      </c>
      <c r="E31" s="41">
        <v>0.71709999999999996</v>
      </c>
      <c r="F31" s="41">
        <v>16.3002</v>
      </c>
      <c r="G31" s="10">
        <v>18.019500000000001</v>
      </c>
      <c r="H31" s="41">
        <v>3.3043</v>
      </c>
      <c r="I31" s="41">
        <v>14.715199999999999</v>
      </c>
      <c r="J31" s="41">
        <v>1.1388</v>
      </c>
      <c r="K31" s="41">
        <v>13.5764</v>
      </c>
    </row>
    <row r="32" spans="1:11">
      <c r="A32" s="49" t="s">
        <v>152</v>
      </c>
      <c r="B32" s="41">
        <v>14.0223</v>
      </c>
      <c r="C32" s="41">
        <v>2.1947999999999999</v>
      </c>
      <c r="D32" s="41">
        <v>11.827500000000001</v>
      </c>
      <c r="E32" s="41">
        <v>3.0009999999999999</v>
      </c>
      <c r="F32" s="41">
        <v>8.8264999999999993</v>
      </c>
      <c r="G32" s="10">
        <v>11.9335</v>
      </c>
      <c r="H32" s="41">
        <v>1.7047000000000001</v>
      </c>
      <c r="I32" s="41">
        <v>10.2288</v>
      </c>
      <c r="J32" s="41">
        <v>2.9234</v>
      </c>
      <c r="K32" s="41">
        <v>7.3053999999999997</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9"/>
  <sheetViews>
    <sheetView workbookViewId="0"/>
  </sheetViews>
  <sheetFormatPr defaultRowHeight="15"/>
  <cols>
    <col min="1" max="1" width="39" customWidth="1"/>
    <col min="2" max="6" width="23" customWidth="1"/>
  </cols>
  <sheetData>
    <row r="1" spans="1:6">
      <c r="A1" s="2" t="s">
        <v>7</v>
      </c>
    </row>
    <row r="2" spans="1:6">
      <c r="A2" s="31" t="s">
        <v>172</v>
      </c>
      <c r="B2" s="44" t="s">
        <v>155</v>
      </c>
      <c r="C2" s="45"/>
      <c r="D2" s="45"/>
      <c r="E2" s="44" t="s">
        <v>156</v>
      </c>
      <c r="F2" s="45"/>
    </row>
    <row r="3" spans="1:6" ht="29.45" customHeight="1">
      <c r="A3" s="37"/>
      <c r="B3" s="8" t="s">
        <v>160</v>
      </c>
      <c r="C3" s="46" t="s">
        <v>165</v>
      </c>
      <c r="D3" s="46" t="s">
        <v>166</v>
      </c>
      <c r="E3" s="47" t="s">
        <v>160</v>
      </c>
      <c r="F3" s="46" t="s">
        <v>161</v>
      </c>
    </row>
    <row r="4" spans="1:6">
      <c r="A4" s="42" t="s">
        <v>52</v>
      </c>
      <c r="B4" s="43"/>
      <c r="C4" s="43"/>
      <c r="D4" s="43"/>
      <c r="E4" s="43"/>
      <c r="F4" s="43"/>
    </row>
    <row r="5" spans="1:6">
      <c r="A5" s="40" t="s">
        <v>127</v>
      </c>
      <c r="B5" s="41">
        <v>100</v>
      </c>
      <c r="C5" s="41">
        <v>100</v>
      </c>
      <c r="D5" s="41">
        <v>40</v>
      </c>
      <c r="E5" s="10">
        <v>92.487671025809902</v>
      </c>
      <c r="F5" s="41">
        <v>800</v>
      </c>
    </row>
    <row r="6" spans="1:6">
      <c r="A6" s="40" t="s">
        <v>128</v>
      </c>
      <c r="B6" s="41">
        <v>100</v>
      </c>
      <c r="C6" s="41">
        <v>100</v>
      </c>
      <c r="D6" s="41">
        <v>40</v>
      </c>
      <c r="E6" s="10">
        <v>93.716293197162798</v>
      </c>
      <c r="F6" s="48">
        <v>1000</v>
      </c>
    </row>
    <row r="7" spans="1:6">
      <c r="A7" s="40" t="s">
        <v>129</v>
      </c>
      <c r="B7" s="41">
        <v>100</v>
      </c>
      <c r="C7" s="41">
        <v>100</v>
      </c>
      <c r="D7" s="41">
        <v>40</v>
      </c>
      <c r="E7" s="10">
        <v>90.739864245648505</v>
      </c>
      <c r="F7" s="41">
        <v>900</v>
      </c>
    </row>
    <row r="8" spans="1:6">
      <c r="A8" s="40" t="s">
        <v>130</v>
      </c>
      <c r="B8" s="41">
        <v>100</v>
      </c>
      <c r="C8" s="41">
        <v>100</v>
      </c>
      <c r="D8" s="41">
        <v>50</v>
      </c>
      <c r="E8" s="10">
        <v>91.551721877868502</v>
      </c>
      <c r="F8" s="41">
        <v>800</v>
      </c>
    </row>
    <row r="9" spans="1:6">
      <c r="A9" s="40" t="s">
        <v>131</v>
      </c>
      <c r="B9" s="41">
        <v>100</v>
      </c>
      <c r="C9" s="41">
        <v>100</v>
      </c>
      <c r="D9" s="41">
        <v>50</v>
      </c>
      <c r="E9" s="10">
        <v>92.629512858523199</v>
      </c>
      <c r="F9" s="41">
        <v>900</v>
      </c>
    </row>
    <row r="10" spans="1:6">
      <c r="A10" s="40" t="s">
        <v>132</v>
      </c>
      <c r="B10" s="41">
        <v>100</v>
      </c>
      <c r="C10" s="41">
        <v>100</v>
      </c>
      <c r="D10" s="41">
        <v>40</v>
      </c>
      <c r="E10" s="10">
        <v>92.488279435360397</v>
      </c>
      <c r="F10" s="41">
        <v>900</v>
      </c>
    </row>
    <row r="11" spans="1:6">
      <c r="A11" s="40" t="s">
        <v>133</v>
      </c>
      <c r="B11" s="41">
        <v>100</v>
      </c>
      <c r="C11" s="41">
        <v>100</v>
      </c>
      <c r="D11" s="41">
        <v>70</v>
      </c>
      <c r="E11" s="10">
        <v>91.642805674468306</v>
      </c>
      <c r="F11" s="48">
        <v>1300</v>
      </c>
    </row>
    <row r="12" spans="1:6">
      <c r="A12" s="40" t="s">
        <v>134</v>
      </c>
      <c r="B12" s="41">
        <v>100</v>
      </c>
      <c r="C12" s="41">
        <v>100</v>
      </c>
      <c r="D12" s="41">
        <v>60</v>
      </c>
      <c r="E12" s="10">
        <v>93.447306184183802</v>
      </c>
      <c r="F12" s="48">
        <v>1300</v>
      </c>
    </row>
    <row r="13" spans="1:6">
      <c r="A13" s="40" t="s">
        <v>135</v>
      </c>
      <c r="B13" s="41">
        <v>100</v>
      </c>
      <c r="C13" s="41">
        <v>100</v>
      </c>
      <c r="D13" s="41">
        <v>50</v>
      </c>
      <c r="E13" s="10">
        <v>91.161233402350803</v>
      </c>
      <c r="F13" s="41">
        <v>800</v>
      </c>
    </row>
    <row r="14" spans="1:6">
      <c r="A14" s="40" t="s">
        <v>136</v>
      </c>
      <c r="B14" s="41">
        <v>100</v>
      </c>
      <c r="C14" s="41">
        <v>100</v>
      </c>
      <c r="D14" s="41">
        <v>40</v>
      </c>
      <c r="E14" s="10">
        <v>93.305422616079895</v>
      </c>
      <c r="F14" s="41">
        <v>900</v>
      </c>
    </row>
    <row r="15" spans="1:6">
      <c r="A15" s="40" t="s">
        <v>137</v>
      </c>
      <c r="B15" s="41">
        <v>100</v>
      </c>
      <c r="C15" s="41">
        <v>100</v>
      </c>
      <c r="D15" s="41">
        <v>50</v>
      </c>
      <c r="E15" s="10">
        <v>91.583616874760594</v>
      </c>
      <c r="F15" s="41">
        <v>900</v>
      </c>
    </row>
    <row r="16" spans="1:6">
      <c r="A16" s="40" t="s">
        <v>138</v>
      </c>
      <c r="B16" s="41">
        <v>100</v>
      </c>
      <c r="C16" s="41">
        <v>100</v>
      </c>
      <c r="D16" s="41">
        <v>50</v>
      </c>
      <c r="E16" s="10">
        <v>94.347784272573094</v>
      </c>
      <c r="F16" s="41">
        <v>900</v>
      </c>
    </row>
    <row r="17" spans="1:6">
      <c r="A17" s="40" t="s">
        <v>139</v>
      </c>
      <c r="B17" s="41">
        <v>100</v>
      </c>
      <c r="C17" s="41">
        <v>100</v>
      </c>
      <c r="D17" s="41">
        <v>60</v>
      </c>
      <c r="E17" s="10">
        <v>91.656845630233605</v>
      </c>
      <c r="F17" s="48">
        <v>1100</v>
      </c>
    </row>
    <row r="18" spans="1:6">
      <c r="A18" s="40" t="s">
        <v>140</v>
      </c>
      <c r="B18" s="41">
        <v>100</v>
      </c>
      <c r="C18" s="41">
        <v>100</v>
      </c>
      <c r="D18" s="41">
        <v>40</v>
      </c>
      <c r="E18" s="10">
        <v>92.162778886627606</v>
      </c>
      <c r="F18" s="41">
        <v>900</v>
      </c>
    </row>
    <row r="19" spans="1:6">
      <c r="A19" s="40" t="s">
        <v>141</v>
      </c>
      <c r="B19" s="41">
        <v>100</v>
      </c>
      <c r="C19" s="41">
        <v>100</v>
      </c>
      <c r="D19" s="41">
        <v>40</v>
      </c>
      <c r="E19" s="10">
        <v>93.418849272250498</v>
      </c>
      <c r="F19" s="41">
        <v>900</v>
      </c>
    </row>
    <row r="20" spans="1:6">
      <c r="A20" s="40" t="s">
        <v>142</v>
      </c>
      <c r="B20" s="41">
        <v>100</v>
      </c>
      <c r="C20" s="41">
        <v>100</v>
      </c>
      <c r="D20" s="41">
        <v>40</v>
      </c>
      <c r="E20" s="10">
        <v>89.973456097691596</v>
      </c>
      <c r="F20" s="41">
        <v>900</v>
      </c>
    </row>
    <row r="21" spans="1:6">
      <c r="A21" s="40" t="s">
        <v>143</v>
      </c>
      <c r="B21" s="41">
        <v>100</v>
      </c>
      <c r="C21" s="41">
        <v>100</v>
      </c>
      <c r="D21" s="41">
        <v>40</v>
      </c>
      <c r="E21" s="10">
        <v>92.583308037094497</v>
      </c>
      <c r="F21" s="41">
        <v>900</v>
      </c>
    </row>
    <row r="22" spans="1:6">
      <c r="A22" s="40" t="s">
        <v>144</v>
      </c>
      <c r="B22" s="41">
        <v>100</v>
      </c>
      <c r="C22" s="41">
        <v>100</v>
      </c>
      <c r="D22" s="41">
        <v>60</v>
      </c>
      <c r="E22" s="10">
        <v>94.862187148919006</v>
      </c>
      <c r="F22" s="48">
        <v>1400</v>
      </c>
    </row>
    <row r="23" spans="1:6">
      <c r="A23" s="40" t="s">
        <v>145</v>
      </c>
      <c r="B23" s="41">
        <v>100</v>
      </c>
      <c r="C23" s="41">
        <v>100</v>
      </c>
      <c r="D23" s="41">
        <v>40</v>
      </c>
      <c r="E23" s="10">
        <v>93.790538080926893</v>
      </c>
      <c r="F23" s="41">
        <v>800</v>
      </c>
    </row>
    <row r="24" spans="1:6">
      <c r="A24" s="40" t="s">
        <v>146</v>
      </c>
      <c r="B24" s="41">
        <v>100</v>
      </c>
      <c r="C24" s="41">
        <v>100</v>
      </c>
      <c r="D24" s="41">
        <v>60</v>
      </c>
      <c r="E24" s="10">
        <v>91.817270293060702</v>
      </c>
      <c r="F24" s="48">
        <v>1300</v>
      </c>
    </row>
    <row r="25" spans="1:6">
      <c r="A25" s="40" t="s">
        <v>147</v>
      </c>
      <c r="B25" s="41">
        <v>100</v>
      </c>
      <c r="C25" s="41">
        <v>100</v>
      </c>
      <c r="D25" s="41">
        <v>60</v>
      </c>
      <c r="E25" s="10">
        <v>93.884192179915104</v>
      </c>
      <c r="F25" s="48">
        <v>1300</v>
      </c>
    </row>
    <row r="26" spans="1:6">
      <c r="A26" s="40" t="s">
        <v>148</v>
      </c>
      <c r="B26" s="41">
        <v>100</v>
      </c>
      <c r="C26" s="41">
        <v>100</v>
      </c>
      <c r="D26" s="41">
        <v>50</v>
      </c>
      <c r="E26" s="10">
        <v>88.614724889410297</v>
      </c>
      <c r="F26" s="41">
        <v>800</v>
      </c>
    </row>
    <row r="27" spans="1:6">
      <c r="A27" s="40" t="s">
        <v>149</v>
      </c>
      <c r="B27" s="41">
        <v>97.904818822343103</v>
      </c>
      <c r="C27" s="41">
        <v>96.887288161004804</v>
      </c>
      <c r="D27" s="41">
        <v>60</v>
      </c>
      <c r="E27" s="10">
        <v>90.760215931354296</v>
      </c>
      <c r="F27" s="48">
        <v>1300</v>
      </c>
    </row>
    <row r="28" spans="1:6">
      <c r="A28" s="40" t="s">
        <v>150</v>
      </c>
      <c r="B28" s="41">
        <v>100</v>
      </c>
      <c r="C28" s="41">
        <v>100</v>
      </c>
      <c r="D28" s="41">
        <v>40</v>
      </c>
      <c r="E28" s="10">
        <v>92.800438190754903</v>
      </c>
      <c r="F28" s="48">
        <v>1000</v>
      </c>
    </row>
    <row r="29" spans="1:6">
      <c r="A29" s="40" t="s">
        <v>151</v>
      </c>
      <c r="B29" s="41">
        <v>100</v>
      </c>
      <c r="C29" s="41">
        <v>100</v>
      </c>
      <c r="D29" s="41">
        <v>50</v>
      </c>
      <c r="E29" s="10">
        <v>93.272494459020905</v>
      </c>
      <c r="F29" s="41">
        <v>800</v>
      </c>
    </row>
    <row r="30" spans="1:6">
      <c r="A30" s="40" t="s">
        <v>152</v>
      </c>
      <c r="B30" s="41">
        <v>100</v>
      </c>
      <c r="C30" s="41">
        <v>100</v>
      </c>
      <c r="D30" s="41">
        <v>50</v>
      </c>
      <c r="E30" s="10">
        <v>92.016170369818795</v>
      </c>
      <c r="F30" s="41">
        <v>900</v>
      </c>
    </row>
    <row r="31" spans="1:6">
      <c r="A31" s="42" t="s">
        <v>55</v>
      </c>
      <c r="B31" s="43"/>
      <c r="C31" s="43"/>
      <c r="D31" s="43"/>
      <c r="E31" s="43"/>
      <c r="F31" s="43"/>
    </row>
    <row r="32" spans="1:6">
      <c r="A32" s="40" t="s">
        <v>127</v>
      </c>
      <c r="B32" s="41">
        <v>100</v>
      </c>
      <c r="C32" s="41">
        <v>100</v>
      </c>
      <c r="D32" s="41">
        <v>30</v>
      </c>
      <c r="E32" s="10">
        <v>90.629852181022599</v>
      </c>
      <c r="F32" s="41">
        <v>900</v>
      </c>
    </row>
    <row r="33" spans="1:6">
      <c r="A33" s="40" t="s">
        <v>128</v>
      </c>
      <c r="B33" s="41">
        <v>100</v>
      </c>
      <c r="C33" s="41">
        <v>100</v>
      </c>
      <c r="D33" s="41">
        <v>20</v>
      </c>
      <c r="E33" s="10">
        <v>91.932164458434798</v>
      </c>
      <c r="F33" s="41">
        <v>900</v>
      </c>
    </row>
    <row r="34" spans="1:6">
      <c r="A34" s="40" t="s">
        <v>129</v>
      </c>
      <c r="B34" s="41">
        <v>100</v>
      </c>
      <c r="C34" s="41">
        <v>100</v>
      </c>
      <c r="D34" s="41">
        <v>20</v>
      </c>
      <c r="E34" s="10">
        <v>84.612047650491903</v>
      </c>
      <c r="F34" s="41">
        <v>800</v>
      </c>
    </row>
    <row r="35" spans="1:6">
      <c r="A35" s="40" t="s">
        <v>130</v>
      </c>
      <c r="B35" s="41">
        <v>100</v>
      </c>
      <c r="C35" s="41">
        <v>100</v>
      </c>
      <c r="D35" s="41">
        <v>40</v>
      </c>
      <c r="E35" s="10">
        <v>87.9489087431825</v>
      </c>
      <c r="F35" s="41">
        <v>900</v>
      </c>
    </row>
    <row r="36" spans="1:6">
      <c r="A36" s="40" t="s">
        <v>131</v>
      </c>
      <c r="B36" s="41">
        <v>100</v>
      </c>
      <c r="C36" s="41">
        <v>100</v>
      </c>
      <c r="D36" s="41">
        <v>40</v>
      </c>
      <c r="E36" s="10">
        <v>89.4067580912822</v>
      </c>
      <c r="F36" s="41">
        <v>700</v>
      </c>
    </row>
    <row r="37" spans="1:6">
      <c r="A37" s="40" t="s">
        <v>132</v>
      </c>
      <c r="B37" s="41">
        <v>100</v>
      </c>
      <c r="C37" s="41">
        <v>100</v>
      </c>
      <c r="D37" s="41">
        <v>30</v>
      </c>
      <c r="E37" s="10">
        <v>89.964785080306001</v>
      </c>
      <c r="F37" s="41">
        <v>900</v>
      </c>
    </row>
    <row r="38" spans="1:6">
      <c r="A38" s="40" t="s">
        <v>133</v>
      </c>
      <c r="B38" s="41">
        <v>98.323446822642396</v>
      </c>
      <c r="C38" s="41">
        <v>99.170239869272706</v>
      </c>
      <c r="D38" s="41">
        <v>70</v>
      </c>
      <c r="E38" s="10">
        <v>90.727607229069093</v>
      </c>
      <c r="F38" s="48">
        <v>1300</v>
      </c>
    </row>
    <row r="39" spans="1:6">
      <c r="A39" s="40" t="s">
        <v>134</v>
      </c>
      <c r="B39" s="41">
        <v>100</v>
      </c>
      <c r="C39" s="41">
        <v>100</v>
      </c>
      <c r="D39" s="41">
        <v>50</v>
      </c>
      <c r="E39" s="10">
        <v>88.655580437249</v>
      </c>
      <c r="F39" s="48">
        <v>1300</v>
      </c>
    </row>
    <row r="40" spans="1:6">
      <c r="A40" s="40" t="s">
        <v>135</v>
      </c>
      <c r="B40" s="41">
        <v>100</v>
      </c>
      <c r="C40" s="41">
        <v>100</v>
      </c>
      <c r="D40" s="41">
        <v>50</v>
      </c>
      <c r="E40" s="10">
        <v>89.900121795355403</v>
      </c>
      <c r="F40" s="41">
        <v>800</v>
      </c>
    </row>
    <row r="41" spans="1:6">
      <c r="A41" s="40" t="s">
        <v>136</v>
      </c>
      <c r="B41" s="41">
        <v>100</v>
      </c>
      <c r="C41" s="41">
        <v>100</v>
      </c>
      <c r="D41" s="41">
        <v>40</v>
      </c>
      <c r="E41" s="10">
        <v>91.120872987773296</v>
      </c>
      <c r="F41" s="41">
        <v>900</v>
      </c>
    </row>
    <row r="42" spans="1:6">
      <c r="A42" s="40" t="s">
        <v>137</v>
      </c>
      <c r="B42" s="41">
        <v>100</v>
      </c>
      <c r="C42" s="41">
        <v>100</v>
      </c>
      <c r="D42" s="41">
        <v>40</v>
      </c>
      <c r="E42" s="10">
        <v>83.759465224468798</v>
      </c>
      <c r="F42" s="41">
        <v>800</v>
      </c>
    </row>
    <row r="43" spans="1:6">
      <c r="A43" s="40" t="s">
        <v>138</v>
      </c>
      <c r="B43" s="41">
        <v>100</v>
      </c>
      <c r="C43" s="41">
        <v>100</v>
      </c>
      <c r="D43" s="41">
        <v>40</v>
      </c>
      <c r="E43" s="10">
        <v>90.998653892746702</v>
      </c>
      <c r="F43" s="41">
        <v>800</v>
      </c>
    </row>
    <row r="44" spans="1:6">
      <c r="A44" s="40" t="s">
        <v>139</v>
      </c>
      <c r="B44" s="41">
        <v>100</v>
      </c>
      <c r="C44" s="41">
        <v>100</v>
      </c>
      <c r="D44" s="41">
        <v>20</v>
      </c>
      <c r="E44" s="10">
        <v>87.352933650622703</v>
      </c>
      <c r="F44" s="41">
        <v>800</v>
      </c>
    </row>
    <row r="45" spans="1:6">
      <c r="A45" s="40" t="s">
        <v>140</v>
      </c>
      <c r="B45" s="41">
        <v>100</v>
      </c>
      <c r="C45" s="41">
        <v>100</v>
      </c>
      <c r="D45" s="41">
        <v>30</v>
      </c>
      <c r="E45" s="10">
        <v>91.910022459479606</v>
      </c>
      <c r="F45" s="41">
        <v>900</v>
      </c>
    </row>
    <row r="46" spans="1:6">
      <c r="A46" s="40" t="s">
        <v>141</v>
      </c>
      <c r="B46" s="41">
        <v>100</v>
      </c>
      <c r="C46" s="41">
        <v>100</v>
      </c>
      <c r="D46" s="41">
        <v>20</v>
      </c>
      <c r="E46" s="10">
        <v>89.658349739122301</v>
      </c>
      <c r="F46" s="41">
        <v>900</v>
      </c>
    </row>
    <row r="47" spans="1:6">
      <c r="A47" s="40" t="s">
        <v>142</v>
      </c>
      <c r="B47" s="41">
        <v>100</v>
      </c>
      <c r="C47" s="41">
        <v>100</v>
      </c>
      <c r="D47" s="41">
        <v>20</v>
      </c>
      <c r="E47" s="10">
        <v>89.043757356482402</v>
      </c>
      <c r="F47" s="41">
        <v>900</v>
      </c>
    </row>
    <row r="48" spans="1:6">
      <c r="A48" s="40" t="s">
        <v>143</v>
      </c>
      <c r="B48" s="41">
        <v>100</v>
      </c>
      <c r="C48" s="41">
        <v>100</v>
      </c>
      <c r="D48" s="41">
        <v>40</v>
      </c>
      <c r="E48" s="10">
        <v>91.039225031896706</v>
      </c>
      <c r="F48" s="41">
        <v>900</v>
      </c>
    </row>
    <row r="49" spans="1:6">
      <c r="A49" s="40" t="s">
        <v>144</v>
      </c>
      <c r="B49" s="41">
        <v>100</v>
      </c>
      <c r="C49" s="41">
        <v>100</v>
      </c>
      <c r="D49" s="41">
        <v>40</v>
      </c>
      <c r="E49" s="10">
        <v>88.109592576180503</v>
      </c>
      <c r="F49" s="48">
        <v>1300</v>
      </c>
    </row>
    <row r="50" spans="1:6">
      <c r="A50" s="40" t="s">
        <v>145</v>
      </c>
      <c r="B50" s="41">
        <v>100</v>
      </c>
      <c r="C50" s="41">
        <v>100</v>
      </c>
      <c r="D50" s="41">
        <v>20</v>
      </c>
      <c r="E50" s="10">
        <v>91.152851348438304</v>
      </c>
      <c r="F50" s="41">
        <v>800</v>
      </c>
    </row>
    <row r="51" spans="1:6">
      <c r="A51" s="40" t="s">
        <v>146</v>
      </c>
      <c r="B51" s="41">
        <v>100</v>
      </c>
      <c r="C51" s="41">
        <v>100</v>
      </c>
      <c r="D51" s="41">
        <v>60</v>
      </c>
      <c r="E51" s="10">
        <v>87.7783085423887</v>
      </c>
      <c r="F51" s="48">
        <v>1300</v>
      </c>
    </row>
    <row r="52" spans="1:6">
      <c r="A52" s="40" t="s">
        <v>147</v>
      </c>
      <c r="B52" s="41">
        <v>100</v>
      </c>
      <c r="C52" s="41">
        <v>100</v>
      </c>
      <c r="D52" s="41">
        <v>60</v>
      </c>
      <c r="E52" s="10">
        <v>92.816011580775395</v>
      </c>
      <c r="F52" s="48">
        <v>1400</v>
      </c>
    </row>
    <row r="53" spans="1:6">
      <c r="A53" s="40" t="s">
        <v>148</v>
      </c>
      <c r="B53" s="41">
        <v>100</v>
      </c>
      <c r="C53" s="41">
        <v>100</v>
      </c>
      <c r="D53" s="41">
        <v>50</v>
      </c>
      <c r="E53" s="10">
        <v>81.569928408068193</v>
      </c>
      <c r="F53" s="41">
        <v>800</v>
      </c>
    </row>
    <row r="54" spans="1:6">
      <c r="A54" s="40" t="s">
        <v>149</v>
      </c>
      <c r="B54" s="41">
        <v>98.307603991206506</v>
      </c>
      <c r="C54" s="41">
        <v>99.594371344140299</v>
      </c>
      <c r="D54" s="41">
        <v>60</v>
      </c>
      <c r="E54" s="10">
        <v>86.379077229497796</v>
      </c>
      <c r="F54" s="48">
        <v>1300</v>
      </c>
    </row>
    <row r="55" spans="1:6">
      <c r="A55" s="40" t="s">
        <v>150</v>
      </c>
      <c r="B55" s="41">
        <v>100</v>
      </c>
      <c r="C55" s="41">
        <v>100</v>
      </c>
      <c r="D55" s="41">
        <v>40</v>
      </c>
      <c r="E55" s="10">
        <v>89.921451677758895</v>
      </c>
      <c r="F55" s="41">
        <v>900</v>
      </c>
    </row>
    <row r="56" spans="1:6">
      <c r="A56" s="40" t="s">
        <v>151</v>
      </c>
      <c r="B56" s="41">
        <v>100</v>
      </c>
      <c r="C56" s="41">
        <v>100</v>
      </c>
      <c r="D56" s="41">
        <v>40</v>
      </c>
      <c r="E56" s="10">
        <v>92.770861928405694</v>
      </c>
      <c r="F56" s="41">
        <v>800</v>
      </c>
    </row>
    <row r="57" spans="1:6">
      <c r="A57" s="5" t="s">
        <v>152</v>
      </c>
      <c r="B57" s="6">
        <v>100</v>
      </c>
      <c r="C57" s="6">
        <v>100</v>
      </c>
      <c r="D57" s="6">
        <v>40</v>
      </c>
      <c r="E57" s="15">
        <v>89.536281490394302</v>
      </c>
      <c r="F57" s="6">
        <v>900</v>
      </c>
    </row>
    <row r="58" spans="1:6">
      <c r="A58" s="7" t="s">
        <v>173</v>
      </c>
    </row>
    <row r="59" spans="1:6">
      <c r="A59" s="7" t="s">
        <v>62</v>
      </c>
    </row>
  </sheetData>
  <mergeCells count="5">
    <mergeCell ref="E2:F2"/>
    <mergeCell ref="A2:A3"/>
    <mergeCell ref="A4:F4"/>
    <mergeCell ref="B2:D2"/>
    <mergeCell ref="A31:F3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K34"/>
  <sheetViews>
    <sheetView workbookViewId="0"/>
  </sheetViews>
  <sheetFormatPr defaultRowHeight="15"/>
  <cols>
    <col min="1" max="1" width="26" customWidth="1"/>
    <col min="2" max="11" width="16" customWidth="1"/>
  </cols>
  <sheetData>
    <row r="1" spans="1:11">
      <c r="A1" s="2" t="s">
        <v>43</v>
      </c>
    </row>
    <row r="2" spans="1:11">
      <c r="A2" s="31" t="s">
        <v>212</v>
      </c>
      <c r="B2" s="64">
        <v>2017</v>
      </c>
      <c r="C2" s="45"/>
      <c r="D2" s="45"/>
      <c r="E2" s="45"/>
      <c r="F2" s="45"/>
      <c r="G2" s="64">
        <v>2019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13.9735</v>
      </c>
      <c r="C4" s="41">
        <v>1.5569</v>
      </c>
      <c r="D4" s="41">
        <v>12.416600000000001</v>
      </c>
      <c r="E4" s="41">
        <v>3.0626000000000002</v>
      </c>
      <c r="F4" s="41">
        <v>9.3539999999999992</v>
      </c>
      <c r="G4" s="10">
        <v>14.681068</v>
      </c>
      <c r="H4" s="41">
        <v>1.4861</v>
      </c>
      <c r="I4" s="41">
        <v>13.194967999999999</v>
      </c>
      <c r="J4" s="41">
        <v>2.4742570000000002</v>
      </c>
      <c r="K4" s="41">
        <v>10.720711</v>
      </c>
    </row>
    <row r="5" spans="1:11">
      <c r="A5" s="40" t="s">
        <v>241</v>
      </c>
      <c r="B5" s="41">
        <v>13.9916</v>
      </c>
      <c r="C5" s="41">
        <v>1.7649999999999999</v>
      </c>
      <c r="D5" s="41">
        <v>12.226599999999999</v>
      </c>
      <c r="E5" s="41">
        <v>2.9544000000000001</v>
      </c>
      <c r="F5" s="41">
        <v>9.2721</v>
      </c>
      <c r="G5" s="10">
        <v>14.311529</v>
      </c>
      <c r="H5" s="41">
        <v>1.3977189999999999</v>
      </c>
      <c r="I5" s="41">
        <v>12.91381</v>
      </c>
      <c r="J5" s="41">
        <v>2.1126689999999999</v>
      </c>
      <c r="K5" s="41">
        <v>10.801140999999999</v>
      </c>
    </row>
    <row r="6" spans="1:11">
      <c r="A6" s="49" t="s">
        <v>127</v>
      </c>
      <c r="B6" s="41">
        <v>18.851500000000001</v>
      </c>
      <c r="C6" s="41">
        <v>1.3555999999999999</v>
      </c>
      <c r="D6" s="41">
        <v>17.495899999999999</v>
      </c>
      <c r="E6" s="41">
        <v>7.0852000000000004</v>
      </c>
      <c r="F6" s="41">
        <v>10.410600000000001</v>
      </c>
      <c r="G6" s="10">
        <v>20.432251999999998</v>
      </c>
      <c r="H6" s="41">
        <v>1.4909190000000001</v>
      </c>
      <c r="I6" s="41">
        <v>18.941334000000001</v>
      </c>
      <c r="J6" s="41">
        <v>6.9387970000000001</v>
      </c>
      <c r="K6" s="41">
        <v>12.002535999999999</v>
      </c>
    </row>
    <row r="7" spans="1:11">
      <c r="A7" s="49" t="s">
        <v>128</v>
      </c>
      <c r="B7" s="41">
        <v>13.399699999999999</v>
      </c>
      <c r="C7" s="41">
        <v>1.0431999999999999</v>
      </c>
      <c r="D7" s="41">
        <v>12.3565</v>
      </c>
      <c r="E7" s="41">
        <v>1.3772</v>
      </c>
      <c r="F7" s="41">
        <v>10.9793</v>
      </c>
      <c r="G7" s="10">
        <v>15.944585</v>
      </c>
      <c r="H7" s="41">
        <v>2.4466100000000002</v>
      </c>
      <c r="I7" s="41">
        <v>13.497975</v>
      </c>
      <c r="J7" s="41">
        <v>0.54533399999999999</v>
      </c>
      <c r="K7" s="41">
        <v>12.952641</v>
      </c>
    </row>
    <row r="8" spans="1:11">
      <c r="A8" s="49" t="s">
        <v>129</v>
      </c>
      <c r="B8" s="41">
        <v>16.640499999999999</v>
      </c>
      <c r="C8" s="41">
        <v>1.3050999999999999</v>
      </c>
      <c r="D8" s="41">
        <v>15.3354</v>
      </c>
      <c r="E8" s="41">
        <v>1.2150000000000001</v>
      </c>
      <c r="F8" s="41">
        <v>14.1204</v>
      </c>
      <c r="G8" s="10">
        <v>17.935290999999999</v>
      </c>
      <c r="H8" s="41">
        <v>1.545588</v>
      </c>
      <c r="I8" s="41">
        <v>16.389703000000001</v>
      </c>
      <c r="J8" s="41">
        <v>1.2554590000000001</v>
      </c>
      <c r="K8" s="41">
        <v>15.134244000000001</v>
      </c>
    </row>
    <row r="9" spans="1:11">
      <c r="A9" s="49" t="s">
        <v>130</v>
      </c>
      <c r="B9" s="41">
        <v>19.354199999999999</v>
      </c>
      <c r="C9" s="41">
        <v>3.6562000000000001</v>
      </c>
      <c r="D9" s="41">
        <v>15.698</v>
      </c>
      <c r="E9" s="41">
        <v>0.77439999999999998</v>
      </c>
      <c r="F9" s="41">
        <v>14.9237</v>
      </c>
      <c r="G9" s="10">
        <v>20.470200999999999</v>
      </c>
      <c r="H9" s="41">
        <v>3.0656810000000001</v>
      </c>
      <c r="I9" s="41">
        <v>17.404519000000001</v>
      </c>
      <c r="J9" s="58" t="s">
        <v>179</v>
      </c>
      <c r="K9" s="41">
        <v>17.009613000000002</v>
      </c>
    </row>
    <row r="10" spans="1:11">
      <c r="A10" s="49" t="s">
        <v>131</v>
      </c>
      <c r="B10" s="41">
        <v>20.003699999999998</v>
      </c>
      <c r="C10" s="41">
        <v>2.9969999999999999</v>
      </c>
      <c r="D10" s="41">
        <v>17.006699999999999</v>
      </c>
      <c r="E10" s="41">
        <v>1.6023000000000001</v>
      </c>
      <c r="F10" s="41">
        <v>15.404400000000001</v>
      </c>
      <c r="G10" s="10">
        <v>20.465132000000001</v>
      </c>
      <c r="H10" s="41">
        <v>3.1165690000000001</v>
      </c>
      <c r="I10" s="41">
        <v>17.348562999999999</v>
      </c>
      <c r="J10" s="41">
        <v>1.451438</v>
      </c>
      <c r="K10" s="41">
        <v>15.897124</v>
      </c>
    </row>
    <row r="11" spans="1:11">
      <c r="A11" s="49" t="s">
        <v>132</v>
      </c>
      <c r="B11" s="41">
        <v>10.1012</v>
      </c>
      <c r="C11" s="41">
        <v>1.0041</v>
      </c>
      <c r="D11" s="41">
        <v>9.0970999999999993</v>
      </c>
      <c r="E11" s="41">
        <v>4.6014999999999997</v>
      </c>
      <c r="F11" s="41">
        <v>4.4957000000000003</v>
      </c>
      <c r="G11" s="10">
        <v>9.3327670000000005</v>
      </c>
      <c r="H11" s="41">
        <v>0.79980300000000004</v>
      </c>
      <c r="I11" s="41">
        <v>8.5329639999999998</v>
      </c>
      <c r="J11" s="41">
        <v>2.5612330000000001</v>
      </c>
      <c r="K11" s="41">
        <v>5.9717320000000003</v>
      </c>
    </row>
    <row r="12" spans="1:11">
      <c r="A12" s="49" t="s">
        <v>133</v>
      </c>
      <c r="B12" s="41">
        <v>15.0844</v>
      </c>
      <c r="C12" s="41">
        <v>1.2014</v>
      </c>
      <c r="D12" s="41">
        <v>13.882999999999999</v>
      </c>
      <c r="E12" s="41">
        <v>0.93020000000000003</v>
      </c>
      <c r="F12" s="41">
        <v>12.9528</v>
      </c>
      <c r="G12" s="10">
        <v>15.98409</v>
      </c>
      <c r="H12" s="41">
        <v>0.612151</v>
      </c>
      <c r="I12" s="41">
        <v>15.371938999999999</v>
      </c>
      <c r="J12" s="41">
        <v>0.99971900000000002</v>
      </c>
      <c r="K12" s="41">
        <v>14.37222</v>
      </c>
    </row>
    <row r="13" spans="1:11">
      <c r="A13" s="49" t="s">
        <v>134</v>
      </c>
      <c r="B13" s="41">
        <v>10.0299</v>
      </c>
      <c r="C13" s="58" t="s">
        <v>179</v>
      </c>
      <c r="D13" s="41">
        <v>9.5388000000000002</v>
      </c>
      <c r="E13" s="41">
        <v>5.8958000000000004</v>
      </c>
      <c r="F13" s="41">
        <v>3.6431</v>
      </c>
      <c r="G13" s="10">
        <v>10.781141999999999</v>
      </c>
      <c r="H13" s="41">
        <v>0.778142</v>
      </c>
      <c r="I13" s="41">
        <v>10.003</v>
      </c>
      <c r="J13" s="41">
        <v>5.5349409999999999</v>
      </c>
      <c r="K13" s="41">
        <v>4.4680580000000001</v>
      </c>
    </row>
    <row r="14" spans="1:11">
      <c r="A14" s="49" t="s">
        <v>135</v>
      </c>
      <c r="B14" s="41">
        <v>24.145700000000001</v>
      </c>
      <c r="C14" s="41">
        <v>5.2488999999999999</v>
      </c>
      <c r="D14" s="41">
        <v>18.896799999999999</v>
      </c>
      <c r="E14" s="41">
        <v>2.5819999999999999</v>
      </c>
      <c r="F14" s="41">
        <v>16.314800000000002</v>
      </c>
      <c r="G14" s="10">
        <v>22.763470000000002</v>
      </c>
      <c r="H14" s="41">
        <v>4.3104009999999997</v>
      </c>
      <c r="I14" s="41">
        <v>18.453068999999999</v>
      </c>
      <c r="J14" s="41">
        <v>1.366109</v>
      </c>
      <c r="K14" s="41">
        <v>17.086960000000001</v>
      </c>
    </row>
    <row r="15" spans="1:11">
      <c r="A15" s="49" t="s">
        <v>136</v>
      </c>
      <c r="B15" s="41">
        <v>10.9354</v>
      </c>
      <c r="C15" s="41">
        <v>1.7588999999999999</v>
      </c>
      <c r="D15" s="41">
        <v>9.1765000000000008</v>
      </c>
      <c r="E15" s="41">
        <v>1.3543000000000001</v>
      </c>
      <c r="F15" s="41">
        <v>7.8221999999999996</v>
      </c>
      <c r="G15" s="10">
        <v>10.684576</v>
      </c>
      <c r="H15" s="41">
        <v>2.6762160000000002</v>
      </c>
      <c r="I15" s="41">
        <v>8.0083599999999997</v>
      </c>
      <c r="J15" s="41">
        <v>1.6256470000000001</v>
      </c>
      <c r="K15" s="41">
        <v>6.3827129999999999</v>
      </c>
    </row>
    <row r="16" spans="1:11">
      <c r="A16" s="49" t="s">
        <v>137</v>
      </c>
      <c r="B16" s="41">
        <v>12.0502</v>
      </c>
      <c r="C16" s="41">
        <v>1.575</v>
      </c>
      <c r="D16" s="41">
        <v>10.475099999999999</v>
      </c>
      <c r="E16" s="41">
        <v>4.0171000000000001</v>
      </c>
      <c r="F16" s="41">
        <v>6.4580000000000002</v>
      </c>
      <c r="G16" s="10">
        <v>11.234716000000001</v>
      </c>
      <c r="H16" s="41">
        <v>0.93700899999999998</v>
      </c>
      <c r="I16" s="41">
        <v>10.297707000000001</v>
      </c>
      <c r="J16" s="41">
        <v>2.2187299999999999</v>
      </c>
      <c r="K16" s="41">
        <v>8.0789770000000001</v>
      </c>
    </row>
    <row r="17" spans="1:11">
      <c r="A17" s="49" t="s">
        <v>138</v>
      </c>
      <c r="B17" s="41">
        <v>18.130299999999998</v>
      </c>
      <c r="C17" s="41">
        <v>6.1950000000000003</v>
      </c>
      <c r="D17" s="41">
        <v>11.9353</v>
      </c>
      <c r="E17" s="41">
        <v>2.4744999999999999</v>
      </c>
      <c r="F17" s="41">
        <v>9.4608000000000008</v>
      </c>
      <c r="G17" s="10">
        <v>18.538571999999998</v>
      </c>
      <c r="H17" s="41">
        <v>5.5563229999999999</v>
      </c>
      <c r="I17" s="41">
        <v>12.982248999999999</v>
      </c>
      <c r="J17" s="41">
        <v>2.4044720000000002</v>
      </c>
      <c r="K17" s="41">
        <v>10.577776999999999</v>
      </c>
    </row>
    <row r="18" spans="1:11">
      <c r="A18" s="49" t="s">
        <v>139</v>
      </c>
      <c r="B18" s="41">
        <v>17.627600000000001</v>
      </c>
      <c r="C18" s="41">
        <v>2.4243000000000001</v>
      </c>
      <c r="D18" s="41">
        <v>15.2033</v>
      </c>
      <c r="E18" s="41">
        <v>2.0146999999999999</v>
      </c>
      <c r="F18" s="41">
        <v>13.188599999999999</v>
      </c>
      <c r="G18" s="10">
        <v>18.057960999999999</v>
      </c>
      <c r="H18" s="41">
        <v>1.6492849999999999</v>
      </c>
      <c r="I18" s="41">
        <v>16.408676</v>
      </c>
      <c r="J18" s="41">
        <v>0.77469900000000003</v>
      </c>
      <c r="K18" s="41">
        <v>15.633977</v>
      </c>
    </row>
    <row r="19" spans="1:11">
      <c r="A19" s="49" t="s">
        <v>140</v>
      </c>
      <c r="B19" s="41">
        <v>13.846399999999999</v>
      </c>
      <c r="C19" s="41">
        <v>2.3933</v>
      </c>
      <c r="D19" s="41">
        <v>11.453099999999999</v>
      </c>
      <c r="E19" s="41">
        <v>2.4083999999999999</v>
      </c>
      <c r="F19" s="41">
        <v>9.0447000000000006</v>
      </c>
      <c r="G19" s="10">
        <v>16.002987999999998</v>
      </c>
      <c r="H19" s="41">
        <v>1.4052880000000001</v>
      </c>
      <c r="I19" s="41">
        <v>14.5977</v>
      </c>
      <c r="J19" s="41">
        <v>1.0161960000000001</v>
      </c>
      <c r="K19" s="41">
        <v>13.581504000000001</v>
      </c>
    </row>
    <row r="20" spans="1:11">
      <c r="A20" s="49" t="s">
        <v>141</v>
      </c>
      <c r="B20" s="41">
        <v>10.6153</v>
      </c>
      <c r="C20" s="41">
        <v>2.4361999999999999</v>
      </c>
      <c r="D20" s="41">
        <v>8.1791</v>
      </c>
      <c r="E20" s="41">
        <v>1.9273</v>
      </c>
      <c r="F20" s="41">
        <v>6.2518000000000002</v>
      </c>
      <c r="G20" s="10">
        <v>11.153934</v>
      </c>
      <c r="H20" s="41">
        <v>1.0114799999999999</v>
      </c>
      <c r="I20" s="41">
        <v>10.142454000000001</v>
      </c>
      <c r="J20" s="41">
        <v>4.7825680000000004</v>
      </c>
      <c r="K20" s="41">
        <v>5.3598860000000004</v>
      </c>
    </row>
    <row r="21" spans="1:11">
      <c r="A21" s="49" t="s">
        <v>242</v>
      </c>
      <c r="B21" s="41">
        <v>10.272399999999999</v>
      </c>
      <c r="C21" s="41">
        <v>1.474</v>
      </c>
      <c r="D21" s="41">
        <v>8.7985000000000007</v>
      </c>
      <c r="E21" s="41">
        <v>2.9672999999999998</v>
      </c>
      <c r="F21" s="41">
        <v>5.8311999999999999</v>
      </c>
      <c r="G21" s="10">
        <v>11.692066000000001</v>
      </c>
      <c r="H21" s="41">
        <v>1.475392</v>
      </c>
      <c r="I21" s="41">
        <v>10.216675</v>
      </c>
      <c r="J21" s="41">
        <v>5.3062170000000002</v>
      </c>
      <c r="K21" s="41">
        <v>4.9104580000000002</v>
      </c>
    </row>
    <row r="22" spans="1:11">
      <c r="A22" s="49" t="s">
        <v>142</v>
      </c>
      <c r="B22" s="41">
        <v>15.9621</v>
      </c>
      <c r="C22" s="41">
        <v>1.847</v>
      </c>
      <c r="D22" s="41">
        <v>14.1151</v>
      </c>
      <c r="E22" s="41">
        <v>6.1006</v>
      </c>
      <c r="F22" s="41">
        <v>8.0145</v>
      </c>
      <c r="G22" s="10">
        <v>12.962688</v>
      </c>
      <c r="H22" s="41">
        <v>0.92130199999999995</v>
      </c>
      <c r="I22" s="41">
        <v>12.041385999999999</v>
      </c>
      <c r="J22" s="41">
        <v>2.3318159999999999</v>
      </c>
      <c r="K22" s="41">
        <v>9.7095699999999994</v>
      </c>
    </row>
    <row r="23" spans="1:11">
      <c r="A23" s="49" t="s">
        <v>143</v>
      </c>
      <c r="B23" s="41">
        <v>16.7866</v>
      </c>
      <c r="C23" s="41">
        <v>0.89200000000000002</v>
      </c>
      <c r="D23" s="41">
        <v>15.894600000000001</v>
      </c>
      <c r="E23" s="41">
        <v>0.53920000000000001</v>
      </c>
      <c r="F23" s="41">
        <v>15.355399999999999</v>
      </c>
      <c r="G23" s="10">
        <v>19.336803</v>
      </c>
      <c r="H23" s="41">
        <v>1.57081</v>
      </c>
      <c r="I23" s="41">
        <v>17.765993000000002</v>
      </c>
      <c r="J23" s="41">
        <v>1.082419</v>
      </c>
      <c r="K23" s="41">
        <v>16.683574</v>
      </c>
    </row>
    <row r="24" spans="1:11">
      <c r="A24" s="49" t="s">
        <v>144</v>
      </c>
      <c r="B24" s="41">
        <v>9.6478999999999999</v>
      </c>
      <c r="C24" s="41">
        <v>1.9181999999999999</v>
      </c>
      <c r="D24" s="41">
        <v>7.7297000000000002</v>
      </c>
      <c r="E24" s="41">
        <v>1.3681000000000001</v>
      </c>
      <c r="F24" s="41">
        <v>6.3616000000000001</v>
      </c>
      <c r="G24" s="10">
        <v>9.5017600000000009</v>
      </c>
      <c r="H24" s="41">
        <v>1.111567</v>
      </c>
      <c r="I24" s="41">
        <v>8.390193</v>
      </c>
      <c r="J24" s="41">
        <v>1.3706069999999999</v>
      </c>
      <c r="K24" s="41">
        <v>7.0195860000000003</v>
      </c>
    </row>
    <row r="25" spans="1:11">
      <c r="A25" s="49" t="s">
        <v>145</v>
      </c>
      <c r="B25" s="41">
        <v>10.0983</v>
      </c>
      <c r="C25" s="41">
        <v>2.4527999999999999</v>
      </c>
      <c r="D25" s="41">
        <v>7.6455000000000002</v>
      </c>
      <c r="E25" s="41">
        <v>1.1371</v>
      </c>
      <c r="F25" s="41">
        <v>6.5084</v>
      </c>
      <c r="G25" s="10">
        <v>11.490088</v>
      </c>
      <c r="H25" s="41">
        <v>1.673246</v>
      </c>
      <c r="I25" s="41">
        <v>9.8168430000000004</v>
      </c>
      <c r="J25" s="41">
        <v>1.099653</v>
      </c>
      <c r="K25" s="41">
        <v>8.7171900000000004</v>
      </c>
    </row>
    <row r="26" spans="1:11">
      <c r="A26" s="49" t="s">
        <v>146</v>
      </c>
      <c r="B26" s="41">
        <v>13.082000000000001</v>
      </c>
      <c r="C26" s="41">
        <v>1.6687000000000001</v>
      </c>
      <c r="D26" s="41">
        <v>11.4132</v>
      </c>
      <c r="E26" s="41">
        <v>5.4771999999999998</v>
      </c>
      <c r="F26" s="41">
        <v>5.9360999999999997</v>
      </c>
      <c r="G26" s="10">
        <v>13.039199999999999</v>
      </c>
      <c r="H26" s="41">
        <v>1.5949329999999999</v>
      </c>
      <c r="I26" s="41">
        <v>11.444266000000001</v>
      </c>
      <c r="J26" s="41">
        <v>4.7585610000000003</v>
      </c>
      <c r="K26" s="41">
        <v>6.6857059999999997</v>
      </c>
    </row>
    <row r="27" spans="1:11">
      <c r="A27" s="49" t="s">
        <v>147</v>
      </c>
      <c r="B27" s="41">
        <v>11.0776</v>
      </c>
      <c r="C27" s="41">
        <v>1.6975</v>
      </c>
      <c r="D27" s="41">
        <v>9.3801000000000005</v>
      </c>
      <c r="E27" s="41">
        <v>0.76629999999999998</v>
      </c>
      <c r="F27" s="41">
        <v>8.6137999999999995</v>
      </c>
      <c r="G27" s="10">
        <v>12.166762</v>
      </c>
      <c r="H27" s="41">
        <v>1.2201869999999999</v>
      </c>
      <c r="I27" s="41">
        <v>10.946574999999999</v>
      </c>
      <c r="J27" s="58" t="s">
        <v>179</v>
      </c>
      <c r="K27" s="41">
        <v>10.692275</v>
      </c>
    </row>
    <row r="28" spans="1:11">
      <c r="A28" s="49" t="s">
        <v>148</v>
      </c>
      <c r="B28" s="41">
        <v>22.359500000000001</v>
      </c>
      <c r="C28" s="41">
        <v>3.5897999999999999</v>
      </c>
      <c r="D28" s="41">
        <v>18.7697</v>
      </c>
      <c r="E28" s="41">
        <v>1.6152</v>
      </c>
      <c r="F28" s="41">
        <v>17.154499999999999</v>
      </c>
      <c r="G28" s="10">
        <v>21.650081</v>
      </c>
      <c r="H28" s="41">
        <v>2.9385970000000001</v>
      </c>
      <c r="I28" s="41">
        <v>18.711483999999999</v>
      </c>
      <c r="J28" s="41">
        <v>0.681037</v>
      </c>
      <c r="K28" s="41">
        <v>18.030446999999999</v>
      </c>
    </row>
    <row r="29" spans="1:11">
      <c r="A29" s="49" t="s">
        <v>149</v>
      </c>
      <c r="B29" s="41">
        <v>19.104900000000001</v>
      </c>
      <c r="C29" s="41">
        <v>0.72640000000000005</v>
      </c>
      <c r="D29" s="41">
        <v>18.378499999999999</v>
      </c>
      <c r="E29" s="41">
        <v>2.0514999999999999</v>
      </c>
      <c r="F29" s="41">
        <v>16.327000000000002</v>
      </c>
      <c r="G29" s="10">
        <v>20.768377000000001</v>
      </c>
      <c r="H29" s="41">
        <v>0.79048700000000005</v>
      </c>
      <c r="I29" s="41">
        <v>19.977889999999999</v>
      </c>
      <c r="J29" s="41">
        <v>1.354652</v>
      </c>
      <c r="K29" s="41">
        <v>18.623238000000001</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18.231400000000001</v>
      </c>
      <c r="C31" s="41">
        <v>4.0614999999999997</v>
      </c>
      <c r="D31" s="41">
        <v>14.1699</v>
      </c>
      <c r="E31" s="41">
        <v>3.1964999999999999</v>
      </c>
      <c r="F31" s="41">
        <v>10.9734</v>
      </c>
      <c r="G31" s="10">
        <v>17.809051</v>
      </c>
      <c r="H31" s="41">
        <v>4.3833570000000002</v>
      </c>
      <c r="I31" s="41">
        <v>13.425694999999999</v>
      </c>
      <c r="J31" s="41">
        <v>1.674229</v>
      </c>
      <c r="K31" s="41">
        <v>11.751466000000001</v>
      </c>
    </row>
    <row r="32" spans="1:11">
      <c r="A32" s="49" t="s">
        <v>152</v>
      </c>
      <c r="B32" s="41">
        <v>11.968400000000001</v>
      </c>
      <c r="C32" s="41">
        <v>1.2634000000000001</v>
      </c>
      <c r="D32" s="41">
        <v>10.705</v>
      </c>
      <c r="E32" s="41">
        <v>6.4781000000000004</v>
      </c>
      <c r="F32" s="41">
        <v>4.2268999999999997</v>
      </c>
      <c r="G32" s="10">
        <v>14.246184</v>
      </c>
      <c r="H32" s="41">
        <v>2.971762</v>
      </c>
      <c r="I32" s="41">
        <v>11.274421999999999</v>
      </c>
      <c r="J32" s="41">
        <v>6.7706689999999998</v>
      </c>
      <c r="K32" s="41">
        <v>4.5037529999999997</v>
      </c>
    </row>
    <row r="33" spans="1:11">
      <c r="A33" s="14" t="s">
        <v>243</v>
      </c>
      <c r="B33" s="6">
        <v>15.8834</v>
      </c>
      <c r="C33" s="6">
        <v>1.8620000000000001</v>
      </c>
      <c r="D33" s="6">
        <v>14.0215</v>
      </c>
      <c r="E33" s="6">
        <v>2.5204</v>
      </c>
      <c r="F33" s="6">
        <v>11.501099999999999</v>
      </c>
      <c r="G33" s="15">
        <v>12.000525</v>
      </c>
      <c r="H33" s="6">
        <v>1.7630619999999999</v>
      </c>
      <c r="I33" s="6">
        <v>10.237462000000001</v>
      </c>
      <c r="J33" s="6">
        <v>1.1567989999999999</v>
      </c>
      <c r="K33" s="6">
        <v>9.0806640000000005</v>
      </c>
    </row>
    <row r="34" spans="1:11">
      <c r="A34" s="7" t="s">
        <v>234</v>
      </c>
    </row>
  </sheetData>
  <mergeCells count="3">
    <mergeCell ref="B2:F2"/>
    <mergeCell ref="A2:A3"/>
    <mergeCell ref="G2:K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K38"/>
  <sheetViews>
    <sheetView workbookViewId="0"/>
  </sheetViews>
  <sheetFormatPr defaultRowHeight="15"/>
  <cols>
    <col min="1" max="1" width="26" customWidth="1"/>
    <col min="2" max="11" width="16" customWidth="1"/>
  </cols>
  <sheetData>
    <row r="1" spans="1:11">
      <c r="A1" s="2" t="s">
        <v>43</v>
      </c>
    </row>
    <row r="2" spans="1:11">
      <c r="A2" s="31" t="s">
        <v>212</v>
      </c>
      <c r="B2" s="64">
        <v>2022</v>
      </c>
      <c r="C2" s="45"/>
      <c r="D2" s="45"/>
      <c r="E2" s="45"/>
      <c r="F2" s="45"/>
      <c r="G2" s="64">
        <v>2024</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15.517626999999999</v>
      </c>
      <c r="C4" s="41">
        <v>1.4060410000000001</v>
      </c>
      <c r="D4" s="41">
        <v>14.111586000000001</v>
      </c>
      <c r="E4" s="41">
        <v>2.5447440000000001</v>
      </c>
      <c r="F4" s="41">
        <v>11.566843</v>
      </c>
      <c r="G4" s="10">
        <v>15.190588</v>
      </c>
      <c r="H4" s="41">
        <v>1.7917650000000001</v>
      </c>
      <c r="I4" s="41">
        <v>13.398823</v>
      </c>
      <c r="J4" s="41">
        <v>2.9499650000000002</v>
      </c>
      <c r="K4" s="41">
        <v>10.448858</v>
      </c>
    </row>
    <row r="5" spans="1:11">
      <c r="A5" s="40" t="s">
        <v>241</v>
      </c>
      <c r="B5" s="41">
        <v>14.602728000000001</v>
      </c>
      <c r="C5" s="41">
        <v>1.248766</v>
      </c>
      <c r="D5" s="41">
        <v>13.353961999999999</v>
      </c>
      <c r="E5" s="41">
        <v>2.478675</v>
      </c>
      <c r="F5" s="41">
        <v>10.875287</v>
      </c>
      <c r="G5" s="10">
        <v>14.560131999999999</v>
      </c>
      <c r="H5" s="41">
        <v>1.7785029999999999</v>
      </c>
      <c r="I5" s="41">
        <v>12.781628</v>
      </c>
      <c r="J5" s="41">
        <v>2.9235880000000001</v>
      </c>
      <c r="K5" s="41">
        <v>9.8580410000000001</v>
      </c>
    </row>
    <row r="6" spans="1:11">
      <c r="A6" s="49" t="s">
        <v>127</v>
      </c>
      <c r="B6" s="41">
        <v>24.343164000000002</v>
      </c>
      <c r="C6" s="41">
        <v>1.0172129999999999</v>
      </c>
      <c r="D6" s="41">
        <v>23.325951</v>
      </c>
      <c r="E6" s="41">
        <v>9.9841309999999996</v>
      </c>
      <c r="F6" s="41">
        <v>13.34182</v>
      </c>
      <c r="G6" s="10">
        <v>24.830805000000002</v>
      </c>
      <c r="H6" s="41">
        <v>1.340371</v>
      </c>
      <c r="I6" s="41">
        <v>23.490434</v>
      </c>
      <c r="J6" s="41">
        <v>10.486211000000001</v>
      </c>
      <c r="K6" s="41">
        <v>13.004223</v>
      </c>
    </row>
    <row r="7" spans="1:11">
      <c r="A7" s="49" t="s">
        <v>128</v>
      </c>
      <c r="B7" s="41">
        <v>18.67239</v>
      </c>
      <c r="C7" s="41">
        <v>2.623688</v>
      </c>
      <c r="D7" s="41">
        <v>16.048701999999999</v>
      </c>
      <c r="E7" s="41">
        <v>1.031048</v>
      </c>
      <c r="F7" s="41">
        <v>15.017655</v>
      </c>
      <c r="G7" s="10">
        <v>15.742937</v>
      </c>
      <c r="H7" s="41">
        <v>1.9869650000000001</v>
      </c>
      <c r="I7" s="41">
        <v>13.755972</v>
      </c>
      <c r="J7" s="41">
        <v>0.82755699999999999</v>
      </c>
      <c r="K7" s="41">
        <v>12.928414999999999</v>
      </c>
    </row>
    <row r="8" spans="1:11">
      <c r="A8" s="49" t="s">
        <v>129</v>
      </c>
      <c r="B8" s="41">
        <v>21.229047999999999</v>
      </c>
      <c r="C8" s="41">
        <v>1.551884</v>
      </c>
      <c r="D8" s="41">
        <v>19.677164000000001</v>
      </c>
      <c r="E8" s="41">
        <v>2.4176259999999998</v>
      </c>
      <c r="F8" s="41">
        <v>17.259537999999999</v>
      </c>
      <c r="G8" s="10">
        <v>17.017655999999999</v>
      </c>
      <c r="H8" s="41">
        <v>1.6142970000000001</v>
      </c>
      <c r="I8" s="41">
        <v>15.403359</v>
      </c>
      <c r="J8" s="41">
        <v>1.7158819999999999</v>
      </c>
      <c r="K8" s="41">
        <v>13.687476999999999</v>
      </c>
    </row>
    <row r="9" spans="1:11">
      <c r="A9" s="49" t="s">
        <v>130</v>
      </c>
      <c r="B9" s="41">
        <v>19.890644000000002</v>
      </c>
      <c r="C9" s="41">
        <v>2.0548449999999998</v>
      </c>
      <c r="D9" s="41">
        <v>17.835799000000002</v>
      </c>
      <c r="E9" s="58" t="s">
        <v>179</v>
      </c>
      <c r="F9" s="41">
        <v>17.473338999999999</v>
      </c>
      <c r="G9" s="10">
        <v>17.112887000000001</v>
      </c>
      <c r="H9" s="41">
        <v>1.337887</v>
      </c>
      <c r="I9" s="41">
        <v>15.775</v>
      </c>
      <c r="J9" s="58" t="s">
        <v>179</v>
      </c>
      <c r="K9" s="41">
        <v>15.641700999999999</v>
      </c>
    </row>
    <row r="10" spans="1:11">
      <c r="A10" s="49" t="s">
        <v>131</v>
      </c>
      <c r="B10" s="41">
        <v>22.180488</v>
      </c>
      <c r="C10" s="41">
        <v>2.92754</v>
      </c>
      <c r="D10" s="41">
        <v>19.252946999999999</v>
      </c>
      <c r="E10" s="41">
        <v>3.1441189999999999</v>
      </c>
      <c r="F10" s="41">
        <v>16.108829</v>
      </c>
      <c r="G10" s="10">
        <v>22.818785999999999</v>
      </c>
      <c r="H10" s="41">
        <v>5.1281910000000002</v>
      </c>
      <c r="I10" s="41">
        <v>17.690594999999998</v>
      </c>
      <c r="J10" s="41">
        <v>2.3807740000000002</v>
      </c>
      <c r="K10" s="41">
        <v>15.309820999999999</v>
      </c>
    </row>
    <row r="11" spans="1:11">
      <c r="A11" s="49" t="s">
        <v>132</v>
      </c>
      <c r="B11" s="41">
        <v>11.495181000000001</v>
      </c>
      <c r="C11" s="41">
        <v>1.0204340000000001</v>
      </c>
      <c r="D11" s="41">
        <v>10.474748</v>
      </c>
      <c r="E11" s="41">
        <v>2.1535500000000001</v>
      </c>
      <c r="F11" s="41">
        <v>8.3211980000000008</v>
      </c>
      <c r="G11" s="10">
        <v>11.276498</v>
      </c>
      <c r="H11" s="41">
        <v>1.2714490000000001</v>
      </c>
      <c r="I11" s="41">
        <v>10.005049</v>
      </c>
      <c r="J11" s="41">
        <v>2.7093509999999998</v>
      </c>
      <c r="K11" s="41">
        <v>7.2956979999999998</v>
      </c>
    </row>
    <row r="12" spans="1:11">
      <c r="A12" s="49" t="s">
        <v>133</v>
      </c>
      <c r="B12" s="41">
        <v>16.531647</v>
      </c>
      <c r="C12" s="41">
        <v>1.2603009999999999</v>
      </c>
      <c r="D12" s="41">
        <v>15.271345999999999</v>
      </c>
      <c r="E12" s="41">
        <v>0.81484199999999996</v>
      </c>
      <c r="F12" s="41">
        <v>14.456504000000001</v>
      </c>
      <c r="G12" s="10">
        <v>18.067772000000001</v>
      </c>
      <c r="H12" s="41">
        <v>2.4220030000000001</v>
      </c>
      <c r="I12" s="41">
        <v>15.645770000000001</v>
      </c>
      <c r="J12" s="41">
        <v>1.2574719999999999</v>
      </c>
      <c r="K12" s="41">
        <v>14.388298000000001</v>
      </c>
    </row>
    <row r="13" spans="1:11">
      <c r="A13" s="49" t="s">
        <v>134</v>
      </c>
      <c r="B13" s="41">
        <v>9.761412</v>
      </c>
      <c r="C13" s="41">
        <v>1.1216930000000001</v>
      </c>
      <c r="D13" s="41">
        <v>8.6397189999999995</v>
      </c>
      <c r="E13" s="41">
        <v>5.2016</v>
      </c>
      <c r="F13" s="41">
        <v>3.4381189999999999</v>
      </c>
      <c r="G13" s="10">
        <v>12.190087999999999</v>
      </c>
      <c r="H13" s="41">
        <v>1.4860370000000001</v>
      </c>
      <c r="I13" s="41">
        <v>10.704051</v>
      </c>
      <c r="J13" s="41">
        <v>6.8268690000000003</v>
      </c>
      <c r="K13" s="41">
        <v>3.877183</v>
      </c>
    </row>
    <row r="14" spans="1:11">
      <c r="A14" s="49" t="s">
        <v>135</v>
      </c>
      <c r="B14" s="41">
        <v>23.551862</v>
      </c>
      <c r="C14" s="41">
        <v>2.7302979999999999</v>
      </c>
      <c r="D14" s="41">
        <v>20.821565</v>
      </c>
      <c r="E14" s="41">
        <v>2.0329989999999998</v>
      </c>
      <c r="F14" s="41">
        <v>18.788565999999999</v>
      </c>
      <c r="G14" s="10">
        <v>27.185751</v>
      </c>
      <c r="H14" s="41">
        <v>2.9799060000000002</v>
      </c>
      <c r="I14" s="41">
        <v>24.205845</v>
      </c>
      <c r="J14" s="58" t="s">
        <v>179</v>
      </c>
      <c r="K14" s="41">
        <v>23.843378000000001</v>
      </c>
    </row>
    <row r="15" spans="1:11">
      <c r="A15" s="49" t="s">
        <v>136</v>
      </c>
      <c r="B15" s="41">
        <v>13.635968999999999</v>
      </c>
      <c r="C15" s="41">
        <v>1.838619</v>
      </c>
      <c r="D15" s="41">
        <v>11.79735</v>
      </c>
      <c r="E15" s="41">
        <v>0.78643799999999997</v>
      </c>
      <c r="F15" s="41">
        <v>11.010911999999999</v>
      </c>
      <c r="G15" s="10">
        <v>13.724401</v>
      </c>
      <c r="H15" s="41">
        <v>2.3283290000000001</v>
      </c>
      <c r="I15" s="41">
        <v>11.396072</v>
      </c>
      <c r="J15" s="41">
        <v>0.89300400000000002</v>
      </c>
      <c r="K15" s="41">
        <v>10.503068000000001</v>
      </c>
    </row>
    <row r="16" spans="1:11">
      <c r="A16" s="49" t="s">
        <v>137</v>
      </c>
      <c r="B16" s="41">
        <v>15.19721</v>
      </c>
      <c r="C16" s="41">
        <v>1.7660670000000001</v>
      </c>
      <c r="D16" s="41">
        <v>13.431143</v>
      </c>
      <c r="E16" s="41">
        <v>2.8329879999999998</v>
      </c>
      <c r="F16" s="41">
        <v>10.598155999999999</v>
      </c>
      <c r="G16" s="10">
        <v>12.246853</v>
      </c>
      <c r="H16" s="41">
        <v>2.5315789999999998</v>
      </c>
      <c r="I16" s="41">
        <v>9.7152740000000009</v>
      </c>
      <c r="J16" s="41">
        <v>3.0163220000000002</v>
      </c>
      <c r="K16" s="41">
        <v>6.6989520000000002</v>
      </c>
    </row>
    <row r="17" spans="1:11">
      <c r="A17" s="49" t="s">
        <v>138</v>
      </c>
      <c r="B17" s="41">
        <v>16.738381</v>
      </c>
      <c r="C17" s="41">
        <v>4.7766590000000004</v>
      </c>
      <c r="D17" s="41">
        <v>11.961722</v>
      </c>
      <c r="E17" s="41">
        <v>1.4076249999999999</v>
      </c>
      <c r="F17" s="41">
        <v>10.554097000000001</v>
      </c>
      <c r="G17" s="10">
        <v>14.972922000000001</v>
      </c>
      <c r="H17" s="41">
        <v>5.2619350000000003</v>
      </c>
      <c r="I17" s="41">
        <v>9.7109880000000004</v>
      </c>
      <c r="J17" s="41">
        <v>1.6697109999999999</v>
      </c>
      <c r="K17" s="41">
        <v>8.0412769999999991</v>
      </c>
    </row>
    <row r="18" spans="1:11">
      <c r="A18" s="49" t="s">
        <v>139</v>
      </c>
      <c r="B18" s="41">
        <v>21.000371999999999</v>
      </c>
      <c r="C18" s="41">
        <v>2.7403979999999999</v>
      </c>
      <c r="D18" s="41">
        <v>18.259974</v>
      </c>
      <c r="E18" s="58" t="s">
        <v>179</v>
      </c>
      <c r="F18" s="41">
        <v>17.831503999999999</v>
      </c>
      <c r="G18" s="10">
        <v>17.251369</v>
      </c>
      <c r="H18" s="41">
        <v>3.4425880000000002</v>
      </c>
      <c r="I18" s="41">
        <v>13.808781</v>
      </c>
      <c r="J18" s="58" t="s">
        <v>179</v>
      </c>
      <c r="K18" s="41">
        <v>13.609339</v>
      </c>
    </row>
    <row r="19" spans="1:11">
      <c r="A19" s="49" t="s">
        <v>140</v>
      </c>
      <c r="B19" s="41">
        <v>19.832249000000001</v>
      </c>
      <c r="C19" s="41">
        <v>1.7690809999999999</v>
      </c>
      <c r="D19" s="41">
        <v>18.063168000000001</v>
      </c>
      <c r="E19" s="41">
        <v>0.95391000000000004</v>
      </c>
      <c r="F19" s="41">
        <v>17.109259000000002</v>
      </c>
      <c r="G19" s="10">
        <v>17.170722000000001</v>
      </c>
      <c r="H19" s="41">
        <v>2.0612870000000001</v>
      </c>
      <c r="I19" s="41">
        <v>15.109435</v>
      </c>
      <c r="J19" s="41">
        <v>2.0641940000000001</v>
      </c>
      <c r="K19" s="41">
        <v>13.045241000000001</v>
      </c>
    </row>
    <row r="20" spans="1:11">
      <c r="A20" s="49" t="s">
        <v>141</v>
      </c>
      <c r="B20" s="41">
        <v>14.665635999999999</v>
      </c>
      <c r="C20" s="41">
        <v>1.3162830000000001</v>
      </c>
      <c r="D20" s="41">
        <v>13.349353000000001</v>
      </c>
      <c r="E20" s="41">
        <v>2.3620649999999999</v>
      </c>
      <c r="F20" s="41">
        <v>10.987287999999999</v>
      </c>
      <c r="G20" s="10">
        <v>13.386367999999999</v>
      </c>
      <c r="H20" s="41">
        <v>1.6911480000000001</v>
      </c>
      <c r="I20" s="41">
        <v>11.695220000000001</v>
      </c>
      <c r="J20" s="41">
        <v>8.5240829999999992</v>
      </c>
      <c r="K20" s="41">
        <v>3.171138</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41">
        <v>13.509301000000001</v>
      </c>
      <c r="C22" s="41">
        <v>0.91994600000000004</v>
      </c>
      <c r="D22" s="41">
        <v>12.589354999999999</v>
      </c>
      <c r="E22" s="41">
        <v>1.1122110000000001</v>
      </c>
      <c r="F22" s="41">
        <v>11.477143999999999</v>
      </c>
      <c r="G22" s="10">
        <v>13.528764000000001</v>
      </c>
      <c r="H22" s="41">
        <v>1.089011</v>
      </c>
      <c r="I22" s="41">
        <v>12.439753</v>
      </c>
      <c r="J22" s="41">
        <v>1.228871</v>
      </c>
      <c r="K22" s="41">
        <v>11.210882</v>
      </c>
    </row>
    <row r="23" spans="1:11">
      <c r="A23" s="49" t="s">
        <v>143</v>
      </c>
      <c r="B23" s="41">
        <v>19.46696</v>
      </c>
      <c r="C23" s="41">
        <v>1.662571</v>
      </c>
      <c r="D23" s="41">
        <v>17.804389</v>
      </c>
      <c r="E23" s="41">
        <v>1.6517710000000001</v>
      </c>
      <c r="F23" s="41">
        <v>16.152618</v>
      </c>
      <c r="G23" s="10">
        <v>18.047816000000001</v>
      </c>
      <c r="H23" s="41">
        <v>1.3091569999999999</v>
      </c>
      <c r="I23" s="41">
        <v>16.738658999999998</v>
      </c>
      <c r="J23" s="41">
        <v>3.1075360000000001</v>
      </c>
      <c r="K23" s="41">
        <v>13.631123000000001</v>
      </c>
    </row>
    <row r="24" spans="1:11">
      <c r="A24" s="49" t="s">
        <v>144</v>
      </c>
      <c r="B24" s="41">
        <v>10.054499</v>
      </c>
      <c r="C24" s="41">
        <v>1.7842690000000001</v>
      </c>
      <c r="D24" s="41">
        <v>8.2702299999999997</v>
      </c>
      <c r="E24" s="41">
        <v>0.78384900000000002</v>
      </c>
      <c r="F24" s="41">
        <v>7.4863809999999997</v>
      </c>
      <c r="G24" s="10">
        <v>10.562556000000001</v>
      </c>
      <c r="H24" s="41">
        <v>2.5081129999999998</v>
      </c>
      <c r="I24" s="41">
        <v>8.0544429999999991</v>
      </c>
      <c r="J24" s="41">
        <v>1.4463140000000001</v>
      </c>
      <c r="K24" s="41">
        <v>6.6081289999999999</v>
      </c>
    </row>
    <row r="25" spans="1:11">
      <c r="A25" s="49" t="s">
        <v>145</v>
      </c>
      <c r="B25" s="41">
        <v>12.646964000000001</v>
      </c>
      <c r="C25" s="41">
        <v>1.775782</v>
      </c>
      <c r="D25" s="41">
        <v>10.871181999999999</v>
      </c>
      <c r="E25" s="41">
        <v>0.73036999999999996</v>
      </c>
      <c r="F25" s="41">
        <v>10.140812</v>
      </c>
      <c r="G25" s="10">
        <v>12.195315000000001</v>
      </c>
      <c r="H25" s="41">
        <v>1.9060980000000001</v>
      </c>
      <c r="I25" s="41">
        <v>10.289218</v>
      </c>
      <c r="J25" s="41">
        <v>0.73775100000000005</v>
      </c>
      <c r="K25" s="41">
        <v>9.5514659999999996</v>
      </c>
    </row>
    <row r="26" spans="1:11">
      <c r="A26" s="49" t="s">
        <v>146</v>
      </c>
      <c r="B26" s="41">
        <v>13.595177</v>
      </c>
      <c r="C26" s="41">
        <v>1.4677750000000001</v>
      </c>
      <c r="D26" s="41">
        <v>12.127402</v>
      </c>
      <c r="E26" s="41">
        <v>4.7948779999999998</v>
      </c>
      <c r="F26" s="41">
        <v>7.3325240000000003</v>
      </c>
      <c r="G26" s="10">
        <v>13.759105999999999</v>
      </c>
      <c r="H26" s="41">
        <v>1.497906</v>
      </c>
      <c r="I26" s="41">
        <v>12.261201</v>
      </c>
      <c r="J26" s="41">
        <v>4.760993</v>
      </c>
      <c r="K26" s="41">
        <v>7.5002079999999998</v>
      </c>
    </row>
    <row r="27" spans="1:11">
      <c r="A27" s="49" t="s">
        <v>147</v>
      </c>
      <c r="B27" s="41">
        <v>13.574776</v>
      </c>
      <c r="C27" s="41">
        <v>1.675751</v>
      </c>
      <c r="D27" s="41">
        <v>11.899025999999999</v>
      </c>
      <c r="E27" s="58" t="s">
        <v>179</v>
      </c>
      <c r="F27" s="41">
        <v>11.401967000000001</v>
      </c>
      <c r="G27" s="10">
        <v>13.793682</v>
      </c>
      <c r="H27" s="41">
        <v>1.8797520000000001</v>
      </c>
      <c r="I27" s="41">
        <v>11.913930000000001</v>
      </c>
      <c r="J27" s="41">
        <v>0.84049200000000002</v>
      </c>
      <c r="K27" s="41">
        <v>11.073437</v>
      </c>
    </row>
    <row r="28" spans="1:11">
      <c r="A28" s="49" t="s">
        <v>148</v>
      </c>
      <c r="B28" s="41">
        <v>17.716525000000001</v>
      </c>
      <c r="C28" s="41">
        <v>0.69203700000000001</v>
      </c>
      <c r="D28" s="41">
        <v>17.024488000000002</v>
      </c>
      <c r="E28" s="41">
        <v>1.7638480000000001</v>
      </c>
      <c r="F28" s="41">
        <v>15.26064</v>
      </c>
      <c r="G28" s="10">
        <v>17.387217</v>
      </c>
      <c r="H28" s="41">
        <v>1.2284219999999999</v>
      </c>
      <c r="I28" s="41">
        <v>16.158795000000001</v>
      </c>
      <c r="J28" s="41">
        <v>1.7065619999999999</v>
      </c>
      <c r="K28" s="41">
        <v>14.452232</v>
      </c>
    </row>
    <row r="29" spans="1:11">
      <c r="A29" s="49" t="s">
        <v>149</v>
      </c>
      <c r="B29" s="41">
        <v>20.737797</v>
      </c>
      <c r="C29" s="41">
        <v>0.51305000000000001</v>
      </c>
      <c r="D29" s="41">
        <v>20.224747000000001</v>
      </c>
      <c r="E29" s="41">
        <v>0.99227200000000004</v>
      </c>
      <c r="F29" s="41">
        <v>19.232475000000001</v>
      </c>
      <c r="G29" s="10">
        <v>19.586670000000002</v>
      </c>
      <c r="H29" s="41">
        <v>1.6529860000000001</v>
      </c>
      <c r="I29" s="41">
        <v>17.933684</v>
      </c>
      <c r="J29" s="41">
        <v>0.87639</v>
      </c>
      <c r="K29" s="41">
        <v>17.057293999999999</v>
      </c>
    </row>
    <row r="30" spans="1:11">
      <c r="A30" s="49" t="s">
        <v>150</v>
      </c>
      <c r="B30" s="58" t="s">
        <v>227</v>
      </c>
      <c r="C30" s="58" t="s">
        <v>227</v>
      </c>
      <c r="D30" s="58" t="s">
        <v>227</v>
      </c>
      <c r="E30" s="58" t="s">
        <v>227</v>
      </c>
      <c r="F30" s="58" t="s">
        <v>227</v>
      </c>
      <c r="G30" s="10">
        <v>13.358425</v>
      </c>
      <c r="H30" s="41">
        <v>1.642779</v>
      </c>
      <c r="I30" s="41">
        <v>11.715646</v>
      </c>
      <c r="J30" s="41">
        <v>1.1106659999999999</v>
      </c>
      <c r="K30" s="41">
        <v>10.604979</v>
      </c>
    </row>
    <row r="31" spans="1:11">
      <c r="A31" s="49" t="s">
        <v>151</v>
      </c>
      <c r="B31" s="41">
        <v>18.595797999999998</v>
      </c>
      <c r="C31" s="41">
        <v>3.2718970000000001</v>
      </c>
      <c r="D31" s="41">
        <v>15.323900999999999</v>
      </c>
      <c r="E31" s="41">
        <v>1.505422</v>
      </c>
      <c r="F31" s="41">
        <v>13.818479</v>
      </c>
      <c r="G31" s="10">
        <v>19.315397000000001</v>
      </c>
      <c r="H31" s="41">
        <v>3.5307909999999998</v>
      </c>
      <c r="I31" s="41">
        <v>15.784606999999999</v>
      </c>
      <c r="J31" s="41">
        <v>1.968126</v>
      </c>
      <c r="K31" s="41">
        <v>13.816481</v>
      </c>
    </row>
    <row r="32" spans="1:11">
      <c r="A32" s="49" t="s">
        <v>152</v>
      </c>
      <c r="B32" s="41">
        <v>16.084710999999999</v>
      </c>
      <c r="C32" s="41">
        <v>1.8344670000000001</v>
      </c>
      <c r="D32" s="41">
        <v>14.250244</v>
      </c>
      <c r="E32" s="41">
        <v>5.0460710000000004</v>
      </c>
      <c r="F32" s="41">
        <v>9.2041730000000008</v>
      </c>
      <c r="G32" s="10">
        <v>16.700604999999999</v>
      </c>
      <c r="H32" s="41">
        <v>2.6946810000000001</v>
      </c>
      <c r="I32" s="41">
        <v>14.005924</v>
      </c>
      <c r="J32" s="41">
        <v>6.3086130000000002</v>
      </c>
      <c r="K32" s="41">
        <v>7.697311</v>
      </c>
    </row>
    <row r="33" spans="1:11">
      <c r="A33" s="14" t="s">
        <v>243</v>
      </c>
      <c r="B33" s="6">
        <v>9.4899349999999991</v>
      </c>
      <c r="C33" s="6">
        <v>2.2863540000000002</v>
      </c>
      <c r="D33" s="6">
        <v>7.2035809999999998</v>
      </c>
      <c r="E33" s="19" t="s">
        <v>179</v>
      </c>
      <c r="F33" s="6">
        <v>7.0785960000000001</v>
      </c>
      <c r="G33" s="29" t="s">
        <v>227</v>
      </c>
      <c r="H33" s="19" t="s">
        <v>227</v>
      </c>
      <c r="I33" s="19" t="s">
        <v>227</v>
      </c>
      <c r="J33" s="19" t="s">
        <v>227</v>
      </c>
      <c r="K33" s="19" t="s">
        <v>227</v>
      </c>
    </row>
    <row r="34" spans="1:11">
      <c r="A34" s="7" t="s">
        <v>228</v>
      </c>
    </row>
    <row r="35" spans="1:11">
      <c r="A35" s="7" t="s">
        <v>235</v>
      </c>
    </row>
    <row r="36" spans="1:11">
      <c r="A36" s="7" t="s">
        <v>214</v>
      </c>
    </row>
    <row r="37" spans="1:11">
      <c r="A37" s="7" t="s">
        <v>244</v>
      </c>
    </row>
    <row r="38" spans="1:11">
      <c r="A38" s="7" t="s">
        <v>245</v>
      </c>
    </row>
  </sheetData>
  <mergeCells count="3">
    <mergeCell ref="B2:F2"/>
    <mergeCell ref="A2:A3"/>
    <mergeCell ref="G2:K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K34"/>
  <sheetViews>
    <sheetView workbookViewId="0"/>
  </sheetViews>
  <sheetFormatPr defaultRowHeight="15"/>
  <cols>
    <col min="1" max="1" width="26" customWidth="1"/>
    <col min="2" max="11" width="16" customWidth="1"/>
  </cols>
  <sheetData>
    <row r="1" spans="1:11">
      <c r="A1" s="2" t="s">
        <v>44</v>
      </c>
    </row>
    <row r="2" spans="1:11">
      <c r="A2" s="31" t="s">
        <v>212</v>
      </c>
      <c r="B2" s="64">
        <v>2002</v>
      </c>
      <c r="C2" s="45"/>
      <c r="D2" s="45"/>
      <c r="E2" s="45"/>
      <c r="F2" s="45"/>
      <c r="G2" s="64">
        <v>2003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9.2914999999999992</v>
      </c>
      <c r="C4" s="41">
        <v>2.4445000000000001</v>
      </c>
      <c r="D4" s="41">
        <v>6.8468999999999998</v>
      </c>
      <c r="E4" s="41">
        <v>6.1318999999999999</v>
      </c>
      <c r="F4" s="41">
        <v>0.71509999999999996</v>
      </c>
      <c r="G4" s="10">
        <v>10.4421</v>
      </c>
      <c r="H4" s="41">
        <v>2.4952000000000001</v>
      </c>
      <c r="I4" s="41">
        <v>7.9470000000000001</v>
      </c>
      <c r="J4" s="41">
        <v>6.8277999999999999</v>
      </c>
      <c r="K4" s="41">
        <v>1.1191</v>
      </c>
    </row>
    <row r="5" spans="1:11">
      <c r="A5" s="40" t="s">
        <v>241</v>
      </c>
      <c r="B5" s="41">
        <v>19.149899999999999</v>
      </c>
      <c r="C5" s="41">
        <v>4.5842000000000001</v>
      </c>
      <c r="D5" s="41">
        <v>14.5656</v>
      </c>
      <c r="E5" s="41">
        <v>13.492000000000001</v>
      </c>
      <c r="F5" s="41">
        <v>1.0737000000000001</v>
      </c>
      <c r="G5" s="10">
        <v>20.853000000000002</v>
      </c>
      <c r="H5" s="41">
        <v>4.9291999999999998</v>
      </c>
      <c r="I5" s="41">
        <v>15.9238</v>
      </c>
      <c r="J5" s="41">
        <v>14.2286</v>
      </c>
      <c r="K5" s="41">
        <v>1.6952</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4.1135999999999999</v>
      </c>
      <c r="C7" s="41">
        <v>1.3234999999999999</v>
      </c>
      <c r="D7" s="41">
        <v>2.7900999999999998</v>
      </c>
      <c r="E7" s="41">
        <v>2.7900999999999998</v>
      </c>
      <c r="F7" s="58" t="s">
        <v>179</v>
      </c>
      <c r="G7" s="10">
        <v>2.0196000000000001</v>
      </c>
      <c r="H7" s="41">
        <v>0.5111</v>
      </c>
      <c r="I7" s="41">
        <v>1.5085</v>
      </c>
      <c r="J7" s="41">
        <v>0.95279999999999998</v>
      </c>
      <c r="K7" s="41">
        <v>0.55569999999999997</v>
      </c>
    </row>
    <row r="8" spans="1:11">
      <c r="A8" s="49" t="s">
        <v>129</v>
      </c>
      <c r="B8" s="58" t="s">
        <v>227</v>
      </c>
      <c r="C8" s="58" t="s">
        <v>227</v>
      </c>
      <c r="D8" s="58" t="s">
        <v>227</v>
      </c>
      <c r="E8" s="58" t="s">
        <v>227</v>
      </c>
      <c r="F8" s="58" t="s">
        <v>227</v>
      </c>
      <c r="G8" s="16" t="s">
        <v>227</v>
      </c>
      <c r="H8" s="58" t="s">
        <v>227</v>
      </c>
      <c r="I8" s="58" t="s">
        <v>227</v>
      </c>
      <c r="J8" s="58" t="s">
        <v>227</v>
      </c>
      <c r="K8" s="58" t="s">
        <v>227</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58" t="s">
        <v>227</v>
      </c>
      <c r="C10" s="58" t="s">
        <v>227</v>
      </c>
      <c r="D10" s="58" t="s">
        <v>227</v>
      </c>
      <c r="E10" s="58" t="s">
        <v>227</v>
      </c>
      <c r="F10" s="58" t="s">
        <v>227</v>
      </c>
      <c r="G10" s="10">
        <v>17.616099999999999</v>
      </c>
      <c r="H10" s="41">
        <v>5.6769999999999996</v>
      </c>
      <c r="I10" s="41">
        <v>11.9391</v>
      </c>
      <c r="J10" s="41">
        <v>8.8523999999999994</v>
      </c>
      <c r="K10" s="41">
        <v>3.0867</v>
      </c>
    </row>
    <row r="11" spans="1:11">
      <c r="A11" s="49" t="s">
        <v>132</v>
      </c>
      <c r="B11" s="58" t="s">
        <v>227</v>
      </c>
      <c r="C11" s="58" t="s">
        <v>227</v>
      </c>
      <c r="D11" s="58" t="s">
        <v>227</v>
      </c>
      <c r="E11" s="58" t="s">
        <v>227</v>
      </c>
      <c r="F11" s="58" t="s">
        <v>227</v>
      </c>
      <c r="G11" s="10">
        <v>9.5582999999999991</v>
      </c>
      <c r="H11" s="41">
        <v>2.6301000000000001</v>
      </c>
      <c r="I11" s="41">
        <v>6.9282000000000004</v>
      </c>
      <c r="J11" s="41">
        <v>2.4558</v>
      </c>
      <c r="K11" s="41">
        <v>4.4722999999999997</v>
      </c>
    </row>
    <row r="12" spans="1:11">
      <c r="A12" s="49" t="s">
        <v>133</v>
      </c>
      <c r="B12" s="41">
        <v>18.893999999999998</v>
      </c>
      <c r="C12" s="41">
        <v>7.1372</v>
      </c>
      <c r="D12" s="41">
        <v>11.7568</v>
      </c>
      <c r="E12" s="41">
        <v>9.4754000000000005</v>
      </c>
      <c r="F12" s="41">
        <v>2.2814000000000001</v>
      </c>
      <c r="G12" s="10">
        <v>20.59</v>
      </c>
      <c r="H12" s="41">
        <v>6.0190000000000001</v>
      </c>
      <c r="I12" s="41">
        <v>14.571099999999999</v>
      </c>
      <c r="J12" s="41">
        <v>13.3698</v>
      </c>
      <c r="K12" s="41">
        <v>1.2013</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58" t="s">
        <v>227</v>
      </c>
      <c r="C14" s="58" t="s">
        <v>227</v>
      </c>
      <c r="D14" s="58" t="s">
        <v>227</v>
      </c>
      <c r="E14" s="58" t="s">
        <v>227</v>
      </c>
      <c r="F14" s="58" t="s">
        <v>227</v>
      </c>
      <c r="G14" s="10">
        <v>3.4746999999999999</v>
      </c>
      <c r="H14" s="41">
        <v>1.5759000000000001</v>
      </c>
      <c r="I14" s="41">
        <v>1.8989</v>
      </c>
      <c r="J14" s="41">
        <v>0.99790000000000001</v>
      </c>
      <c r="K14" s="41">
        <v>0.90100000000000002</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7.4027000000000003</v>
      </c>
      <c r="C18" s="41">
        <v>3.0169000000000001</v>
      </c>
      <c r="D18" s="41">
        <v>4.3857999999999997</v>
      </c>
      <c r="E18" s="41">
        <v>2.5537000000000001</v>
      </c>
      <c r="F18" s="41">
        <v>1.8320000000000001</v>
      </c>
      <c r="G18" s="10">
        <v>7.0298999999999996</v>
      </c>
      <c r="H18" s="41">
        <v>1.2455000000000001</v>
      </c>
      <c r="I18" s="41">
        <v>5.7843999999999998</v>
      </c>
      <c r="J18" s="41">
        <v>2.0066999999999999</v>
      </c>
      <c r="K18" s="41">
        <v>3.7776999999999998</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35.914299999999997</v>
      </c>
      <c r="C24" s="41">
        <v>15.520300000000001</v>
      </c>
      <c r="D24" s="41">
        <v>20.393999999999998</v>
      </c>
      <c r="E24" s="41">
        <v>20.2376</v>
      </c>
      <c r="F24" s="58" t="s">
        <v>179</v>
      </c>
      <c r="G24" s="10">
        <v>33.185600000000001</v>
      </c>
      <c r="H24" s="41">
        <v>19.542400000000001</v>
      </c>
      <c r="I24" s="41">
        <v>13.6432</v>
      </c>
      <c r="J24" s="41">
        <v>13.5959</v>
      </c>
      <c r="K24" s="58" t="s">
        <v>179</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46.0398</v>
      </c>
      <c r="C26" s="41">
        <v>6.3615000000000004</v>
      </c>
      <c r="D26" s="41">
        <v>39.678400000000003</v>
      </c>
      <c r="E26" s="41">
        <v>38.230499999999999</v>
      </c>
      <c r="F26" s="41">
        <v>1.4479</v>
      </c>
      <c r="G26" s="10">
        <v>55.670699999999997</v>
      </c>
      <c r="H26" s="41">
        <v>5.3925000000000001</v>
      </c>
      <c r="I26" s="41">
        <v>50.278199999999998</v>
      </c>
      <c r="J26" s="41">
        <v>47.183399999999999</v>
      </c>
      <c r="K26" s="41">
        <v>3.0948000000000002</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11.337899999999999</v>
      </c>
      <c r="C29" s="41">
        <v>5.5957999999999997</v>
      </c>
      <c r="D29" s="41">
        <v>5.7420999999999998</v>
      </c>
      <c r="E29" s="41">
        <v>3.1389</v>
      </c>
      <c r="F29" s="41">
        <v>2.6032000000000002</v>
      </c>
      <c r="G29" s="10">
        <v>10.5276</v>
      </c>
      <c r="H29" s="41">
        <v>4.9432</v>
      </c>
      <c r="I29" s="41">
        <v>5.5845000000000002</v>
      </c>
      <c r="J29" s="41">
        <v>2.1208999999999998</v>
      </c>
      <c r="K29" s="41">
        <v>3.4636</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58" t="s">
        <v>227</v>
      </c>
      <c r="C32" s="58" t="s">
        <v>227</v>
      </c>
      <c r="D32" s="58" t="s">
        <v>227</v>
      </c>
      <c r="E32" s="58" t="s">
        <v>227</v>
      </c>
      <c r="F32" s="58" t="s">
        <v>227</v>
      </c>
      <c r="G32" s="10">
        <v>34.755899999999997</v>
      </c>
      <c r="H32" s="41">
        <v>3.7866</v>
      </c>
      <c r="I32" s="41">
        <v>30.9693</v>
      </c>
      <c r="J32" s="41">
        <v>28.837800000000001</v>
      </c>
      <c r="K32" s="41">
        <v>2.1315</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K34"/>
  <sheetViews>
    <sheetView workbookViewId="0"/>
  </sheetViews>
  <sheetFormatPr defaultRowHeight="15"/>
  <cols>
    <col min="1" max="1" width="26" customWidth="1"/>
    <col min="2" max="11" width="16" customWidth="1"/>
  </cols>
  <sheetData>
    <row r="1" spans="1:11">
      <c r="A1" s="2" t="s">
        <v>45</v>
      </c>
    </row>
    <row r="2" spans="1:11">
      <c r="A2" s="31" t="s">
        <v>212</v>
      </c>
      <c r="B2" s="64">
        <v>2005</v>
      </c>
      <c r="C2" s="45"/>
      <c r="D2" s="45"/>
      <c r="E2" s="45"/>
      <c r="F2" s="45"/>
      <c r="G2" s="64">
        <v>2007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10.5357</v>
      </c>
      <c r="C4" s="41">
        <v>2.2867000000000002</v>
      </c>
      <c r="D4" s="41">
        <v>8.2490000000000006</v>
      </c>
      <c r="E4" s="41">
        <v>6.6119000000000003</v>
      </c>
      <c r="F4" s="41">
        <v>1.6372</v>
      </c>
      <c r="G4" s="10">
        <v>10.830299999999999</v>
      </c>
      <c r="H4" s="41">
        <v>2.1631999999999998</v>
      </c>
      <c r="I4" s="41">
        <v>8.6670999999999996</v>
      </c>
      <c r="J4" s="41">
        <v>6.6146000000000003</v>
      </c>
      <c r="K4" s="41">
        <v>2.0525000000000002</v>
      </c>
    </row>
    <row r="5" spans="1:11">
      <c r="A5" s="40" t="s">
        <v>241</v>
      </c>
      <c r="B5" s="41">
        <v>21.540299999999998</v>
      </c>
      <c r="C5" s="41">
        <v>4.2740999999999998</v>
      </c>
      <c r="D5" s="41">
        <v>17.266300000000001</v>
      </c>
      <c r="E5" s="41">
        <v>14.2441</v>
      </c>
      <c r="F5" s="41">
        <v>3.0222000000000002</v>
      </c>
      <c r="G5" s="10">
        <v>21.9376</v>
      </c>
      <c r="H5" s="41">
        <v>3.5912000000000002</v>
      </c>
      <c r="I5" s="41">
        <v>18.346299999999999</v>
      </c>
      <c r="J5" s="41">
        <v>14.1975</v>
      </c>
      <c r="K5" s="41">
        <v>4.1487999999999996</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1.3005</v>
      </c>
      <c r="C7" s="41">
        <v>0.55359999999999998</v>
      </c>
      <c r="D7" s="41">
        <v>0.74690000000000001</v>
      </c>
      <c r="E7" s="41">
        <v>0.6643</v>
      </c>
      <c r="F7" s="58" t="s">
        <v>179</v>
      </c>
      <c r="G7" s="10">
        <v>2.5789</v>
      </c>
      <c r="H7" s="41">
        <v>1.6378999999999999</v>
      </c>
      <c r="I7" s="41">
        <v>0.94099999999999995</v>
      </c>
      <c r="J7" s="41">
        <v>0.61780000000000002</v>
      </c>
      <c r="K7" s="58" t="s">
        <v>179</v>
      </c>
    </row>
    <row r="8" spans="1:11">
      <c r="A8" s="49" t="s">
        <v>129</v>
      </c>
      <c r="B8" s="41">
        <v>26.5078</v>
      </c>
      <c r="C8" s="41">
        <v>14.013400000000001</v>
      </c>
      <c r="D8" s="41">
        <v>12.494400000000001</v>
      </c>
      <c r="E8" s="41">
        <v>12.0015</v>
      </c>
      <c r="F8" s="58" t="s">
        <v>179</v>
      </c>
      <c r="G8" s="10">
        <v>31.670200000000001</v>
      </c>
      <c r="H8" s="41">
        <v>14.441599999999999</v>
      </c>
      <c r="I8" s="41">
        <v>17.2286</v>
      </c>
      <c r="J8" s="41">
        <v>15.998699999999999</v>
      </c>
      <c r="K8" s="41">
        <v>1.2299</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41">
        <v>14.2536</v>
      </c>
      <c r="C10" s="41">
        <v>3.8172000000000001</v>
      </c>
      <c r="D10" s="41">
        <v>10.436400000000001</v>
      </c>
      <c r="E10" s="41">
        <v>8.0991999999999997</v>
      </c>
      <c r="F10" s="41">
        <v>2.3372000000000002</v>
      </c>
      <c r="G10" s="10">
        <v>28.543099999999999</v>
      </c>
      <c r="H10" s="41">
        <v>4.1026999999999996</v>
      </c>
      <c r="I10" s="41">
        <v>24.4404</v>
      </c>
      <c r="J10" s="41">
        <v>21.2394</v>
      </c>
      <c r="K10" s="41">
        <v>3.2010000000000001</v>
      </c>
    </row>
    <row r="11" spans="1:11">
      <c r="A11" s="49" t="s">
        <v>132</v>
      </c>
      <c r="B11" s="41">
        <v>9.4314</v>
      </c>
      <c r="C11" s="41">
        <v>2.13</v>
      </c>
      <c r="D11" s="41">
        <v>7.3013000000000003</v>
      </c>
      <c r="E11" s="41">
        <v>4.1642999999999999</v>
      </c>
      <c r="F11" s="41">
        <v>3.137</v>
      </c>
      <c r="G11" s="10">
        <v>10.9697</v>
      </c>
      <c r="H11" s="41">
        <v>1.7737000000000001</v>
      </c>
      <c r="I11" s="41">
        <v>9.1960999999999995</v>
      </c>
      <c r="J11" s="41">
        <v>4.3879999999999999</v>
      </c>
      <c r="K11" s="41">
        <v>4.8080999999999996</v>
      </c>
    </row>
    <row r="12" spans="1:11">
      <c r="A12" s="49" t="s">
        <v>133</v>
      </c>
      <c r="B12" s="41">
        <v>17.343399999999999</v>
      </c>
      <c r="C12" s="41">
        <v>4.4225000000000003</v>
      </c>
      <c r="D12" s="41">
        <v>12.9209</v>
      </c>
      <c r="E12" s="41">
        <v>11.4834</v>
      </c>
      <c r="F12" s="41">
        <v>1.4375</v>
      </c>
      <c r="G12" s="10">
        <v>20.569800000000001</v>
      </c>
      <c r="H12" s="41">
        <v>4.2150999999999996</v>
      </c>
      <c r="I12" s="41">
        <v>16.354700000000001</v>
      </c>
      <c r="J12" s="41">
        <v>12.923299999999999</v>
      </c>
      <c r="K12" s="41">
        <v>3.4312999999999998</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4.9124999999999996</v>
      </c>
      <c r="C14" s="41">
        <v>2.2425000000000002</v>
      </c>
      <c r="D14" s="41">
        <v>2.67</v>
      </c>
      <c r="E14" s="41">
        <v>1.7211000000000001</v>
      </c>
      <c r="F14" s="41">
        <v>0.94879999999999998</v>
      </c>
      <c r="G14" s="10">
        <v>6.6974999999999998</v>
      </c>
      <c r="H14" s="41">
        <v>3.4163999999999999</v>
      </c>
      <c r="I14" s="41">
        <v>3.2810999999999999</v>
      </c>
      <c r="J14" s="41">
        <v>0.86870000000000003</v>
      </c>
      <c r="K14" s="41">
        <v>2.4123999999999999</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5.6393000000000004</v>
      </c>
      <c r="C18" s="41">
        <v>1.4498</v>
      </c>
      <c r="D18" s="41">
        <v>4.1894999999999998</v>
      </c>
      <c r="E18" s="41">
        <v>1.5157</v>
      </c>
      <c r="F18" s="41">
        <v>2.6738</v>
      </c>
      <c r="G18" s="10">
        <v>9.1087000000000007</v>
      </c>
      <c r="H18" s="41">
        <v>4.3396999999999997</v>
      </c>
      <c r="I18" s="41">
        <v>4.7690000000000001</v>
      </c>
      <c r="J18" s="41">
        <v>0.71189999999999998</v>
      </c>
      <c r="K18" s="41">
        <v>4.0571999999999999</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36.256999999999998</v>
      </c>
      <c r="C24" s="41">
        <v>18.808499999999999</v>
      </c>
      <c r="D24" s="41">
        <v>17.448499999999999</v>
      </c>
      <c r="E24" s="41">
        <v>16.423100000000002</v>
      </c>
      <c r="F24" s="41">
        <v>1.0254000000000001</v>
      </c>
      <c r="G24" s="10">
        <v>37.493699999999997</v>
      </c>
      <c r="H24" s="41">
        <v>13.4068</v>
      </c>
      <c r="I24" s="41">
        <v>24.0868</v>
      </c>
      <c r="J24" s="41">
        <v>23.090499999999999</v>
      </c>
      <c r="K24" s="41">
        <v>0.99629999999999996</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55.859699999999997</v>
      </c>
      <c r="C26" s="41">
        <v>4.7411000000000003</v>
      </c>
      <c r="D26" s="41">
        <v>51.118600000000001</v>
      </c>
      <c r="E26" s="41">
        <v>47.585099999999997</v>
      </c>
      <c r="F26" s="41">
        <v>3.5335000000000001</v>
      </c>
      <c r="G26" s="10">
        <v>47.967700000000001</v>
      </c>
      <c r="H26" s="41">
        <v>2.0769000000000002</v>
      </c>
      <c r="I26" s="41">
        <v>45.890799999999999</v>
      </c>
      <c r="J26" s="41">
        <v>41.375500000000002</v>
      </c>
      <c r="K26" s="41">
        <v>4.5153999999999996</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12.031000000000001</v>
      </c>
      <c r="C29" s="41">
        <v>4.5065</v>
      </c>
      <c r="D29" s="41">
        <v>7.5244999999999997</v>
      </c>
      <c r="E29" s="41">
        <v>1.0147999999999999</v>
      </c>
      <c r="F29" s="41">
        <v>6.5096999999999996</v>
      </c>
      <c r="G29" s="10">
        <v>17.777999999999999</v>
      </c>
      <c r="H29" s="41">
        <v>3.3026</v>
      </c>
      <c r="I29" s="41">
        <v>14.4754</v>
      </c>
      <c r="J29" s="41">
        <v>1.2958000000000001</v>
      </c>
      <c r="K29" s="41">
        <v>13.179600000000001</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41">
        <v>36.473100000000002</v>
      </c>
      <c r="C32" s="41">
        <v>3.6625999999999999</v>
      </c>
      <c r="D32" s="41">
        <v>32.810499999999998</v>
      </c>
      <c r="E32" s="41">
        <v>30.493600000000001</v>
      </c>
      <c r="F32" s="41">
        <v>2.3169</v>
      </c>
      <c r="G32" s="10">
        <v>42.147500000000001</v>
      </c>
      <c r="H32" s="41">
        <v>2.593</v>
      </c>
      <c r="I32" s="41">
        <v>39.554499999999997</v>
      </c>
      <c r="J32" s="41">
        <v>36.35</v>
      </c>
      <c r="K32" s="41">
        <v>3.2044000000000001</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K34"/>
  <sheetViews>
    <sheetView workbookViewId="0"/>
  </sheetViews>
  <sheetFormatPr defaultRowHeight="15"/>
  <cols>
    <col min="1" max="1" width="26" customWidth="1"/>
    <col min="2" max="11" width="16" customWidth="1"/>
  </cols>
  <sheetData>
    <row r="1" spans="1:11">
      <c r="A1" s="2" t="s">
        <v>45</v>
      </c>
    </row>
    <row r="2" spans="1:11">
      <c r="A2" s="31" t="s">
        <v>212</v>
      </c>
      <c r="B2" s="64">
        <v>2009</v>
      </c>
      <c r="C2" s="45"/>
      <c r="D2" s="45"/>
      <c r="E2" s="45"/>
      <c r="F2" s="45"/>
      <c r="G2" s="64">
        <v>2011</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10.5031</v>
      </c>
      <c r="C4" s="41">
        <v>1.6966000000000001</v>
      </c>
      <c r="D4" s="41">
        <v>8.8064999999999998</v>
      </c>
      <c r="E4" s="41">
        <v>6.1848999999999998</v>
      </c>
      <c r="F4" s="41">
        <v>2.6215999999999999</v>
      </c>
      <c r="G4" s="10">
        <v>11.460599999999999</v>
      </c>
      <c r="H4" s="41">
        <v>1.2577</v>
      </c>
      <c r="I4" s="41">
        <v>10.2029</v>
      </c>
      <c r="J4" s="41">
        <v>6.6734999999999998</v>
      </c>
      <c r="K4" s="41">
        <v>3.5293999999999999</v>
      </c>
    </row>
    <row r="5" spans="1:11">
      <c r="A5" s="40" t="s">
        <v>241</v>
      </c>
      <c r="B5" s="41">
        <v>20.720600000000001</v>
      </c>
      <c r="C5" s="41">
        <v>3.5644999999999998</v>
      </c>
      <c r="D5" s="41">
        <v>17.156099999999999</v>
      </c>
      <c r="E5" s="41">
        <v>12.321099999999999</v>
      </c>
      <c r="F5" s="41">
        <v>4.835</v>
      </c>
      <c r="G5" s="10">
        <v>22.291</v>
      </c>
      <c r="H5" s="41">
        <v>2.6440999999999999</v>
      </c>
      <c r="I5" s="41">
        <v>19.646899999999999</v>
      </c>
      <c r="J5" s="41">
        <v>12.9831</v>
      </c>
      <c r="K5" s="41">
        <v>6.6638000000000002</v>
      </c>
    </row>
    <row r="6" spans="1:11">
      <c r="A6" s="49" t="s">
        <v>127</v>
      </c>
      <c r="B6" s="58" t="s">
        <v>227</v>
      </c>
      <c r="C6" s="58" t="s">
        <v>227</v>
      </c>
      <c r="D6" s="58" t="s">
        <v>227</v>
      </c>
      <c r="E6" s="58" t="s">
        <v>227</v>
      </c>
      <c r="F6" s="58" t="s">
        <v>227</v>
      </c>
      <c r="G6" s="10">
        <v>18.087700000000002</v>
      </c>
      <c r="H6" s="41">
        <v>2.2311999999999999</v>
      </c>
      <c r="I6" s="41">
        <v>15.8565</v>
      </c>
      <c r="J6" s="41">
        <v>9.5808999999999997</v>
      </c>
      <c r="K6" s="41">
        <v>6.2755999999999998</v>
      </c>
    </row>
    <row r="7" spans="1:11">
      <c r="A7" s="49" t="s">
        <v>128</v>
      </c>
      <c r="B7" s="41">
        <v>2.2919</v>
      </c>
      <c r="C7" s="41">
        <v>0.87509999999999999</v>
      </c>
      <c r="D7" s="41">
        <v>1.4168000000000001</v>
      </c>
      <c r="E7" s="58" t="s">
        <v>179</v>
      </c>
      <c r="F7" s="41">
        <v>1.0586</v>
      </c>
      <c r="G7" s="10">
        <v>2.2688000000000001</v>
      </c>
      <c r="H7" s="41">
        <v>0.93620000000000003</v>
      </c>
      <c r="I7" s="41">
        <v>1.3326</v>
      </c>
      <c r="J7" s="58" t="s">
        <v>179</v>
      </c>
      <c r="K7" s="41">
        <v>1.0037</v>
      </c>
    </row>
    <row r="8" spans="1:11">
      <c r="A8" s="49" t="s">
        <v>129</v>
      </c>
      <c r="B8" s="41">
        <v>32.145899999999997</v>
      </c>
      <c r="C8" s="41">
        <v>12.722799999999999</v>
      </c>
      <c r="D8" s="41">
        <v>19.423100000000002</v>
      </c>
      <c r="E8" s="41">
        <v>18.509799999999998</v>
      </c>
      <c r="F8" s="41">
        <v>0.9133</v>
      </c>
      <c r="G8" s="10">
        <v>33.403799999999997</v>
      </c>
      <c r="H8" s="41">
        <v>10.1516</v>
      </c>
      <c r="I8" s="41">
        <v>23.252199999999998</v>
      </c>
      <c r="J8" s="41">
        <v>22.0839</v>
      </c>
      <c r="K8" s="41">
        <v>1.1681999999999999</v>
      </c>
    </row>
    <row r="9" spans="1:11">
      <c r="A9" s="49" t="s">
        <v>130</v>
      </c>
      <c r="B9" s="41">
        <v>1.4648000000000001</v>
      </c>
      <c r="C9" s="58" t="s">
        <v>179</v>
      </c>
      <c r="D9" s="41">
        <v>1.0155000000000001</v>
      </c>
      <c r="E9" s="41">
        <v>0.68440000000000001</v>
      </c>
      <c r="F9" s="58" t="s">
        <v>179</v>
      </c>
      <c r="G9" s="10">
        <v>2.7543000000000002</v>
      </c>
      <c r="H9" s="41">
        <v>1.8273999999999999</v>
      </c>
      <c r="I9" s="41">
        <v>0.92689999999999995</v>
      </c>
      <c r="J9" s="58" t="s">
        <v>179</v>
      </c>
      <c r="K9" s="41">
        <v>0.85640000000000005</v>
      </c>
    </row>
    <row r="10" spans="1:11">
      <c r="A10" s="49" t="s">
        <v>131</v>
      </c>
      <c r="B10" s="41">
        <v>17.6799</v>
      </c>
      <c r="C10" s="41">
        <v>3.4125999999999999</v>
      </c>
      <c r="D10" s="41">
        <v>14.267200000000001</v>
      </c>
      <c r="E10" s="41">
        <v>11.243600000000001</v>
      </c>
      <c r="F10" s="41">
        <v>3.0236000000000001</v>
      </c>
      <c r="G10" s="10">
        <v>36.347499999999997</v>
      </c>
      <c r="H10" s="41">
        <v>4.4375999999999998</v>
      </c>
      <c r="I10" s="41">
        <v>31.9099</v>
      </c>
      <c r="J10" s="41">
        <v>27.020099999999999</v>
      </c>
      <c r="K10" s="41">
        <v>4.8898000000000001</v>
      </c>
    </row>
    <row r="11" spans="1:11">
      <c r="A11" s="49" t="s">
        <v>132</v>
      </c>
      <c r="B11" s="41">
        <v>7.9347000000000003</v>
      </c>
      <c r="C11" s="41">
        <v>1.4286000000000001</v>
      </c>
      <c r="D11" s="41">
        <v>6.5061</v>
      </c>
      <c r="E11" s="41">
        <v>2.4256000000000002</v>
      </c>
      <c r="F11" s="41">
        <v>4.0804999999999998</v>
      </c>
      <c r="G11" s="10">
        <v>10.944699999999999</v>
      </c>
      <c r="H11" s="41">
        <v>0.55110000000000003</v>
      </c>
      <c r="I11" s="41">
        <v>10.393599999999999</v>
      </c>
      <c r="J11" s="41">
        <v>6.2919999999999998</v>
      </c>
      <c r="K11" s="41">
        <v>4.1016000000000004</v>
      </c>
    </row>
    <row r="12" spans="1:11">
      <c r="A12" s="49" t="s">
        <v>133</v>
      </c>
      <c r="B12" s="41">
        <v>11.674099999999999</v>
      </c>
      <c r="C12" s="41">
        <v>2.4518</v>
      </c>
      <c r="D12" s="41">
        <v>9.2223000000000006</v>
      </c>
      <c r="E12" s="41">
        <v>3.9392999999999998</v>
      </c>
      <c r="F12" s="41">
        <v>5.2830000000000004</v>
      </c>
      <c r="G12" s="10">
        <v>17.526800000000001</v>
      </c>
      <c r="H12" s="41">
        <v>1.4133</v>
      </c>
      <c r="I12" s="41">
        <v>16.113399999999999</v>
      </c>
      <c r="J12" s="41">
        <v>4.6951000000000001</v>
      </c>
      <c r="K12" s="41">
        <v>11.4183</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6.7691999999999997</v>
      </c>
      <c r="C14" s="41">
        <v>3.9988999999999999</v>
      </c>
      <c r="D14" s="41">
        <v>2.7703000000000002</v>
      </c>
      <c r="E14" s="41">
        <v>1.2189000000000001</v>
      </c>
      <c r="F14" s="41">
        <v>1.5513999999999999</v>
      </c>
      <c r="G14" s="10">
        <v>7.0932000000000004</v>
      </c>
      <c r="H14" s="41">
        <v>1.2378</v>
      </c>
      <c r="I14" s="41">
        <v>5.8554000000000004</v>
      </c>
      <c r="J14" s="41">
        <v>0.87309999999999999</v>
      </c>
      <c r="K14" s="41">
        <v>4.9823000000000004</v>
      </c>
    </row>
    <row r="15" spans="1:11">
      <c r="A15" s="49" t="s">
        <v>136</v>
      </c>
      <c r="B15" s="58" t="s">
        <v>227</v>
      </c>
      <c r="C15" s="58" t="s">
        <v>227</v>
      </c>
      <c r="D15" s="58" t="s">
        <v>227</v>
      </c>
      <c r="E15" s="58" t="s">
        <v>227</v>
      </c>
      <c r="F15" s="58" t="s">
        <v>227</v>
      </c>
      <c r="G15" s="10">
        <v>49.542499999999997</v>
      </c>
      <c r="H15" s="41">
        <v>15.235099999999999</v>
      </c>
      <c r="I15" s="41">
        <v>34.307400000000001</v>
      </c>
      <c r="J15" s="41">
        <v>33.577199999999998</v>
      </c>
      <c r="K15" s="41">
        <v>0.73019999999999996</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6.5712999999999999</v>
      </c>
      <c r="C17" s="58" t="s">
        <v>179</v>
      </c>
      <c r="D17" s="41">
        <v>6.1767000000000003</v>
      </c>
      <c r="E17" s="41">
        <v>4.6143000000000001</v>
      </c>
      <c r="F17" s="41">
        <v>1.5624</v>
      </c>
      <c r="G17" s="10">
        <v>11.7812</v>
      </c>
      <c r="H17" s="41">
        <v>0.71930000000000005</v>
      </c>
      <c r="I17" s="41">
        <v>11.0619</v>
      </c>
      <c r="J17" s="41">
        <v>10.6174</v>
      </c>
      <c r="K17" s="58" t="s">
        <v>179</v>
      </c>
    </row>
    <row r="18" spans="1:11">
      <c r="A18" s="49" t="s">
        <v>139</v>
      </c>
      <c r="B18" s="41">
        <v>7.7076000000000002</v>
      </c>
      <c r="C18" s="41">
        <v>2.1427</v>
      </c>
      <c r="D18" s="41">
        <v>5.5648999999999997</v>
      </c>
      <c r="E18" s="41">
        <v>0.87090000000000001</v>
      </c>
      <c r="F18" s="41">
        <v>4.694</v>
      </c>
      <c r="G18" s="10">
        <v>7.8974000000000002</v>
      </c>
      <c r="H18" s="41">
        <v>0.96789999999999998</v>
      </c>
      <c r="I18" s="41">
        <v>6.9295</v>
      </c>
      <c r="J18" s="58" t="s">
        <v>179</v>
      </c>
      <c r="K18" s="41">
        <v>6.5244999999999997</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29.809899999999999</v>
      </c>
      <c r="C21" s="41">
        <v>1.5527</v>
      </c>
      <c r="D21" s="41">
        <v>28.257200000000001</v>
      </c>
      <c r="E21" s="41">
        <v>27.378499999999999</v>
      </c>
      <c r="F21" s="41">
        <v>0.87870000000000004</v>
      </c>
      <c r="G21" s="10">
        <v>29.865100000000002</v>
      </c>
      <c r="H21" s="41">
        <v>0.68149999999999999</v>
      </c>
      <c r="I21" s="41">
        <v>29.183599999999998</v>
      </c>
      <c r="J21" s="41">
        <v>26.8672</v>
      </c>
      <c r="K21" s="41">
        <v>2.3163999999999998</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0">
        <v>16.817499999999999</v>
      </c>
      <c r="H23" s="41">
        <v>0.87439999999999996</v>
      </c>
      <c r="I23" s="41">
        <v>15.943099999999999</v>
      </c>
      <c r="J23" s="58" t="s">
        <v>179</v>
      </c>
      <c r="K23" s="41">
        <v>15.579499999999999</v>
      </c>
    </row>
    <row r="24" spans="1:11">
      <c r="A24" s="49" t="s">
        <v>144</v>
      </c>
      <c r="B24" s="41">
        <v>37.764899999999997</v>
      </c>
      <c r="C24" s="41">
        <v>15.7516</v>
      </c>
      <c r="D24" s="41">
        <v>22.013400000000001</v>
      </c>
      <c r="E24" s="41">
        <v>21.051300000000001</v>
      </c>
      <c r="F24" s="41">
        <v>0.96209999999999996</v>
      </c>
      <c r="G24" s="10">
        <v>38.338500000000003</v>
      </c>
      <c r="H24" s="41">
        <v>12.0794</v>
      </c>
      <c r="I24" s="41">
        <v>26.2592</v>
      </c>
      <c r="J24" s="41">
        <v>25.168099999999999</v>
      </c>
      <c r="K24" s="41">
        <v>1.091</v>
      </c>
    </row>
    <row r="25" spans="1:11">
      <c r="A25" s="49" t="s">
        <v>145</v>
      </c>
      <c r="B25" s="41">
        <v>4.1077000000000004</v>
      </c>
      <c r="C25" s="41">
        <v>2.8047</v>
      </c>
      <c r="D25" s="41">
        <v>1.3029999999999999</v>
      </c>
      <c r="E25" s="41">
        <v>0.56979999999999997</v>
      </c>
      <c r="F25" s="41">
        <v>0.73319999999999996</v>
      </c>
      <c r="G25" s="10">
        <v>4.7926000000000002</v>
      </c>
      <c r="H25" s="41">
        <v>3.4449000000000001</v>
      </c>
      <c r="I25" s="41">
        <v>1.3476999999999999</v>
      </c>
      <c r="J25" s="41">
        <v>0.71130000000000004</v>
      </c>
      <c r="K25" s="41">
        <v>0.63639999999999997</v>
      </c>
    </row>
    <row r="26" spans="1:11">
      <c r="A26" s="49" t="s">
        <v>146</v>
      </c>
      <c r="B26" s="41">
        <v>41.076099999999997</v>
      </c>
      <c r="C26" s="41">
        <v>1.3426</v>
      </c>
      <c r="D26" s="41">
        <v>39.733499999999999</v>
      </c>
      <c r="E26" s="41">
        <v>36.334600000000002</v>
      </c>
      <c r="F26" s="41">
        <v>3.3988999999999998</v>
      </c>
      <c r="G26" s="10">
        <v>33.878799999999998</v>
      </c>
      <c r="H26" s="41">
        <v>1.0599000000000001</v>
      </c>
      <c r="I26" s="41">
        <v>32.819000000000003</v>
      </c>
      <c r="J26" s="41">
        <v>27.1492</v>
      </c>
      <c r="K26" s="41">
        <v>5.6698000000000004</v>
      </c>
    </row>
    <row r="27" spans="1:11">
      <c r="A27" s="49" t="s">
        <v>147</v>
      </c>
      <c r="B27" s="41">
        <v>9.5713000000000008</v>
      </c>
      <c r="C27" s="41">
        <v>4.9836</v>
      </c>
      <c r="D27" s="41">
        <v>4.5876999999999999</v>
      </c>
      <c r="E27" s="41">
        <v>0.73140000000000005</v>
      </c>
      <c r="F27" s="41">
        <v>3.8563000000000001</v>
      </c>
      <c r="G27" s="10">
        <v>17.2515</v>
      </c>
      <c r="H27" s="41">
        <v>2.4567000000000001</v>
      </c>
      <c r="I27" s="41">
        <v>14.7948</v>
      </c>
      <c r="J27" s="58" t="s">
        <v>179</v>
      </c>
      <c r="K27" s="41">
        <v>14.494899999999999</v>
      </c>
    </row>
    <row r="28" spans="1:11">
      <c r="A28" s="49" t="s">
        <v>148</v>
      </c>
      <c r="B28" s="41">
        <v>12.2896</v>
      </c>
      <c r="C28" s="41">
        <v>2.6562999999999999</v>
      </c>
      <c r="D28" s="41">
        <v>9.6333000000000002</v>
      </c>
      <c r="E28" s="41">
        <v>2.9579</v>
      </c>
      <c r="F28" s="41">
        <v>6.6755000000000004</v>
      </c>
      <c r="G28" s="10">
        <v>14.7111</v>
      </c>
      <c r="H28" s="58" t="s">
        <v>179</v>
      </c>
      <c r="I28" s="41">
        <v>14.465999999999999</v>
      </c>
      <c r="J28" s="41">
        <v>1.0311999999999999</v>
      </c>
      <c r="K28" s="41">
        <v>13.434799999999999</v>
      </c>
    </row>
    <row r="29" spans="1:11">
      <c r="A29" s="49" t="s">
        <v>149</v>
      </c>
      <c r="B29" s="41">
        <v>15.7255</v>
      </c>
      <c r="C29" s="41">
        <v>2.8241000000000001</v>
      </c>
      <c r="D29" s="41">
        <v>12.901400000000001</v>
      </c>
      <c r="E29" s="41">
        <v>0.60799999999999998</v>
      </c>
      <c r="F29" s="41">
        <v>12.2934</v>
      </c>
      <c r="G29" s="10">
        <v>17.219200000000001</v>
      </c>
      <c r="H29" s="41">
        <v>1.7272000000000001</v>
      </c>
      <c r="I29" s="41">
        <v>15.492000000000001</v>
      </c>
      <c r="J29" s="41">
        <v>0.54790000000000005</v>
      </c>
      <c r="K29" s="41">
        <v>14.944100000000001</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8.1836000000000002</v>
      </c>
      <c r="C31" s="41">
        <v>1.9255</v>
      </c>
      <c r="D31" s="41">
        <v>6.2580999999999998</v>
      </c>
      <c r="E31" s="41">
        <v>1.0638000000000001</v>
      </c>
      <c r="F31" s="41">
        <v>5.1943000000000001</v>
      </c>
      <c r="G31" s="10">
        <v>7.6254999999999997</v>
      </c>
      <c r="H31" s="58" t="s">
        <v>179</v>
      </c>
      <c r="I31" s="41">
        <v>7.1387</v>
      </c>
      <c r="J31" s="41">
        <v>1.2799</v>
      </c>
      <c r="K31" s="41">
        <v>5.8587999999999996</v>
      </c>
    </row>
    <row r="32" spans="1:11">
      <c r="A32" s="49" t="s">
        <v>152</v>
      </c>
      <c r="B32" s="41">
        <v>35.415300000000002</v>
      </c>
      <c r="C32" s="41">
        <v>2.0318999999999998</v>
      </c>
      <c r="D32" s="41">
        <v>33.383400000000002</v>
      </c>
      <c r="E32" s="41">
        <v>29.8828</v>
      </c>
      <c r="F32" s="41">
        <v>3.5005999999999999</v>
      </c>
      <c r="G32" s="10">
        <v>36.4193</v>
      </c>
      <c r="H32" s="41">
        <v>1.4641999999999999</v>
      </c>
      <c r="I32" s="41">
        <v>34.955100000000002</v>
      </c>
      <c r="J32" s="41">
        <v>31.930399999999999</v>
      </c>
      <c r="K32" s="41">
        <v>3.0247000000000002</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K34"/>
  <sheetViews>
    <sheetView workbookViewId="0"/>
  </sheetViews>
  <sheetFormatPr defaultRowHeight="15"/>
  <cols>
    <col min="1" max="1" width="26" customWidth="1"/>
    <col min="2" max="11" width="16" customWidth="1"/>
  </cols>
  <sheetData>
    <row r="1" spans="1:11">
      <c r="A1" s="2" t="s">
        <v>45</v>
      </c>
    </row>
    <row r="2" spans="1:11">
      <c r="A2" s="31" t="s">
        <v>212</v>
      </c>
      <c r="B2" s="64">
        <v>2013</v>
      </c>
      <c r="C2" s="45"/>
      <c r="D2" s="45"/>
      <c r="E2" s="45"/>
      <c r="F2" s="45"/>
      <c r="G2" s="64">
        <v>2015</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10.9148</v>
      </c>
      <c r="C4" s="41">
        <v>0.89800000000000002</v>
      </c>
      <c r="D4" s="41">
        <v>10.0168</v>
      </c>
      <c r="E4" s="41">
        <v>5.2835999999999999</v>
      </c>
      <c r="F4" s="41">
        <v>4.7332000000000001</v>
      </c>
      <c r="G4" s="10">
        <v>11.6677</v>
      </c>
      <c r="H4" s="41">
        <v>0.7883</v>
      </c>
      <c r="I4" s="41">
        <v>10.8795</v>
      </c>
      <c r="J4" s="41">
        <v>6.194</v>
      </c>
      <c r="K4" s="41">
        <v>4.6855000000000002</v>
      </c>
    </row>
    <row r="5" spans="1:11">
      <c r="A5" s="40" t="s">
        <v>241</v>
      </c>
      <c r="B5" s="41">
        <v>19.551600000000001</v>
      </c>
      <c r="C5" s="41">
        <v>1.6187</v>
      </c>
      <c r="D5" s="41">
        <v>17.9329</v>
      </c>
      <c r="E5" s="41">
        <v>9.1415000000000006</v>
      </c>
      <c r="F5" s="41">
        <v>8.7913999999999994</v>
      </c>
      <c r="G5" s="10">
        <v>20.0547</v>
      </c>
      <c r="H5" s="41">
        <v>1.6209</v>
      </c>
      <c r="I5" s="41">
        <v>18.433700000000002</v>
      </c>
      <c r="J5" s="41">
        <v>10.397399999999999</v>
      </c>
      <c r="K5" s="41">
        <v>8.0363000000000007</v>
      </c>
    </row>
    <row r="6" spans="1:11">
      <c r="A6" s="49" t="s">
        <v>127</v>
      </c>
      <c r="B6" s="41">
        <v>19.634799999999998</v>
      </c>
      <c r="C6" s="58" t="s">
        <v>179</v>
      </c>
      <c r="D6" s="41">
        <v>19.525200000000002</v>
      </c>
      <c r="E6" s="41">
        <v>10.1586</v>
      </c>
      <c r="F6" s="41">
        <v>9.3666</v>
      </c>
      <c r="G6" s="10">
        <v>21.133400000000002</v>
      </c>
      <c r="H6" s="41">
        <v>1.7454000000000001</v>
      </c>
      <c r="I6" s="41">
        <v>19.387899999999998</v>
      </c>
      <c r="J6" s="41">
        <v>8.6205999999999996</v>
      </c>
      <c r="K6" s="41">
        <v>10.7674</v>
      </c>
    </row>
    <row r="7" spans="1:11">
      <c r="A7" s="49" t="s">
        <v>128</v>
      </c>
      <c r="B7" s="41">
        <v>2.9683999999999999</v>
      </c>
      <c r="C7" s="58" t="s">
        <v>179</v>
      </c>
      <c r="D7" s="41">
        <v>2.8340999999999998</v>
      </c>
      <c r="E7" s="58" t="s">
        <v>179</v>
      </c>
      <c r="F7" s="41">
        <v>2.7372000000000001</v>
      </c>
      <c r="G7" s="10">
        <v>3.4325000000000001</v>
      </c>
      <c r="H7" s="58" t="s">
        <v>179</v>
      </c>
      <c r="I7" s="41">
        <v>2.9841000000000002</v>
      </c>
      <c r="J7" s="58" t="s">
        <v>179</v>
      </c>
      <c r="K7" s="41">
        <v>2.5880999999999998</v>
      </c>
    </row>
    <row r="8" spans="1:11">
      <c r="A8" s="49" t="s">
        <v>129</v>
      </c>
      <c r="B8" s="41">
        <v>34.451300000000003</v>
      </c>
      <c r="C8" s="41">
        <v>2.3292999999999999</v>
      </c>
      <c r="D8" s="41">
        <v>32.122</v>
      </c>
      <c r="E8" s="41">
        <v>12.599</v>
      </c>
      <c r="F8" s="41">
        <v>19.523099999999999</v>
      </c>
      <c r="G8" s="10">
        <v>37.695399999999999</v>
      </c>
      <c r="H8" s="41">
        <v>2.3414999999999999</v>
      </c>
      <c r="I8" s="41">
        <v>35.353900000000003</v>
      </c>
      <c r="J8" s="41">
        <v>14.573600000000001</v>
      </c>
      <c r="K8" s="41">
        <v>20.7803</v>
      </c>
    </row>
    <row r="9" spans="1:11">
      <c r="A9" s="49" t="s">
        <v>130</v>
      </c>
      <c r="B9" s="41">
        <v>3.9525000000000001</v>
      </c>
      <c r="C9" s="41">
        <v>2.3675999999999999</v>
      </c>
      <c r="D9" s="41">
        <v>1.5849</v>
      </c>
      <c r="E9" s="58" t="s">
        <v>179</v>
      </c>
      <c r="F9" s="41">
        <v>1.4018999999999999</v>
      </c>
      <c r="G9" s="10">
        <v>4.9017999999999997</v>
      </c>
      <c r="H9" s="41">
        <v>1.1664000000000001</v>
      </c>
      <c r="I9" s="41">
        <v>3.7353999999999998</v>
      </c>
      <c r="J9" s="41">
        <v>0.50870000000000004</v>
      </c>
      <c r="K9" s="41">
        <v>3.2267999999999999</v>
      </c>
    </row>
    <row r="10" spans="1:11">
      <c r="A10" s="49" t="s">
        <v>131</v>
      </c>
      <c r="B10" s="41">
        <v>36.327199999999998</v>
      </c>
      <c r="C10" s="41">
        <v>1.8287</v>
      </c>
      <c r="D10" s="41">
        <v>34.4985</v>
      </c>
      <c r="E10" s="41">
        <v>26.6402</v>
      </c>
      <c r="F10" s="41">
        <v>7.8582999999999998</v>
      </c>
      <c r="G10" s="10">
        <v>32.962000000000003</v>
      </c>
      <c r="H10" s="41">
        <v>2.4855999999999998</v>
      </c>
      <c r="I10" s="41">
        <v>30.476400000000002</v>
      </c>
      <c r="J10" s="41">
        <v>25.408200000000001</v>
      </c>
      <c r="K10" s="41">
        <v>5.0682</v>
      </c>
    </row>
    <row r="11" spans="1:11">
      <c r="A11" s="49" t="s">
        <v>132</v>
      </c>
      <c r="B11" s="41">
        <v>7.6395999999999997</v>
      </c>
      <c r="C11" s="58" t="s">
        <v>179</v>
      </c>
      <c r="D11" s="41">
        <v>7.2552000000000003</v>
      </c>
      <c r="E11" s="41">
        <v>2.9967999999999999</v>
      </c>
      <c r="F11" s="41">
        <v>4.2584999999999997</v>
      </c>
      <c r="G11" s="10">
        <v>10.622299999999999</v>
      </c>
      <c r="H11" s="41">
        <v>1.6561999999999999</v>
      </c>
      <c r="I11" s="41">
        <v>8.9661000000000008</v>
      </c>
      <c r="J11" s="41">
        <v>4.9907000000000004</v>
      </c>
      <c r="K11" s="41">
        <v>3.9754</v>
      </c>
    </row>
    <row r="12" spans="1:11">
      <c r="A12" s="49" t="s">
        <v>133</v>
      </c>
      <c r="B12" s="41">
        <v>14.5145</v>
      </c>
      <c r="C12" s="41">
        <v>0.95179999999999998</v>
      </c>
      <c r="D12" s="41">
        <v>13.5627</v>
      </c>
      <c r="E12" s="41">
        <v>2.1572</v>
      </c>
      <c r="F12" s="41">
        <v>11.4056</v>
      </c>
      <c r="G12" s="10">
        <v>14.5038</v>
      </c>
      <c r="H12" s="41">
        <v>0.85740000000000005</v>
      </c>
      <c r="I12" s="41">
        <v>13.6464</v>
      </c>
      <c r="J12" s="41">
        <v>6.0732999999999997</v>
      </c>
      <c r="K12" s="41">
        <v>7.5731999999999999</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7.5193000000000003</v>
      </c>
      <c r="C14" s="41">
        <v>0.73129999999999995</v>
      </c>
      <c r="D14" s="41">
        <v>6.7880000000000003</v>
      </c>
      <c r="E14" s="58" t="s">
        <v>179</v>
      </c>
      <c r="F14" s="41">
        <v>6.4474999999999998</v>
      </c>
      <c r="G14" s="10">
        <v>8.6231000000000009</v>
      </c>
      <c r="H14" s="41">
        <v>1.5428999999999999</v>
      </c>
      <c r="I14" s="41">
        <v>7.0801999999999996</v>
      </c>
      <c r="J14" s="41">
        <v>0.94179999999999997</v>
      </c>
      <c r="K14" s="41">
        <v>6.1383999999999999</v>
      </c>
    </row>
    <row r="15" spans="1:11">
      <c r="A15" s="49" t="s">
        <v>136</v>
      </c>
      <c r="B15" s="41">
        <v>51.640799999999999</v>
      </c>
      <c r="C15" s="41">
        <v>15.475300000000001</v>
      </c>
      <c r="D15" s="41">
        <v>36.165599999999998</v>
      </c>
      <c r="E15" s="41">
        <v>15.472799999999999</v>
      </c>
      <c r="F15" s="41">
        <v>20.692799999999998</v>
      </c>
      <c r="G15" s="10">
        <v>50.7</v>
      </c>
      <c r="H15" s="41">
        <v>3.8060999999999998</v>
      </c>
      <c r="I15" s="41">
        <v>46.893799999999999</v>
      </c>
      <c r="J15" s="41">
        <v>25.648599999999998</v>
      </c>
      <c r="K15" s="41">
        <v>21.245200000000001</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41">
        <v>16.611999999999998</v>
      </c>
      <c r="C17" s="41">
        <v>0.90090000000000003</v>
      </c>
      <c r="D17" s="41">
        <v>15.7111</v>
      </c>
      <c r="E17" s="41">
        <v>9.0501000000000005</v>
      </c>
      <c r="F17" s="41">
        <v>6.6609999999999996</v>
      </c>
      <c r="G17" s="10">
        <v>14.698600000000001</v>
      </c>
      <c r="H17" s="41">
        <v>0.83799999999999997</v>
      </c>
      <c r="I17" s="41">
        <v>13.8606</v>
      </c>
      <c r="J17" s="41">
        <v>13.214600000000001</v>
      </c>
      <c r="K17" s="41">
        <v>0.64600000000000002</v>
      </c>
    </row>
    <row r="18" spans="1:11">
      <c r="A18" s="49" t="s">
        <v>139</v>
      </c>
      <c r="B18" s="41">
        <v>8.2316000000000003</v>
      </c>
      <c r="C18" s="41">
        <v>0.98960000000000004</v>
      </c>
      <c r="D18" s="41">
        <v>7.242</v>
      </c>
      <c r="E18" s="41">
        <v>0.71950000000000003</v>
      </c>
      <c r="F18" s="41">
        <v>6.5224000000000002</v>
      </c>
      <c r="G18" s="10">
        <v>7.4157000000000002</v>
      </c>
      <c r="H18" s="41">
        <v>1.4601</v>
      </c>
      <c r="I18" s="41">
        <v>5.9555999999999996</v>
      </c>
      <c r="J18" s="41">
        <v>1.4859</v>
      </c>
      <c r="K18" s="41">
        <v>4.4695999999999998</v>
      </c>
    </row>
    <row r="19" spans="1:11">
      <c r="A19" s="49" t="s">
        <v>140</v>
      </c>
      <c r="B19" s="58" t="s">
        <v>227</v>
      </c>
      <c r="C19" s="58" t="s">
        <v>227</v>
      </c>
      <c r="D19" s="58" t="s">
        <v>227</v>
      </c>
      <c r="E19" s="58" t="s">
        <v>227</v>
      </c>
      <c r="F19" s="58" t="s">
        <v>227</v>
      </c>
      <c r="G19" s="10">
        <v>4.0598999999999998</v>
      </c>
      <c r="H19" s="41">
        <v>0.83140000000000003</v>
      </c>
      <c r="I19" s="41">
        <v>3.2284999999999999</v>
      </c>
      <c r="J19" s="58" t="s">
        <v>179</v>
      </c>
      <c r="K19" s="41">
        <v>2.9565000000000001</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41">
        <v>27.472999999999999</v>
      </c>
      <c r="C21" s="41">
        <v>1.2599</v>
      </c>
      <c r="D21" s="41">
        <v>26.213100000000001</v>
      </c>
      <c r="E21" s="41">
        <v>24.363</v>
      </c>
      <c r="F21" s="41">
        <v>1.8501000000000001</v>
      </c>
      <c r="G21" s="10">
        <v>27.337900000000001</v>
      </c>
      <c r="H21" s="41">
        <v>0.70020000000000004</v>
      </c>
      <c r="I21" s="41">
        <v>26.637699999999999</v>
      </c>
      <c r="J21" s="41">
        <v>23.6191</v>
      </c>
      <c r="K21" s="41">
        <v>3.0186000000000002</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41">
        <v>9.8848000000000003</v>
      </c>
      <c r="C23" s="58" t="s">
        <v>179</v>
      </c>
      <c r="D23" s="41">
        <v>9.4512</v>
      </c>
      <c r="E23" s="58" t="s">
        <v>179</v>
      </c>
      <c r="F23" s="41">
        <v>9.3734999999999999</v>
      </c>
      <c r="G23" s="10">
        <v>12.103</v>
      </c>
      <c r="H23" s="41">
        <v>0.59399999999999997</v>
      </c>
      <c r="I23" s="41">
        <v>11.509</v>
      </c>
      <c r="J23" s="58" t="s">
        <v>179</v>
      </c>
      <c r="K23" s="41">
        <v>11.3362</v>
      </c>
    </row>
    <row r="24" spans="1:11">
      <c r="A24" s="49" t="s">
        <v>144</v>
      </c>
      <c r="B24" s="41">
        <v>40.447400000000002</v>
      </c>
      <c r="C24" s="41">
        <v>4.6886000000000001</v>
      </c>
      <c r="D24" s="41">
        <v>35.758699999999997</v>
      </c>
      <c r="E24" s="41">
        <v>14.709199999999999</v>
      </c>
      <c r="F24" s="41">
        <v>21.049600000000002</v>
      </c>
      <c r="G24" s="10">
        <v>40.876399999999997</v>
      </c>
      <c r="H24" s="41">
        <v>3.5388000000000002</v>
      </c>
      <c r="I24" s="41">
        <v>37.337600000000002</v>
      </c>
      <c r="J24" s="41">
        <v>15.5284</v>
      </c>
      <c r="K24" s="41">
        <v>21.809200000000001</v>
      </c>
    </row>
    <row r="25" spans="1:11">
      <c r="A25" s="49" t="s">
        <v>145</v>
      </c>
      <c r="B25" s="41">
        <v>5.0895000000000001</v>
      </c>
      <c r="C25" s="41">
        <v>1.7129000000000001</v>
      </c>
      <c r="D25" s="41">
        <v>3.3765999999999998</v>
      </c>
      <c r="E25" s="41">
        <v>1.0037</v>
      </c>
      <c r="F25" s="41">
        <v>2.3729</v>
      </c>
      <c r="G25" s="10">
        <v>8.6456</v>
      </c>
      <c r="H25" s="41">
        <v>2.1669999999999998</v>
      </c>
      <c r="I25" s="41">
        <v>6.4786999999999999</v>
      </c>
      <c r="J25" s="41">
        <v>3.3027000000000002</v>
      </c>
      <c r="K25" s="41">
        <v>3.1760000000000002</v>
      </c>
    </row>
    <row r="26" spans="1:11">
      <c r="A26" s="49" t="s">
        <v>146</v>
      </c>
      <c r="B26" s="41">
        <v>28.273199999999999</v>
      </c>
      <c r="C26" s="41">
        <v>1.0828</v>
      </c>
      <c r="D26" s="41">
        <v>27.1904</v>
      </c>
      <c r="E26" s="41">
        <v>20.216899999999999</v>
      </c>
      <c r="F26" s="41">
        <v>6.9734999999999996</v>
      </c>
      <c r="G26" s="10">
        <v>31.1464</v>
      </c>
      <c r="H26" s="41">
        <v>1.9301999999999999</v>
      </c>
      <c r="I26" s="41">
        <v>29.2163</v>
      </c>
      <c r="J26" s="41">
        <v>23.530799999999999</v>
      </c>
      <c r="K26" s="41">
        <v>5.6855000000000002</v>
      </c>
    </row>
    <row r="27" spans="1:11">
      <c r="A27" s="49" t="s">
        <v>147</v>
      </c>
      <c r="B27" s="41">
        <v>24.864899999999999</v>
      </c>
      <c r="C27" s="41">
        <v>3.4232999999999998</v>
      </c>
      <c r="D27" s="41">
        <v>21.441600000000001</v>
      </c>
      <c r="E27" s="58" t="s">
        <v>179</v>
      </c>
      <c r="F27" s="41">
        <v>21.389399999999998</v>
      </c>
      <c r="G27" s="10">
        <v>22.371200000000002</v>
      </c>
      <c r="H27" s="41">
        <v>4.4893000000000001</v>
      </c>
      <c r="I27" s="41">
        <v>17.881900000000002</v>
      </c>
      <c r="J27" s="58" t="s">
        <v>179</v>
      </c>
      <c r="K27" s="41">
        <v>17.621500000000001</v>
      </c>
    </row>
    <row r="28" spans="1:11">
      <c r="A28" s="49" t="s">
        <v>148</v>
      </c>
      <c r="B28" s="41">
        <v>13.1046</v>
      </c>
      <c r="C28" s="41">
        <v>0.55259999999999998</v>
      </c>
      <c r="D28" s="41">
        <v>12.552</v>
      </c>
      <c r="E28" s="41">
        <v>0.56599999999999995</v>
      </c>
      <c r="F28" s="41">
        <v>11.986000000000001</v>
      </c>
      <c r="G28" s="16" t="s">
        <v>227</v>
      </c>
      <c r="H28" s="58" t="s">
        <v>227</v>
      </c>
      <c r="I28" s="58" t="s">
        <v>227</v>
      </c>
      <c r="J28" s="58" t="s">
        <v>227</v>
      </c>
      <c r="K28" s="58" t="s">
        <v>227</v>
      </c>
    </row>
    <row r="29" spans="1:11">
      <c r="A29" s="49" t="s">
        <v>149</v>
      </c>
      <c r="B29" s="41">
        <v>15.7761</v>
      </c>
      <c r="C29" s="41">
        <v>1.129</v>
      </c>
      <c r="D29" s="41">
        <v>14.6471</v>
      </c>
      <c r="E29" s="58" t="s">
        <v>179</v>
      </c>
      <c r="F29" s="41">
        <v>14.5566</v>
      </c>
      <c r="G29" s="10">
        <v>13.9049</v>
      </c>
      <c r="H29" s="41">
        <v>1.5161</v>
      </c>
      <c r="I29" s="41">
        <v>12.3888</v>
      </c>
      <c r="J29" s="58" t="s">
        <v>179</v>
      </c>
      <c r="K29" s="41">
        <v>11.9703</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7.1872999999999996</v>
      </c>
      <c r="C31" s="41">
        <v>1.1041000000000001</v>
      </c>
      <c r="D31" s="41">
        <v>6.0831999999999997</v>
      </c>
      <c r="E31" s="41">
        <v>1.2506999999999999</v>
      </c>
      <c r="F31" s="41">
        <v>4.8323999999999998</v>
      </c>
      <c r="G31" s="10">
        <v>8.9579000000000004</v>
      </c>
      <c r="H31" s="41">
        <v>1.3046</v>
      </c>
      <c r="I31" s="41">
        <v>7.6532999999999998</v>
      </c>
      <c r="J31" s="41">
        <v>2.6406999999999998</v>
      </c>
      <c r="K31" s="41">
        <v>5.0125999999999999</v>
      </c>
    </row>
    <row r="32" spans="1:11">
      <c r="A32" s="49" t="s">
        <v>152</v>
      </c>
      <c r="B32" s="41">
        <v>32.899000000000001</v>
      </c>
      <c r="C32" s="41">
        <v>1.0202</v>
      </c>
      <c r="D32" s="41">
        <v>31.878799999999998</v>
      </c>
      <c r="E32" s="41">
        <v>25.873000000000001</v>
      </c>
      <c r="F32" s="41">
        <v>6.0057999999999998</v>
      </c>
      <c r="G32" s="10">
        <v>38.527999999999999</v>
      </c>
      <c r="H32" s="41">
        <v>2.7103999999999999</v>
      </c>
      <c r="I32" s="41">
        <v>35.817599999999999</v>
      </c>
      <c r="J32" s="41">
        <v>31.557099999999998</v>
      </c>
      <c r="K32" s="41">
        <v>4.2605000000000004</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K34"/>
  <sheetViews>
    <sheetView workbookViewId="0"/>
  </sheetViews>
  <sheetFormatPr defaultRowHeight="15"/>
  <cols>
    <col min="1" max="1" width="26" customWidth="1"/>
    <col min="2" max="11" width="16" customWidth="1"/>
  </cols>
  <sheetData>
    <row r="1" spans="1:11">
      <c r="A1" s="2" t="s">
        <v>45</v>
      </c>
    </row>
    <row r="2" spans="1:11">
      <c r="A2" s="31" t="s">
        <v>212</v>
      </c>
      <c r="B2" s="64">
        <v>2017</v>
      </c>
      <c r="C2" s="45"/>
      <c r="D2" s="45"/>
      <c r="E2" s="45"/>
      <c r="F2" s="45"/>
      <c r="G2" s="64">
        <v>2019</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12.245200000000001</v>
      </c>
      <c r="C4" s="41">
        <v>0.93010000000000004</v>
      </c>
      <c r="D4" s="41">
        <v>11.315200000000001</v>
      </c>
      <c r="E4" s="41">
        <v>6.6905999999999999</v>
      </c>
      <c r="F4" s="41">
        <v>4.6245000000000003</v>
      </c>
      <c r="G4" s="10">
        <v>13.050224</v>
      </c>
      <c r="H4" s="41">
        <v>0.77068499999999995</v>
      </c>
      <c r="I4" s="41">
        <v>12.279540000000001</v>
      </c>
      <c r="J4" s="41">
        <v>6.9528350000000003</v>
      </c>
      <c r="K4" s="41">
        <v>5.3267040000000003</v>
      </c>
    </row>
    <row r="5" spans="1:11">
      <c r="A5" s="40" t="s">
        <v>241</v>
      </c>
      <c r="B5" s="41">
        <v>20.431000000000001</v>
      </c>
      <c r="C5" s="41">
        <v>1.9783999999999999</v>
      </c>
      <c r="D5" s="41">
        <v>18.4526</v>
      </c>
      <c r="E5" s="41">
        <v>10.220800000000001</v>
      </c>
      <c r="F5" s="41">
        <v>8.2317999999999998</v>
      </c>
      <c r="G5" s="10">
        <v>20.676489</v>
      </c>
      <c r="H5" s="41">
        <v>1.370819</v>
      </c>
      <c r="I5" s="41">
        <v>19.305669999999999</v>
      </c>
      <c r="J5" s="41">
        <v>10.372104</v>
      </c>
      <c r="K5" s="41">
        <v>8.9335660000000008</v>
      </c>
    </row>
    <row r="6" spans="1:11">
      <c r="A6" s="49" t="s">
        <v>127</v>
      </c>
      <c r="B6" s="41">
        <v>17.891100000000002</v>
      </c>
      <c r="C6" s="41">
        <v>0.6633</v>
      </c>
      <c r="D6" s="41">
        <v>17.227799999999998</v>
      </c>
      <c r="E6" s="41">
        <v>8.9314999999999998</v>
      </c>
      <c r="F6" s="41">
        <v>8.2963000000000005</v>
      </c>
      <c r="G6" s="10">
        <v>22.845289000000001</v>
      </c>
      <c r="H6" s="58" t="s">
        <v>179</v>
      </c>
      <c r="I6" s="41">
        <v>22.540875</v>
      </c>
      <c r="J6" s="41">
        <v>10.576188</v>
      </c>
      <c r="K6" s="41">
        <v>11.964687</v>
      </c>
    </row>
    <row r="7" spans="1:11">
      <c r="A7" s="49" t="s">
        <v>128</v>
      </c>
      <c r="B7" s="41">
        <v>3.1073</v>
      </c>
      <c r="C7" s="58" t="s">
        <v>179</v>
      </c>
      <c r="D7" s="41">
        <v>2.8881000000000001</v>
      </c>
      <c r="E7" s="58" t="s">
        <v>179</v>
      </c>
      <c r="F7" s="41">
        <v>2.4091999999999998</v>
      </c>
      <c r="G7" s="10">
        <v>5.9463429999999997</v>
      </c>
      <c r="H7" s="58" t="s">
        <v>179</v>
      </c>
      <c r="I7" s="41">
        <v>5.7811570000000003</v>
      </c>
      <c r="J7" s="41">
        <v>0.68177900000000002</v>
      </c>
      <c r="K7" s="41">
        <v>5.0993789999999999</v>
      </c>
    </row>
    <row r="8" spans="1:11">
      <c r="A8" s="49" t="s">
        <v>129</v>
      </c>
      <c r="B8" s="41">
        <v>36.337200000000003</v>
      </c>
      <c r="C8" s="41">
        <v>2.2812000000000001</v>
      </c>
      <c r="D8" s="41">
        <v>34.055900000000001</v>
      </c>
      <c r="E8" s="41">
        <v>13.664099999999999</v>
      </c>
      <c r="F8" s="41">
        <v>20.3918</v>
      </c>
      <c r="G8" s="10">
        <v>35.521377999999999</v>
      </c>
      <c r="H8" s="41">
        <v>1.89215</v>
      </c>
      <c r="I8" s="41">
        <v>33.629227</v>
      </c>
      <c r="J8" s="41">
        <v>11.274767000000001</v>
      </c>
      <c r="K8" s="41">
        <v>22.354461000000001</v>
      </c>
    </row>
    <row r="9" spans="1:11">
      <c r="A9" s="49" t="s">
        <v>130</v>
      </c>
      <c r="B9" s="41">
        <v>5.9873000000000003</v>
      </c>
      <c r="C9" s="41">
        <v>1.6563000000000001</v>
      </c>
      <c r="D9" s="41">
        <v>4.3311000000000002</v>
      </c>
      <c r="E9" s="41">
        <v>0.7621</v>
      </c>
      <c r="F9" s="41">
        <v>3.569</v>
      </c>
      <c r="G9" s="10">
        <v>9.1078320000000001</v>
      </c>
      <c r="H9" s="41">
        <v>1.2310220000000001</v>
      </c>
      <c r="I9" s="41">
        <v>7.8768099999999999</v>
      </c>
      <c r="J9" s="41">
        <v>0.54896500000000004</v>
      </c>
      <c r="K9" s="41">
        <v>7.3278449999999999</v>
      </c>
    </row>
    <row r="10" spans="1:11">
      <c r="A10" s="49" t="s">
        <v>131</v>
      </c>
      <c r="B10" s="41">
        <v>34.259700000000002</v>
      </c>
      <c r="C10" s="41">
        <v>3.6103999999999998</v>
      </c>
      <c r="D10" s="41">
        <v>30.6493</v>
      </c>
      <c r="E10" s="41">
        <v>24.347300000000001</v>
      </c>
      <c r="F10" s="41">
        <v>6.3019999999999996</v>
      </c>
      <c r="G10" s="10">
        <v>34.938713</v>
      </c>
      <c r="H10" s="41">
        <v>2.799966</v>
      </c>
      <c r="I10" s="41">
        <v>32.138745999999998</v>
      </c>
      <c r="J10" s="41">
        <v>23.178460000000001</v>
      </c>
      <c r="K10" s="41">
        <v>8.960286</v>
      </c>
    </row>
    <row r="11" spans="1:11">
      <c r="A11" s="49" t="s">
        <v>132</v>
      </c>
      <c r="B11" s="41">
        <v>9.3184000000000005</v>
      </c>
      <c r="C11" s="41">
        <v>0.84050000000000002</v>
      </c>
      <c r="D11" s="41">
        <v>8.4779</v>
      </c>
      <c r="E11" s="41">
        <v>5.0766</v>
      </c>
      <c r="F11" s="41">
        <v>3.4013</v>
      </c>
      <c r="G11" s="10">
        <v>18.140166000000001</v>
      </c>
      <c r="H11" s="41">
        <v>1.3839809999999999</v>
      </c>
      <c r="I11" s="41">
        <v>16.756184999999999</v>
      </c>
      <c r="J11" s="41">
        <v>13.088533999999999</v>
      </c>
      <c r="K11" s="41">
        <v>3.6676510000000002</v>
      </c>
    </row>
    <row r="12" spans="1:11">
      <c r="A12" s="49" t="s">
        <v>133</v>
      </c>
      <c r="B12" s="41">
        <v>17.870200000000001</v>
      </c>
      <c r="C12" s="41">
        <v>1.6958</v>
      </c>
      <c r="D12" s="41">
        <v>16.174399999999999</v>
      </c>
      <c r="E12" s="41">
        <v>5.4877000000000002</v>
      </c>
      <c r="F12" s="41">
        <v>10.6867</v>
      </c>
      <c r="G12" s="10">
        <v>25.359114000000002</v>
      </c>
      <c r="H12" s="41">
        <v>1.163575</v>
      </c>
      <c r="I12" s="41">
        <v>24.195539</v>
      </c>
      <c r="J12" s="41">
        <v>10.143485</v>
      </c>
      <c r="K12" s="41">
        <v>14.052054999999999</v>
      </c>
    </row>
    <row r="13" spans="1:11">
      <c r="A13" s="49" t="s">
        <v>134</v>
      </c>
      <c r="B13" s="41">
        <v>20.175599999999999</v>
      </c>
      <c r="C13" s="41">
        <v>0.94</v>
      </c>
      <c r="D13" s="41">
        <v>19.235600000000002</v>
      </c>
      <c r="E13" s="41">
        <v>13.887</v>
      </c>
      <c r="F13" s="41">
        <v>5.3486000000000002</v>
      </c>
      <c r="G13" s="10">
        <v>23.317671000000001</v>
      </c>
      <c r="H13" s="41">
        <v>0.84174800000000005</v>
      </c>
      <c r="I13" s="41">
        <v>22.475923000000002</v>
      </c>
      <c r="J13" s="41">
        <v>17.238223999999999</v>
      </c>
      <c r="K13" s="41">
        <v>5.2376990000000001</v>
      </c>
    </row>
    <row r="14" spans="1:11">
      <c r="A14" s="49" t="s">
        <v>135</v>
      </c>
      <c r="B14" s="41">
        <v>11.0686</v>
      </c>
      <c r="C14" s="41">
        <v>1.8463000000000001</v>
      </c>
      <c r="D14" s="41">
        <v>9.2223000000000006</v>
      </c>
      <c r="E14" s="41">
        <v>4.1848000000000001</v>
      </c>
      <c r="F14" s="41">
        <v>5.0374999999999996</v>
      </c>
      <c r="G14" s="10">
        <v>10.417657999999999</v>
      </c>
      <c r="H14" s="58" t="s">
        <v>179</v>
      </c>
      <c r="I14" s="41">
        <v>9.9407080000000008</v>
      </c>
      <c r="J14" s="41">
        <v>3.1112109999999999</v>
      </c>
      <c r="K14" s="41">
        <v>6.8294969999999999</v>
      </c>
    </row>
    <row r="15" spans="1:11">
      <c r="A15" s="49" t="s">
        <v>136</v>
      </c>
      <c r="B15" s="41">
        <v>53.744900000000001</v>
      </c>
      <c r="C15" s="41">
        <v>27.893599999999999</v>
      </c>
      <c r="D15" s="41">
        <v>25.851299999999998</v>
      </c>
      <c r="E15" s="41">
        <v>13.3063</v>
      </c>
      <c r="F15" s="41">
        <v>12.545</v>
      </c>
      <c r="G15" s="10">
        <v>50.997686000000002</v>
      </c>
      <c r="H15" s="41">
        <v>3.083091</v>
      </c>
      <c r="I15" s="41">
        <v>47.914594999999998</v>
      </c>
      <c r="J15" s="41">
        <v>30.075679999999998</v>
      </c>
      <c r="K15" s="41">
        <v>17.838916000000001</v>
      </c>
    </row>
    <row r="16" spans="1:11">
      <c r="A16" s="49" t="s">
        <v>137</v>
      </c>
      <c r="B16" s="41">
        <v>39.166899999999998</v>
      </c>
      <c r="C16" s="41">
        <v>3.9519000000000002</v>
      </c>
      <c r="D16" s="41">
        <v>35.215000000000003</v>
      </c>
      <c r="E16" s="41">
        <v>30.308499999999999</v>
      </c>
      <c r="F16" s="41">
        <v>4.9066000000000001</v>
      </c>
      <c r="G16" s="10">
        <v>38.113540999999998</v>
      </c>
      <c r="H16" s="41">
        <v>5.2781079999999996</v>
      </c>
      <c r="I16" s="41">
        <v>32.835433000000002</v>
      </c>
      <c r="J16" s="41">
        <v>26.664059000000002</v>
      </c>
      <c r="K16" s="41">
        <v>6.171373</v>
      </c>
    </row>
    <row r="17" spans="1:11">
      <c r="A17" s="49" t="s">
        <v>138</v>
      </c>
      <c r="B17" s="41">
        <v>17.0883</v>
      </c>
      <c r="C17" s="41">
        <v>0.98870000000000002</v>
      </c>
      <c r="D17" s="41">
        <v>16.099499999999999</v>
      </c>
      <c r="E17" s="41">
        <v>14.4046</v>
      </c>
      <c r="F17" s="41">
        <v>1.6949000000000001</v>
      </c>
      <c r="G17" s="10">
        <v>16.033339000000002</v>
      </c>
      <c r="H17" s="58" t="s">
        <v>179</v>
      </c>
      <c r="I17" s="41">
        <v>15.668396</v>
      </c>
      <c r="J17" s="41">
        <v>12.896063</v>
      </c>
      <c r="K17" s="41">
        <v>2.7723330000000002</v>
      </c>
    </row>
    <row r="18" spans="1:11">
      <c r="A18" s="49" t="s">
        <v>139</v>
      </c>
      <c r="B18" s="41">
        <v>9.8188999999999993</v>
      </c>
      <c r="C18" s="41">
        <v>1.7150000000000001</v>
      </c>
      <c r="D18" s="41">
        <v>8.1038999999999994</v>
      </c>
      <c r="E18" s="41">
        <v>3.3407</v>
      </c>
      <c r="F18" s="41">
        <v>4.7632000000000003</v>
      </c>
      <c r="G18" s="10">
        <v>16.066001</v>
      </c>
      <c r="H18" s="41">
        <v>1.4671529999999999</v>
      </c>
      <c r="I18" s="41">
        <v>14.598849</v>
      </c>
      <c r="J18" s="41">
        <v>1.3936679999999999</v>
      </c>
      <c r="K18" s="41">
        <v>13.20518</v>
      </c>
    </row>
    <row r="19" spans="1:11">
      <c r="A19" s="49" t="s">
        <v>140</v>
      </c>
      <c r="B19" s="41">
        <v>5.9732000000000003</v>
      </c>
      <c r="C19" s="41">
        <v>1.1189</v>
      </c>
      <c r="D19" s="41">
        <v>4.8543000000000003</v>
      </c>
      <c r="E19" s="41">
        <v>1.3334999999999999</v>
      </c>
      <c r="F19" s="41">
        <v>3.5207999999999999</v>
      </c>
      <c r="G19" s="10">
        <v>6.0076520000000002</v>
      </c>
      <c r="H19" s="41">
        <v>0.58791300000000002</v>
      </c>
      <c r="I19" s="41">
        <v>5.4197389999999999</v>
      </c>
      <c r="J19" s="58" t="s">
        <v>179</v>
      </c>
      <c r="K19" s="41">
        <v>5.0980980000000002</v>
      </c>
    </row>
    <row r="20" spans="1:11">
      <c r="A20" s="49" t="s">
        <v>141</v>
      </c>
      <c r="B20" s="41">
        <v>42.6877</v>
      </c>
      <c r="C20" s="41">
        <v>1.9577</v>
      </c>
      <c r="D20" s="41">
        <v>40.729999999999997</v>
      </c>
      <c r="E20" s="41">
        <v>26.708300000000001</v>
      </c>
      <c r="F20" s="41">
        <v>14.021800000000001</v>
      </c>
      <c r="G20" s="10">
        <v>44.144371</v>
      </c>
      <c r="H20" s="41">
        <v>1.2044410000000001</v>
      </c>
      <c r="I20" s="41">
        <v>42.939929999999997</v>
      </c>
      <c r="J20" s="41">
        <v>32.943562999999997</v>
      </c>
      <c r="K20" s="41">
        <v>9.9963660000000001</v>
      </c>
    </row>
    <row r="21" spans="1:11">
      <c r="A21" s="49" t="s">
        <v>242</v>
      </c>
      <c r="B21" s="41">
        <v>25.325299999999999</v>
      </c>
      <c r="C21" s="41">
        <v>0.98529999999999995</v>
      </c>
      <c r="D21" s="41">
        <v>24.34</v>
      </c>
      <c r="E21" s="41">
        <v>22.372599999999998</v>
      </c>
      <c r="F21" s="41">
        <v>1.9674</v>
      </c>
      <c r="G21" s="10">
        <v>25.397722999999999</v>
      </c>
      <c r="H21" s="41">
        <v>0.66581100000000004</v>
      </c>
      <c r="I21" s="41">
        <v>24.731912000000001</v>
      </c>
      <c r="J21" s="41">
        <v>21.169554000000002</v>
      </c>
      <c r="K21" s="41">
        <v>3.5623580000000001</v>
      </c>
    </row>
    <row r="22" spans="1:11">
      <c r="A22" s="49" t="s">
        <v>142</v>
      </c>
      <c r="B22" s="41">
        <v>6.3085000000000004</v>
      </c>
      <c r="C22" s="58" t="s">
        <v>179</v>
      </c>
      <c r="D22" s="41">
        <v>5.8410000000000002</v>
      </c>
      <c r="E22" s="41">
        <v>3.3439999999999999</v>
      </c>
      <c r="F22" s="41">
        <v>2.4971000000000001</v>
      </c>
      <c r="G22" s="10">
        <v>13.730501</v>
      </c>
      <c r="H22" s="58" t="s">
        <v>179</v>
      </c>
      <c r="I22" s="41">
        <v>13.730501</v>
      </c>
      <c r="J22" s="41">
        <v>7.0497100000000001</v>
      </c>
      <c r="K22" s="41">
        <v>6.68079</v>
      </c>
    </row>
    <row r="23" spans="1:11">
      <c r="A23" s="49" t="s">
        <v>143</v>
      </c>
      <c r="B23" s="41">
        <v>10.9156</v>
      </c>
      <c r="C23" s="41">
        <v>0.85829999999999995</v>
      </c>
      <c r="D23" s="41">
        <v>10.0573</v>
      </c>
      <c r="E23" s="58" t="s">
        <v>179</v>
      </c>
      <c r="F23" s="41">
        <v>9.9908999999999999</v>
      </c>
      <c r="G23" s="10">
        <v>11.102441000000001</v>
      </c>
      <c r="H23" s="41">
        <v>1.181532</v>
      </c>
      <c r="I23" s="41">
        <v>9.920909</v>
      </c>
      <c r="J23" s="58" t="s">
        <v>179</v>
      </c>
      <c r="K23" s="41">
        <v>9.618468</v>
      </c>
    </row>
    <row r="24" spans="1:11">
      <c r="A24" s="49" t="s">
        <v>144</v>
      </c>
      <c r="B24" s="41">
        <v>41.161700000000003</v>
      </c>
      <c r="C24" s="41">
        <v>1.9488000000000001</v>
      </c>
      <c r="D24" s="41">
        <v>39.212899999999998</v>
      </c>
      <c r="E24" s="41">
        <v>19.611000000000001</v>
      </c>
      <c r="F24" s="41">
        <v>19.601900000000001</v>
      </c>
      <c r="G24" s="10">
        <v>40.960695000000001</v>
      </c>
      <c r="H24" s="41">
        <v>0.91728900000000002</v>
      </c>
      <c r="I24" s="41">
        <v>40.043405999999997</v>
      </c>
      <c r="J24" s="41">
        <v>23.316604999999999</v>
      </c>
      <c r="K24" s="41">
        <v>16.726800999999998</v>
      </c>
    </row>
    <row r="25" spans="1:11">
      <c r="A25" s="49" t="s">
        <v>145</v>
      </c>
      <c r="B25" s="41">
        <v>7.4897</v>
      </c>
      <c r="C25" s="41">
        <v>1.8634999999999999</v>
      </c>
      <c r="D25" s="41">
        <v>5.6261999999999999</v>
      </c>
      <c r="E25" s="41">
        <v>1.7190000000000001</v>
      </c>
      <c r="F25" s="41">
        <v>3.9072</v>
      </c>
      <c r="G25" s="10">
        <v>12.546803000000001</v>
      </c>
      <c r="H25" s="41">
        <v>2.5294590000000001</v>
      </c>
      <c r="I25" s="41">
        <v>10.017344</v>
      </c>
      <c r="J25" s="41">
        <v>2.768529</v>
      </c>
      <c r="K25" s="41">
        <v>7.2488149999999996</v>
      </c>
    </row>
    <row r="26" spans="1:11">
      <c r="A26" s="49" t="s">
        <v>146</v>
      </c>
      <c r="B26" s="41">
        <v>29.7043</v>
      </c>
      <c r="C26" s="41">
        <v>2.0809000000000002</v>
      </c>
      <c r="D26" s="41">
        <v>27.6234</v>
      </c>
      <c r="E26" s="41">
        <v>22.925799999999999</v>
      </c>
      <c r="F26" s="41">
        <v>4.6976000000000004</v>
      </c>
      <c r="G26" s="10">
        <v>24.516423</v>
      </c>
      <c r="H26" s="41">
        <v>1.873426</v>
      </c>
      <c r="I26" s="41">
        <v>22.642997000000001</v>
      </c>
      <c r="J26" s="41">
        <v>15.935639</v>
      </c>
      <c r="K26" s="41">
        <v>6.7073580000000002</v>
      </c>
    </row>
    <row r="27" spans="1:11">
      <c r="A27" s="49" t="s">
        <v>147</v>
      </c>
      <c r="B27" s="41">
        <v>18.4726</v>
      </c>
      <c r="C27" s="41">
        <v>4.2839999999999998</v>
      </c>
      <c r="D27" s="41">
        <v>14.188599999999999</v>
      </c>
      <c r="E27" s="41">
        <v>1.7746999999999999</v>
      </c>
      <c r="F27" s="41">
        <v>12.4139</v>
      </c>
      <c r="G27" s="10">
        <v>22.508161999999999</v>
      </c>
      <c r="H27" s="41">
        <v>2.103208</v>
      </c>
      <c r="I27" s="41">
        <v>20.404954</v>
      </c>
      <c r="J27" s="41">
        <v>0.89857799999999999</v>
      </c>
      <c r="K27" s="41">
        <v>19.506377000000001</v>
      </c>
    </row>
    <row r="28" spans="1:11">
      <c r="A28" s="49" t="s">
        <v>148</v>
      </c>
      <c r="B28" s="41">
        <v>16.474900000000002</v>
      </c>
      <c r="C28" s="41">
        <v>0.70479999999999998</v>
      </c>
      <c r="D28" s="41">
        <v>15.77</v>
      </c>
      <c r="E28" s="41">
        <v>3.5093999999999999</v>
      </c>
      <c r="F28" s="41">
        <v>12.2606</v>
      </c>
      <c r="G28" s="10">
        <v>12.682435</v>
      </c>
      <c r="H28" s="41">
        <v>0.52128399999999997</v>
      </c>
      <c r="I28" s="41">
        <v>12.161151</v>
      </c>
      <c r="J28" s="41">
        <v>4.2422209999999998</v>
      </c>
      <c r="K28" s="41">
        <v>7.9189299999999996</v>
      </c>
    </row>
    <row r="29" spans="1:11">
      <c r="A29" s="49" t="s">
        <v>149</v>
      </c>
      <c r="B29" s="41">
        <v>15.094799999999999</v>
      </c>
      <c r="C29" s="41">
        <v>2.0438999999999998</v>
      </c>
      <c r="D29" s="41">
        <v>13.0509</v>
      </c>
      <c r="E29" s="41">
        <v>2.5333000000000001</v>
      </c>
      <c r="F29" s="41">
        <v>10.5177</v>
      </c>
      <c r="G29" s="10">
        <v>15.895315999999999</v>
      </c>
      <c r="H29" s="41">
        <v>2.07091</v>
      </c>
      <c r="I29" s="41">
        <v>13.824407000000001</v>
      </c>
      <c r="J29" s="41">
        <v>3.0260349999999998</v>
      </c>
      <c r="K29" s="41">
        <v>10.798372000000001</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41">
        <v>10.731199999999999</v>
      </c>
      <c r="C31" s="41">
        <v>1.2005999999999999</v>
      </c>
      <c r="D31" s="41">
        <v>9.5305999999999997</v>
      </c>
      <c r="E31" s="41">
        <v>3.8210999999999999</v>
      </c>
      <c r="F31" s="41">
        <v>5.7095000000000002</v>
      </c>
      <c r="G31" s="10">
        <v>15.113591</v>
      </c>
      <c r="H31" s="41">
        <v>2.4153289999999998</v>
      </c>
      <c r="I31" s="41">
        <v>12.698262</v>
      </c>
      <c r="J31" s="41">
        <v>7.8929770000000001</v>
      </c>
      <c r="K31" s="41">
        <v>4.8052840000000003</v>
      </c>
    </row>
    <row r="32" spans="1:11">
      <c r="A32" s="49" t="s">
        <v>152</v>
      </c>
      <c r="B32" s="41">
        <v>33.2166</v>
      </c>
      <c r="C32" s="41">
        <v>1.6514</v>
      </c>
      <c r="D32" s="41">
        <v>31.565100000000001</v>
      </c>
      <c r="E32" s="41">
        <v>24.834900000000001</v>
      </c>
      <c r="F32" s="41">
        <v>6.7302</v>
      </c>
      <c r="G32" s="10">
        <v>29.370436999999999</v>
      </c>
      <c r="H32" s="41">
        <v>1.2996289999999999</v>
      </c>
      <c r="I32" s="41">
        <v>28.070809000000001</v>
      </c>
      <c r="J32" s="41">
        <v>20.257435999999998</v>
      </c>
      <c r="K32" s="41">
        <v>7.8133720000000002</v>
      </c>
    </row>
    <row r="33" spans="1:11">
      <c r="A33" s="14" t="s">
        <v>243</v>
      </c>
      <c r="B33" s="6">
        <v>8.4936000000000007</v>
      </c>
      <c r="C33" s="6">
        <v>0.92030000000000001</v>
      </c>
      <c r="D33" s="6">
        <v>7.5731999999999999</v>
      </c>
      <c r="E33" s="6">
        <v>1.3492999999999999</v>
      </c>
      <c r="F33" s="6">
        <v>6.2239000000000004</v>
      </c>
      <c r="G33" s="15">
        <v>9.7193079999999998</v>
      </c>
      <c r="H33" s="19" t="s">
        <v>179</v>
      </c>
      <c r="I33" s="6">
        <v>9.2885790000000004</v>
      </c>
      <c r="J33" s="6">
        <v>1.56657</v>
      </c>
      <c r="K33" s="6">
        <v>7.7220079999999998</v>
      </c>
    </row>
    <row r="34" spans="1:11">
      <c r="A34" s="7" t="s">
        <v>234</v>
      </c>
    </row>
  </sheetData>
  <mergeCells count="3">
    <mergeCell ref="B2:F2"/>
    <mergeCell ref="A2:A3"/>
    <mergeCell ref="G2:K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K38"/>
  <sheetViews>
    <sheetView workbookViewId="0"/>
  </sheetViews>
  <sheetFormatPr defaultRowHeight="15"/>
  <cols>
    <col min="1" max="1" width="26" customWidth="1"/>
    <col min="2" max="11" width="16" customWidth="1"/>
  </cols>
  <sheetData>
    <row r="1" spans="1:11">
      <c r="A1" s="2" t="s">
        <v>45</v>
      </c>
    </row>
    <row r="2" spans="1:11">
      <c r="A2" s="31" t="s">
        <v>212</v>
      </c>
      <c r="B2" s="64">
        <v>2022</v>
      </c>
      <c r="C2" s="45"/>
      <c r="D2" s="45"/>
      <c r="E2" s="45"/>
      <c r="F2" s="45"/>
      <c r="G2" s="64">
        <v>2024</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14.535310000000001</v>
      </c>
      <c r="C4" s="41">
        <v>0.77961599999999998</v>
      </c>
      <c r="D4" s="41">
        <v>13.755694</v>
      </c>
      <c r="E4" s="41">
        <v>8.5625129999999992</v>
      </c>
      <c r="F4" s="41">
        <v>5.193181</v>
      </c>
      <c r="G4" s="10">
        <v>14.605667</v>
      </c>
      <c r="H4" s="41">
        <v>1.239622</v>
      </c>
      <c r="I4" s="41">
        <v>13.366045</v>
      </c>
      <c r="J4" s="41">
        <v>8.5978779999999997</v>
      </c>
      <c r="K4" s="41">
        <v>4.7681659999999999</v>
      </c>
    </row>
    <row r="5" spans="1:11">
      <c r="A5" s="40" t="s">
        <v>241</v>
      </c>
      <c r="B5" s="41">
        <v>23.312515000000001</v>
      </c>
      <c r="C5" s="41">
        <v>1.5243230000000001</v>
      </c>
      <c r="D5" s="41">
        <v>21.788191999999999</v>
      </c>
      <c r="E5" s="41">
        <v>12.021053</v>
      </c>
      <c r="F5" s="41">
        <v>9.7671390000000002</v>
      </c>
      <c r="G5" s="10">
        <v>23.671420999999999</v>
      </c>
      <c r="H5" s="41">
        <v>2.173143</v>
      </c>
      <c r="I5" s="41">
        <v>21.498277999999999</v>
      </c>
      <c r="J5" s="41">
        <v>13.80889</v>
      </c>
      <c r="K5" s="41">
        <v>7.6893880000000001</v>
      </c>
    </row>
    <row r="6" spans="1:11">
      <c r="A6" s="49" t="s">
        <v>127</v>
      </c>
      <c r="B6" s="41">
        <v>22.357924000000001</v>
      </c>
      <c r="C6" s="41">
        <v>0.66806600000000005</v>
      </c>
      <c r="D6" s="41">
        <v>21.689858000000001</v>
      </c>
      <c r="E6" s="41">
        <v>15.143026000000001</v>
      </c>
      <c r="F6" s="41">
        <v>6.5468320000000002</v>
      </c>
      <c r="G6" s="10">
        <v>20.591594000000001</v>
      </c>
      <c r="H6" s="41">
        <v>1.4556899999999999</v>
      </c>
      <c r="I6" s="41">
        <v>19.135902999999999</v>
      </c>
      <c r="J6" s="41">
        <v>12.282128</v>
      </c>
      <c r="K6" s="41">
        <v>6.8537749999999997</v>
      </c>
    </row>
    <row r="7" spans="1:11">
      <c r="A7" s="49" t="s">
        <v>128</v>
      </c>
      <c r="B7" s="41">
        <v>4.6551</v>
      </c>
      <c r="C7" s="41">
        <v>0.62400199999999995</v>
      </c>
      <c r="D7" s="41">
        <v>4.0310980000000001</v>
      </c>
      <c r="E7" s="41">
        <v>1.5755399999999999</v>
      </c>
      <c r="F7" s="41">
        <v>2.4555579999999999</v>
      </c>
      <c r="G7" s="10">
        <v>4.5532649999999997</v>
      </c>
      <c r="H7" s="58" t="s">
        <v>179</v>
      </c>
      <c r="I7" s="41">
        <v>4.3668709999999997</v>
      </c>
      <c r="J7" s="41">
        <v>1.3855090000000001</v>
      </c>
      <c r="K7" s="41">
        <v>2.9813619999999998</v>
      </c>
    </row>
    <row r="8" spans="1:11">
      <c r="A8" s="49" t="s">
        <v>129</v>
      </c>
      <c r="B8" s="41">
        <v>36.451523999999999</v>
      </c>
      <c r="C8" s="41">
        <v>3.8758590000000002</v>
      </c>
      <c r="D8" s="41">
        <v>32.575665000000001</v>
      </c>
      <c r="E8" s="41">
        <v>18.679527</v>
      </c>
      <c r="F8" s="41">
        <v>13.896138000000001</v>
      </c>
      <c r="G8" s="10">
        <v>33.335248999999997</v>
      </c>
      <c r="H8" s="41">
        <v>3.5693600000000001</v>
      </c>
      <c r="I8" s="41">
        <v>29.765889000000001</v>
      </c>
      <c r="J8" s="41">
        <v>16.045159000000002</v>
      </c>
      <c r="K8" s="41">
        <v>13.72073</v>
      </c>
    </row>
    <row r="9" spans="1:11">
      <c r="A9" s="49" t="s">
        <v>130</v>
      </c>
      <c r="B9" s="41">
        <v>18.986189</v>
      </c>
      <c r="C9" s="41">
        <v>1.616706</v>
      </c>
      <c r="D9" s="41">
        <v>17.369482999999999</v>
      </c>
      <c r="E9" s="41">
        <v>3.154935</v>
      </c>
      <c r="F9" s="41">
        <v>14.214548000000001</v>
      </c>
      <c r="G9" s="10">
        <v>17.722214000000001</v>
      </c>
      <c r="H9" s="41">
        <v>2.6385049999999999</v>
      </c>
      <c r="I9" s="41">
        <v>15.083709000000001</v>
      </c>
      <c r="J9" s="41">
        <v>2.4591400000000001</v>
      </c>
      <c r="K9" s="41">
        <v>12.624568999999999</v>
      </c>
    </row>
    <row r="10" spans="1:11">
      <c r="A10" s="49" t="s">
        <v>131</v>
      </c>
      <c r="B10" s="41">
        <v>36.742283999999998</v>
      </c>
      <c r="C10" s="41">
        <v>3.5486610000000001</v>
      </c>
      <c r="D10" s="41">
        <v>33.193623000000002</v>
      </c>
      <c r="E10" s="41">
        <v>24.278362999999999</v>
      </c>
      <c r="F10" s="41">
        <v>8.91526</v>
      </c>
      <c r="G10" s="10">
        <v>37.136828000000001</v>
      </c>
      <c r="H10" s="41">
        <v>7.4195349999999998</v>
      </c>
      <c r="I10" s="41">
        <v>29.717293000000002</v>
      </c>
      <c r="J10" s="41">
        <v>21.184175</v>
      </c>
      <c r="K10" s="41">
        <v>8.5331170000000007</v>
      </c>
    </row>
    <row r="11" spans="1:11">
      <c r="A11" s="49" t="s">
        <v>132</v>
      </c>
      <c r="B11" s="41">
        <v>24.337579999999999</v>
      </c>
      <c r="C11" s="41">
        <v>0.870425</v>
      </c>
      <c r="D11" s="41">
        <v>23.467155000000002</v>
      </c>
      <c r="E11" s="41">
        <v>18.670642000000001</v>
      </c>
      <c r="F11" s="41">
        <v>4.796513</v>
      </c>
      <c r="G11" s="10">
        <v>23.694617000000001</v>
      </c>
      <c r="H11" s="41">
        <v>1.6336790000000001</v>
      </c>
      <c r="I11" s="41">
        <v>22.060936999999999</v>
      </c>
      <c r="J11" s="41">
        <v>17.458846000000001</v>
      </c>
      <c r="K11" s="41">
        <v>4.6020909999999997</v>
      </c>
    </row>
    <row r="12" spans="1:11">
      <c r="A12" s="49" t="s">
        <v>133</v>
      </c>
      <c r="B12" s="41">
        <v>29.424478000000001</v>
      </c>
      <c r="C12" s="41">
        <v>1.176355</v>
      </c>
      <c r="D12" s="41">
        <v>28.248123</v>
      </c>
      <c r="E12" s="41">
        <v>12.602423999999999</v>
      </c>
      <c r="F12" s="41">
        <v>15.645699</v>
      </c>
      <c r="G12" s="10">
        <v>28.270135</v>
      </c>
      <c r="H12" s="41">
        <v>4.8991550000000004</v>
      </c>
      <c r="I12" s="41">
        <v>23.370979999999999</v>
      </c>
      <c r="J12" s="41">
        <v>7.6938750000000002</v>
      </c>
      <c r="K12" s="41">
        <v>15.677104999999999</v>
      </c>
    </row>
    <row r="13" spans="1:11">
      <c r="A13" s="49" t="s">
        <v>134</v>
      </c>
      <c r="B13" s="41">
        <v>23.051380999999999</v>
      </c>
      <c r="C13" s="41">
        <v>0.91412499999999997</v>
      </c>
      <c r="D13" s="41">
        <v>22.137257000000002</v>
      </c>
      <c r="E13" s="41">
        <v>18.173427</v>
      </c>
      <c r="F13" s="41">
        <v>3.9638300000000002</v>
      </c>
      <c r="G13" s="10">
        <v>22.057618000000002</v>
      </c>
      <c r="H13" s="41">
        <v>1.6279539999999999</v>
      </c>
      <c r="I13" s="41">
        <v>20.429663999999999</v>
      </c>
      <c r="J13" s="41">
        <v>18.397649999999999</v>
      </c>
      <c r="K13" s="41">
        <v>2.0320140000000002</v>
      </c>
    </row>
    <row r="14" spans="1:11">
      <c r="A14" s="49" t="s">
        <v>135</v>
      </c>
      <c r="B14" s="41">
        <v>10.924386999999999</v>
      </c>
      <c r="C14" s="58" t="s">
        <v>179</v>
      </c>
      <c r="D14" s="41">
        <v>10.527756999999999</v>
      </c>
      <c r="E14" s="41">
        <v>1.1702520000000001</v>
      </c>
      <c r="F14" s="41">
        <v>9.3575049999999997</v>
      </c>
      <c r="G14" s="10">
        <v>11.672848</v>
      </c>
      <c r="H14" s="41">
        <v>0.95945800000000003</v>
      </c>
      <c r="I14" s="41">
        <v>10.71339</v>
      </c>
      <c r="J14" s="41">
        <v>2.1666349999999999</v>
      </c>
      <c r="K14" s="41">
        <v>8.5467549999999992</v>
      </c>
    </row>
    <row r="15" spans="1:11">
      <c r="A15" s="49" t="s">
        <v>136</v>
      </c>
      <c r="B15" s="41">
        <v>56.146971999999998</v>
      </c>
      <c r="C15" s="41">
        <v>3.028394</v>
      </c>
      <c r="D15" s="41">
        <v>53.118577999999999</v>
      </c>
      <c r="E15" s="41">
        <v>23.488923</v>
      </c>
      <c r="F15" s="41">
        <v>29.629655</v>
      </c>
      <c r="G15" s="10">
        <v>50.786599000000002</v>
      </c>
      <c r="H15" s="41">
        <v>7.2475500000000004</v>
      </c>
      <c r="I15" s="41">
        <v>43.539048000000001</v>
      </c>
      <c r="J15" s="41">
        <v>30.515858000000001</v>
      </c>
      <c r="K15" s="41">
        <v>13.02319</v>
      </c>
    </row>
    <row r="16" spans="1:11">
      <c r="A16" s="49" t="s">
        <v>137</v>
      </c>
      <c r="B16" s="41">
        <v>38.918908000000002</v>
      </c>
      <c r="C16" s="41">
        <v>2.4400979999999999</v>
      </c>
      <c r="D16" s="41">
        <v>36.478810000000003</v>
      </c>
      <c r="E16" s="41">
        <v>28.218885</v>
      </c>
      <c r="F16" s="41">
        <v>8.2599239999999998</v>
      </c>
      <c r="G16" s="10">
        <v>34.757289</v>
      </c>
      <c r="H16" s="41">
        <v>3.880903</v>
      </c>
      <c r="I16" s="41">
        <v>30.876386</v>
      </c>
      <c r="J16" s="41">
        <v>23.487660999999999</v>
      </c>
      <c r="K16" s="41">
        <v>7.388725</v>
      </c>
    </row>
    <row r="17" spans="1:11">
      <c r="A17" s="49" t="s">
        <v>138</v>
      </c>
      <c r="B17" s="41">
        <v>14.068327</v>
      </c>
      <c r="C17" s="58" t="s">
        <v>179</v>
      </c>
      <c r="D17" s="41">
        <v>13.653399</v>
      </c>
      <c r="E17" s="41">
        <v>12.513218999999999</v>
      </c>
      <c r="F17" s="41">
        <v>1.14018</v>
      </c>
      <c r="G17" s="10">
        <v>14.745236999999999</v>
      </c>
      <c r="H17" s="41">
        <v>1.5340370000000001</v>
      </c>
      <c r="I17" s="41">
        <v>13.2112</v>
      </c>
      <c r="J17" s="41">
        <v>10.692743999999999</v>
      </c>
      <c r="K17" s="41">
        <v>2.518456</v>
      </c>
    </row>
    <row r="18" spans="1:11">
      <c r="A18" s="49" t="s">
        <v>139</v>
      </c>
      <c r="B18" s="41">
        <v>20.929556000000002</v>
      </c>
      <c r="C18" s="41">
        <v>2.4074779999999998</v>
      </c>
      <c r="D18" s="41">
        <v>18.522078</v>
      </c>
      <c r="E18" s="41">
        <v>2.3186499999999999</v>
      </c>
      <c r="F18" s="41">
        <v>16.203427999999999</v>
      </c>
      <c r="G18" s="10">
        <v>20.938369000000002</v>
      </c>
      <c r="H18" s="41">
        <v>1.973889</v>
      </c>
      <c r="I18" s="41">
        <v>18.964479999999998</v>
      </c>
      <c r="J18" s="41">
        <v>3.255039</v>
      </c>
      <c r="K18" s="41">
        <v>15.709441</v>
      </c>
    </row>
    <row r="19" spans="1:11">
      <c r="A19" s="49" t="s">
        <v>140</v>
      </c>
      <c r="B19" s="41">
        <v>8.3969240000000003</v>
      </c>
      <c r="C19" s="58" t="s">
        <v>179</v>
      </c>
      <c r="D19" s="41">
        <v>8.3969240000000003</v>
      </c>
      <c r="E19" s="41">
        <v>1.2096340000000001</v>
      </c>
      <c r="F19" s="41">
        <v>7.1872889999999998</v>
      </c>
      <c r="G19" s="10">
        <v>10.080553</v>
      </c>
      <c r="H19" s="58" t="s">
        <v>179</v>
      </c>
      <c r="I19" s="41">
        <v>10.080553</v>
      </c>
      <c r="J19" s="41">
        <v>1.6615789999999999</v>
      </c>
      <c r="K19" s="41">
        <v>8.4189729999999994</v>
      </c>
    </row>
    <row r="20" spans="1:11">
      <c r="A20" s="49" t="s">
        <v>141</v>
      </c>
      <c r="B20" s="41">
        <v>44.399867999999998</v>
      </c>
      <c r="C20" s="41">
        <v>1.378546</v>
      </c>
      <c r="D20" s="41">
        <v>43.021321999999998</v>
      </c>
      <c r="E20" s="41">
        <v>34.599490000000003</v>
      </c>
      <c r="F20" s="41">
        <v>8.4218320000000002</v>
      </c>
      <c r="G20" s="10">
        <v>45.352851999999999</v>
      </c>
      <c r="H20" s="41">
        <v>4.4154809999999998</v>
      </c>
      <c r="I20" s="41">
        <v>40.937372000000003</v>
      </c>
      <c r="J20" s="41">
        <v>37.600517000000004</v>
      </c>
      <c r="K20" s="41">
        <v>3.3368549999999999</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41">
        <v>17.037766000000001</v>
      </c>
      <c r="C22" s="58" t="s">
        <v>179</v>
      </c>
      <c r="D22" s="41">
        <v>16.830439999999999</v>
      </c>
      <c r="E22" s="41">
        <v>9.2748150000000003</v>
      </c>
      <c r="F22" s="41">
        <v>7.555625</v>
      </c>
      <c r="G22" s="10">
        <v>15.365579</v>
      </c>
      <c r="H22" s="58" t="s">
        <v>179</v>
      </c>
      <c r="I22" s="41">
        <v>14.877881</v>
      </c>
      <c r="J22" s="41">
        <v>9.5289429999999999</v>
      </c>
      <c r="K22" s="41">
        <v>5.3489380000000004</v>
      </c>
    </row>
    <row r="23" spans="1:11">
      <c r="A23" s="49" t="s">
        <v>143</v>
      </c>
      <c r="B23" s="41">
        <v>11.763816</v>
      </c>
      <c r="C23" s="41">
        <v>1.5044150000000001</v>
      </c>
      <c r="D23" s="41">
        <v>10.259401</v>
      </c>
      <c r="E23" s="41">
        <v>0.76128899999999999</v>
      </c>
      <c r="F23" s="41">
        <v>9.4981120000000008</v>
      </c>
      <c r="G23" s="10">
        <v>13.181129</v>
      </c>
      <c r="H23" s="41">
        <v>1.694113</v>
      </c>
      <c r="I23" s="41">
        <v>11.487016000000001</v>
      </c>
      <c r="J23" s="41">
        <v>0.99264799999999997</v>
      </c>
      <c r="K23" s="41">
        <v>10.494367</v>
      </c>
    </row>
    <row r="24" spans="1:11">
      <c r="A24" s="49" t="s">
        <v>144</v>
      </c>
      <c r="B24" s="41">
        <v>48.405313999999997</v>
      </c>
      <c r="C24" s="41">
        <v>0.71206800000000003</v>
      </c>
      <c r="D24" s="41">
        <v>47.693246000000002</v>
      </c>
      <c r="E24" s="41">
        <v>28.349563</v>
      </c>
      <c r="F24" s="41">
        <v>19.343682999999999</v>
      </c>
      <c r="G24" s="10">
        <v>42.321207999999999</v>
      </c>
      <c r="H24" s="41">
        <v>2.692202</v>
      </c>
      <c r="I24" s="41">
        <v>39.629005999999997</v>
      </c>
      <c r="J24" s="41">
        <v>30.61159</v>
      </c>
      <c r="K24" s="41">
        <v>9.0174160000000008</v>
      </c>
    </row>
    <row r="25" spans="1:11">
      <c r="A25" s="49" t="s">
        <v>145</v>
      </c>
      <c r="B25" s="41">
        <v>19.210887</v>
      </c>
      <c r="C25" s="41">
        <v>3.2522250000000001</v>
      </c>
      <c r="D25" s="41">
        <v>15.958662</v>
      </c>
      <c r="E25" s="41">
        <v>5.0043329999999999</v>
      </c>
      <c r="F25" s="41">
        <v>10.954329</v>
      </c>
      <c r="G25" s="10">
        <v>25.400566000000001</v>
      </c>
      <c r="H25" s="41">
        <v>4.5932170000000001</v>
      </c>
      <c r="I25" s="41">
        <v>20.807348999999999</v>
      </c>
      <c r="J25" s="41">
        <v>2.06609</v>
      </c>
      <c r="K25" s="41">
        <v>18.741258999999999</v>
      </c>
    </row>
    <row r="26" spans="1:11">
      <c r="A26" s="49" t="s">
        <v>146</v>
      </c>
      <c r="B26" s="41">
        <v>26.237945</v>
      </c>
      <c r="C26" s="41">
        <v>1.5900449999999999</v>
      </c>
      <c r="D26" s="41">
        <v>24.6479</v>
      </c>
      <c r="E26" s="41">
        <v>17.704416999999999</v>
      </c>
      <c r="F26" s="41">
        <v>6.9434820000000004</v>
      </c>
      <c r="G26" s="10">
        <v>27.664346999999999</v>
      </c>
      <c r="H26" s="41">
        <v>1.4883360000000001</v>
      </c>
      <c r="I26" s="41">
        <v>26.176010999999999</v>
      </c>
      <c r="J26" s="41">
        <v>19.766414000000001</v>
      </c>
      <c r="K26" s="41">
        <v>6.4095969999999998</v>
      </c>
    </row>
    <row r="27" spans="1:11">
      <c r="A27" s="49" t="s">
        <v>147</v>
      </c>
      <c r="B27" s="41">
        <v>19.988941000000001</v>
      </c>
      <c r="C27" s="41">
        <v>1.883111</v>
      </c>
      <c r="D27" s="41">
        <v>18.105830000000001</v>
      </c>
      <c r="E27" s="41">
        <v>1.973838</v>
      </c>
      <c r="F27" s="41">
        <v>16.131992</v>
      </c>
      <c r="G27" s="10">
        <v>28.069693000000001</v>
      </c>
      <c r="H27" s="41">
        <v>4.0672969999999999</v>
      </c>
      <c r="I27" s="41">
        <v>24.002396999999998</v>
      </c>
      <c r="J27" s="41">
        <v>2.7420390000000001</v>
      </c>
      <c r="K27" s="41">
        <v>21.260358</v>
      </c>
    </row>
    <row r="28" spans="1:11">
      <c r="A28" s="49" t="s">
        <v>148</v>
      </c>
      <c r="B28" s="41">
        <v>17.752172000000002</v>
      </c>
      <c r="C28" s="41">
        <v>0.91258899999999998</v>
      </c>
      <c r="D28" s="41">
        <v>16.839583000000001</v>
      </c>
      <c r="E28" s="41">
        <v>9.0304780000000004</v>
      </c>
      <c r="F28" s="41">
        <v>7.8091049999999997</v>
      </c>
      <c r="G28" s="10">
        <v>17.907623000000001</v>
      </c>
      <c r="H28" s="41">
        <v>2.276513</v>
      </c>
      <c r="I28" s="41">
        <v>15.631111000000001</v>
      </c>
      <c r="J28" s="41">
        <v>7.7274789999999998</v>
      </c>
      <c r="K28" s="41">
        <v>7.903632</v>
      </c>
    </row>
    <row r="29" spans="1:11">
      <c r="A29" s="49" t="s">
        <v>149</v>
      </c>
      <c r="B29" s="41">
        <v>17.549056</v>
      </c>
      <c r="C29" s="41">
        <v>1.5922259999999999</v>
      </c>
      <c r="D29" s="41">
        <v>15.956829000000001</v>
      </c>
      <c r="E29" s="41">
        <v>5.7407469999999998</v>
      </c>
      <c r="F29" s="41">
        <v>10.216082</v>
      </c>
      <c r="G29" s="10">
        <v>18.790621000000002</v>
      </c>
      <c r="H29" s="41">
        <v>5.2676239999999996</v>
      </c>
      <c r="I29" s="41">
        <v>13.522997999999999</v>
      </c>
      <c r="J29" s="41">
        <v>7.1726359999999998</v>
      </c>
      <c r="K29" s="41">
        <v>6.3503619999999996</v>
      </c>
    </row>
    <row r="30" spans="1:11">
      <c r="A30" s="49" t="s">
        <v>150</v>
      </c>
      <c r="B30" s="58" t="s">
        <v>227</v>
      </c>
      <c r="C30" s="58" t="s">
        <v>227</v>
      </c>
      <c r="D30" s="58" t="s">
        <v>227</v>
      </c>
      <c r="E30" s="58" t="s">
        <v>227</v>
      </c>
      <c r="F30" s="58" t="s">
        <v>227</v>
      </c>
      <c r="G30" s="10">
        <v>18.302219999999998</v>
      </c>
      <c r="H30" s="58" t="s">
        <v>179</v>
      </c>
      <c r="I30" s="41">
        <v>18.117531</v>
      </c>
      <c r="J30" s="41">
        <v>2.1918060000000001</v>
      </c>
      <c r="K30" s="41">
        <v>15.925725</v>
      </c>
    </row>
    <row r="31" spans="1:11">
      <c r="A31" s="49" t="s">
        <v>151</v>
      </c>
      <c r="B31" s="41">
        <v>14.853448</v>
      </c>
      <c r="C31" s="41">
        <v>3.0497000000000001</v>
      </c>
      <c r="D31" s="41">
        <v>11.803748000000001</v>
      </c>
      <c r="E31" s="41">
        <v>5.6417919999999997</v>
      </c>
      <c r="F31" s="41">
        <v>6.1619570000000001</v>
      </c>
      <c r="G31" s="10">
        <v>23.586843999999999</v>
      </c>
      <c r="H31" s="41">
        <v>4.1146209999999996</v>
      </c>
      <c r="I31" s="41">
        <v>19.472224000000001</v>
      </c>
      <c r="J31" s="41">
        <v>7.264411</v>
      </c>
      <c r="K31" s="41">
        <v>12.207812000000001</v>
      </c>
    </row>
    <row r="32" spans="1:11">
      <c r="A32" s="49" t="s">
        <v>152</v>
      </c>
      <c r="B32" s="41">
        <v>23.703682000000001</v>
      </c>
      <c r="C32" s="41">
        <v>1.886774</v>
      </c>
      <c r="D32" s="41">
        <v>21.816908000000002</v>
      </c>
      <c r="E32" s="41">
        <v>16.967445999999999</v>
      </c>
      <c r="F32" s="41">
        <v>4.8494630000000001</v>
      </c>
      <c r="G32" s="10">
        <v>19.564786000000002</v>
      </c>
      <c r="H32" s="41">
        <v>1.6405419999999999</v>
      </c>
      <c r="I32" s="41">
        <v>17.924244000000002</v>
      </c>
      <c r="J32" s="41">
        <v>14.751749999999999</v>
      </c>
      <c r="K32" s="41">
        <v>3.1724939999999999</v>
      </c>
    </row>
    <row r="33" spans="1:11">
      <c r="A33" s="14" t="s">
        <v>243</v>
      </c>
      <c r="B33" s="6">
        <v>11.970056</v>
      </c>
      <c r="C33" s="6">
        <v>0.57276800000000005</v>
      </c>
      <c r="D33" s="6">
        <v>11.397288</v>
      </c>
      <c r="E33" s="6">
        <v>1.814262</v>
      </c>
      <c r="F33" s="6">
        <v>9.5830260000000003</v>
      </c>
      <c r="G33" s="29" t="s">
        <v>227</v>
      </c>
      <c r="H33" s="19" t="s">
        <v>227</v>
      </c>
      <c r="I33" s="19" t="s">
        <v>227</v>
      </c>
      <c r="J33" s="19" t="s">
        <v>227</v>
      </c>
      <c r="K33" s="19" t="s">
        <v>227</v>
      </c>
    </row>
    <row r="34" spans="1:11">
      <c r="A34" s="7" t="s">
        <v>228</v>
      </c>
    </row>
    <row r="35" spans="1:11">
      <c r="A35" s="7" t="s">
        <v>235</v>
      </c>
    </row>
    <row r="36" spans="1:11">
      <c r="A36" s="7" t="s">
        <v>214</v>
      </c>
    </row>
    <row r="37" spans="1:11">
      <c r="A37" s="7" t="s">
        <v>244</v>
      </c>
    </row>
    <row r="38" spans="1:11">
      <c r="A38" s="7" t="s">
        <v>245</v>
      </c>
    </row>
  </sheetData>
  <mergeCells count="3">
    <mergeCell ref="B2:F2"/>
    <mergeCell ref="A2:A3"/>
    <mergeCell ref="G2:K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K34"/>
  <sheetViews>
    <sheetView workbookViewId="0"/>
  </sheetViews>
  <sheetFormatPr defaultRowHeight="15"/>
  <cols>
    <col min="1" max="1" width="26" customWidth="1"/>
    <col min="2" max="11" width="16" customWidth="1"/>
  </cols>
  <sheetData>
    <row r="1" spans="1:11">
      <c r="A1" s="2" t="s">
        <v>46</v>
      </c>
    </row>
    <row r="2" spans="1:11">
      <c r="A2" s="31" t="s">
        <v>212</v>
      </c>
      <c r="B2" s="64">
        <v>2002</v>
      </c>
      <c r="C2" s="45"/>
      <c r="D2" s="45"/>
      <c r="E2" s="45"/>
      <c r="F2" s="45"/>
      <c r="G2" s="64">
        <v>2003</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6.1048999999999998</v>
      </c>
      <c r="C4" s="41">
        <v>1.7201</v>
      </c>
      <c r="D4" s="41">
        <v>4.3848000000000003</v>
      </c>
      <c r="E4" s="41">
        <v>3.8527</v>
      </c>
      <c r="F4" s="41">
        <v>0.53210000000000002</v>
      </c>
      <c r="G4" s="10">
        <v>6.3569000000000004</v>
      </c>
      <c r="H4" s="41">
        <v>1.5519000000000001</v>
      </c>
      <c r="I4" s="41">
        <v>4.8048999999999999</v>
      </c>
      <c r="J4" s="41">
        <v>4.0197000000000003</v>
      </c>
      <c r="K4" s="41">
        <v>0.78520000000000001</v>
      </c>
    </row>
    <row r="5" spans="1:11">
      <c r="A5" s="40" t="s">
        <v>241</v>
      </c>
      <c r="B5" s="41">
        <v>13.0749</v>
      </c>
      <c r="C5" s="41">
        <v>2.9407000000000001</v>
      </c>
      <c r="D5" s="41">
        <v>10.1342</v>
      </c>
      <c r="E5" s="41">
        <v>9.0564999999999998</v>
      </c>
      <c r="F5" s="41">
        <v>1.0777000000000001</v>
      </c>
      <c r="G5" s="10">
        <v>12.808999999999999</v>
      </c>
      <c r="H5" s="41">
        <v>3.1032000000000002</v>
      </c>
      <c r="I5" s="41">
        <v>9.7058</v>
      </c>
      <c r="J5" s="41">
        <v>8.1523000000000003</v>
      </c>
      <c r="K5" s="41">
        <v>1.5535000000000001</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0.93269999999999997</v>
      </c>
      <c r="C7" s="58" t="s">
        <v>179</v>
      </c>
      <c r="D7" s="41">
        <v>0.53080000000000005</v>
      </c>
      <c r="E7" s="41">
        <v>0.53080000000000005</v>
      </c>
      <c r="F7" s="58" t="s">
        <v>179</v>
      </c>
      <c r="G7" s="10">
        <v>2.1402000000000001</v>
      </c>
      <c r="H7" s="41">
        <v>1.1353</v>
      </c>
      <c r="I7" s="41">
        <v>1.0048999999999999</v>
      </c>
      <c r="J7" s="41">
        <v>0.87009999999999998</v>
      </c>
      <c r="K7" s="58" t="s">
        <v>179</v>
      </c>
    </row>
    <row r="8" spans="1:11">
      <c r="A8" s="49" t="s">
        <v>129</v>
      </c>
      <c r="B8" s="58" t="s">
        <v>227</v>
      </c>
      <c r="C8" s="58" t="s">
        <v>227</v>
      </c>
      <c r="D8" s="58" t="s">
        <v>227</v>
      </c>
      <c r="E8" s="58" t="s">
        <v>227</v>
      </c>
      <c r="F8" s="58" t="s">
        <v>227</v>
      </c>
      <c r="G8" s="16" t="s">
        <v>227</v>
      </c>
      <c r="H8" s="58" t="s">
        <v>227</v>
      </c>
      <c r="I8" s="58" t="s">
        <v>227</v>
      </c>
      <c r="J8" s="58" t="s">
        <v>227</v>
      </c>
      <c r="K8" s="58" t="s">
        <v>227</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58" t="s">
        <v>227</v>
      </c>
      <c r="C10" s="58" t="s">
        <v>227</v>
      </c>
      <c r="D10" s="58" t="s">
        <v>227</v>
      </c>
      <c r="E10" s="58" t="s">
        <v>227</v>
      </c>
      <c r="F10" s="58" t="s">
        <v>227</v>
      </c>
      <c r="G10" s="10">
        <v>15.135400000000001</v>
      </c>
      <c r="H10" s="41">
        <v>7.2491000000000003</v>
      </c>
      <c r="I10" s="41">
        <v>7.8863000000000003</v>
      </c>
      <c r="J10" s="41">
        <v>4.9505999999999997</v>
      </c>
      <c r="K10" s="41">
        <v>2.9357000000000002</v>
      </c>
    </row>
    <row r="11" spans="1:11">
      <c r="A11" s="49" t="s">
        <v>132</v>
      </c>
      <c r="B11" s="58" t="s">
        <v>227</v>
      </c>
      <c r="C11" s="58" t="s">
        <v>227</v>
      </c>
      <c r="D11" s="58" t="s">
        <v>227</v>
      </c>
      <c r="E11" s="58" t="s">
        <v>227</v>
      </c>
      <c r="F11" s="58" t="s">
        <v>227</v>
      </c>
      <c r="G11" s="10">
        <v>6.3734000000000002</v>
      </c>
      <c r="H11" s="41">
        <v>1.3119000000000001</v>
      </c>
      <c r="I11" s="41">
        <v>5.0616000000000003</v>
      </c>
      <c r="J11" s="41">
        <v>2.8845000000000001</v>
      </c>
      <c r="K11" s="41">
        <v>2.1770999999999998</v>
      </c>
    </row>
    <row r="12" spans="1:11">
      <c r="A12" s="49" t="s">
        <v>133</v>
      </c>
      <c r="B12" s="41">
        <v>7.9493999999999998</v>
      </c>
      <c r="C12" s="41">
        <v>3.8569</v>
      </c>
      <c r="D12" s="41">
        <v>4.0925000000000002</v>
      </c>
      <c r="E12" s="41">
        <v>3.0562</v>
      </c>
      <c r="F12" s="41">
        <v>1.0363</v>
      </c>
      <c r="G12" s="10">
        <v>7.1201999999999996</v>
      </c>
      <c r="H12" s="41">
        <v>3.0893000000000002</v>
      </c>
      <c r="I12" s="41">
        <v>4.0308999999999999</v>
      </c>
      <c r="J12" s="41">
        <v>3.0752000000000002</v>
      </c>
      <c r="K12" s="41">
        <v>0.95579999999999998</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58" t="s">
        <v>227</v>
      </c>
      <c r="C14" s="58" t="s">
        <v>227</v>
      </c>
      <c r="D14" s="58" t="s">
        <v>227</v>
      </c>
      <c r="E14" s="58" t="s">
        <v>227</v>
      </c>
      <c r="F14" s="58" t="s">
        <v>227</v>
      </c>
      <c r="G14" s="10">
        <v>5.7398999999999996</v>
      </c>
      <c r="H14" s="41">
        <v>4.7336</v>
      </c>
      <c r="I14" s="41">
        <v>1.0063</v>
      </c>
      <c r="J14" s="58" t="s">
        <v>179</v>
      </c>
      <c r="K14" s="41">
        <v>0.8357</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5.3453999999999997</v>
      </c>
      <c r="C18" s="41">
        <v>2.0529000000000002</v>
      </c>
      <c r="D18" s="41">
        <v>3.2925</v>
      </c>
      <c r="E18" s="41">
        <v>1.3802000000000001</v>
      </c>
      <c r="F18" s="41">
        <v>1.9123000000000001</v>
      </c>
      <c r="G18" s="10">
        <v>4.9202000000000004</v>
      </c>
      <c r="H18" s="41">
        <v>1.8753</v>
      </c>
      <c r="I18" s="41">
        <v>3.0449000000000002</v>
      </c>
      <c r="J18" s="41">
        <v>1.5511999999999999</v>
      </c>
      <c r="K18" s="41">
        <v>1.4936</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16.084499999999998</v>
      </c>
      <c r="C24" s="41">
        <v>3.9474</v>
      </c>
      <c r="D24" s="41">
        <v>12.1371</v>
      </c>
      <c r="E24" s="41">
        <v>12.1371</v>
      </c>
      <c r="F24" s="58" t="s">
        <v>179</v>
      </c>
      <c r="G24" s="10">
        <v>15.8813</v>
      </c>
      <c r="H24" s="41">
        <v>6.2545000000000002</v>
      </c>
      <c r="I24" s="41">
        <v>9.6267999999999994</v>
      </c>
      <c r="J24" s="41">
        <v>9.5661000000000005</v>
      </c>
      <c r="K24" s="58" t="s">
        <v>179</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29.922599999999999</v>
      </c>
      <c r="C26" s="41">
        <v>4.6071</v>
      </c>
      <c r="D26" s="41">
        <v>25.3155</v>
      </c>
      <c r="E26" s="41">
        <v>23.855599999999999</v>
      </c>
      <c r="F26" s="41">
        <v>1.4599</v>
      </c>
      <c r="G26" s="10">
        <v>32.744500000000002</v>
      </c>
      <c r="H26" s="41">
        <v>2.9319999999999999</v>
      </c>
      <c r="I26" s="41">
        <v>29.8125</v>
      </c>
      <c r="J26" s="41">
        <v>26.399799999999999</v>
      </c>
      <c r="K26" s="41">
        <v>3.4127000000000001</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12.995200000000001</v>
      </c>
      <c r="C29" s="41">
        <v>4.9297000000000004</v>
      </c>
      <c r="D29" s="41">
        <v>8.0655000000000001</v>
      </c>
      <c r="E29" s="41">
        <v>4.3249000000000004</v>
      </c>
      <c r="F29" s="41">
        <v>3.7406000000000001</v>
      </c>
      <c r="G29" s="10">
        <v>11.035</v>
      </c>
      <c r="H29" s="41">
        <v>4.1233000000000004</v>
      </c>
      <c r="I29" s="41">
        <v>6.9116999999999997</v>
      </c>
      <c r="J29" s="41">
        <v>2.6996000000000002</v>
      </c>
      <c r="K29" s="41">
        <v>4.2121000000000004</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58" t="s">
        <v>227</v>
      </c>
      <c r="C32" s="58" t="s">
        <v>227</v>
      </c>
      <c r="D32" s="58" t="s">
        <v>227</v>
      </c>
      <c r="E32" s="58" t="s">
        <v>227</v>
      </c>
      <c r="F32" s="58" t="s">
        <v>227</v>
      </c>
      <c r="G32" s="10">
        <v>21.4178</v>
      </c>
      <c r="H32" s="41">
        <v>2.3231999999999999</v>
      </c>
      <c r="I32" s="41">
        <v>19.0946</v>
      </c>
      <c r="J32" s="41">
        <v>17.696300000000001</v>
      </c>
      <c r="K32" s="41">
        <v>1.3983000000000001</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K34"/>
  <sheetViews>
    <sheetView workbookViewId="0"/>
  </sheetViews>
  <sheetFormatPr defaultRowHeight="15"/>
  <cols>
    <col min="1" max="1" width="26" customWidth="1"/>
    <col min="2" max="11" width="16" customWidth="1"/>
  </cols>
  <sheetData>
    <row r="1" spans="1:11">
      <c r="A1" s="2" t="s">
        <v>47</v>
      </c>
    </row>
    <row r="2" spans="1:11">
      <c r="A2" s="31" t="s">
        <v>212</v>
      </c>
      <c r="B2" s="64">
        <v>2005</v>
      </c>
      <c r="C2" s="45"/>
      <c r="D2" s="45"/>
      <c r="E2" s="45"/>
      <c r="F2" s="45"/>
      <c r="G2" s="64">
        <v>2007</v>
      </c>
      <c r="H2" s="45"/>
      <c r="I2" s="45"/>
      <c r="J2" s="45"/>
      <c r="K2" s="45"/>
    </row>
    <row r="3" spans="1:11" ht="44.25" customHeight="1">
      <c r="A3" s="37"/>
      <c r="B3" s="8" t="s">
        <v>220</v>
      </c>
      <c r="C3" s="46" t="s">
        <v>221</v>
      </c>
      <c r="D3" s="46" t="s">
        <v>222</v>
      </c>
      <c r="E3" s="46" t="s">
        <v>231</v>
      </c>
      <c r="F3" s="46" t="s">
        <v>232</v>
      </c>
      <c r="G3" s="47" t="s">
        <v>220</v>
      </c>
      <c r="H3" s="46" t="s">
        <v>221</v>
      </c>
      <c r="I3" s="46" t="s">
        <v>222</v>
      </c>
      <c r="J3" s="46" t="s">
        <v>231</v>
      </c>
      <c r="K3" s="46" t="s">
        <v>232</v>
      </c>
    </row>
    <row r="4" spans="1:11">
      <c r="A4" s="40" t="s">
        <v>167</v>
      </c>
      <c r="B4" s="41">
        <v>6.2211999999999996</v>
      </c>
      <c r="C4" s="41">
        <v>1.3368</v>
      </c>
      <c r="D4" s="41">
        <v>4.8844000000000003</v>
      </c>
      <c r="E4" s="41">
        <v>3.8409</v>
      </c>
      <c r="F4" s="41">
        <v>1.0441</v>
      </c>
      <c r="G4" s="10">
        <v>6.7907999999999999</v>
      </c>
      <c r="H4" s="41">
        <v>1.5441</v>
      </c>
      <c r="I4" s="41">
        <v>5.2465999999999999</v>
      </c>
      <c r="J4" s="41">
        <v>4.1974</v>
      </c>
      <c r="K4" s="41">
        <v>1.0491999999999999</v>
      </c>
    </row>
    <row r="5" spans="1:11">
      <c r="A5" s="40" t="s">
        <v>241</v>
      </c>
      <c r="B5" s="41">
        <v>13.213200000000001</v>
      </c>
      <c r="C5" s="41">
        <v>2.4014000000000002</v>
      </c>
      <c r="D5" s="41">
        <v>10.8118</v>
      </c>
      <c r="E5" s="41">
        <v>8.8015000000000008</v>
      </c>
      <c r="F5" s="41">
        <v>2.0103</v>
      </c>
      <c r="G5" s="10">
        <v>12.5915</v>
      </c>
      <c r="H5" s="41">
        <v>2.5301999999999998</v>
      </c>
      <c r="I5" s="41">
        <v>10.061299999999999</v>
      </c>
      <c r="J5" s="41">
        <v>7.5816999999999997</v>
      </c>
      <c r="K5" s="41">
        <v>2.4796</v>
      </c>
    </row>
    <row r="6" spans="1:11">
      <c r="A6" s="49" t="s">
        <v>127</v>
      </c>
      <c r="B6" s="58" t="s">
        <v>227</v>
      </c>
      <c r="C6" s="58" t="s">
        <v>227</v>
      </c>
      <c r="D6" s="58" t="s">
        <v>227</v>
      </c>
      <c r="E6" s="58" t="s">
        <v>227</v>
      </c>
      <c r="F6" s="58" t="s">
        <v>227</v>
      </c>
      <c r="G6" s="16" t="s">
        <v>227</v>
      </c>
      <c r="H6" s="58" t="s">
        <v>227</v>
      </c>
      <c r="I6" s="58" t="s">
        <v>227</v>
      </c>
      <c r="J6" s="58" t="s">
        <v>227</v>
      </c>
      <c r="K6" s="58" t="s">
        <v>227</v>
      </c>
    </row>
    <row r="7" spans="1:11">
      <c r="A7" s="49" t="s">
        <v>128</v>
      </c>
      <c r="B7" s="41">
        <v>1.21</v>
      </c>
      <c r="C7" s="58" t="s">
        <v>179</v>
      </c>
      <c r="D7" s="41">
        <v>0.86960000000000004</v>
      </c>
      <c r="E7" s="41">
        <v>0.6764</v>
      </c>
      <c r="F7" s="58" t="s">
        <v>179</v>
      </c>
      <c r="G7" s="10">
        <v>2.6126</v>
      </c>
      <c r="H7" s="41">
        <v>1.6821999999999999</v>
      </c>
      <c r="I7" s="41">
        <v>0.9304</v>
      </c>
      <c r="J7" s="41">
        <v>0.58150000000000002</v>
      </c>
      <c r="K7" s="58" t="s">
        <v>179</v>
      </c>
    </row>
    <row r="8" spans="1:11">
      <c r="A8" s="49" t="s">
        <v>129</v>
      </c>
      <c r="B8" s="41">
        <v>15.9316</v>
      </c>
      <c r="C8" s="41">
        <v>6.4199000000000002</v>
      </c>
      <c r="D8" s="41">
        <v>9.5117999999999991</v>
      </c>
      <c r="E8" s="41">
        <v>8.7056000000000004</v>
      </c>
      <c r="F8" s="41">
        <v>0.80610000000000004</v>
      </c>
      <c r="G8" s="10">
        <v>15.4314</v>
      </c>
      <c r="H8" s="41">
        <v>3.2469999999999999</v>
      </c>
      <c r="I8" s="41">
        <v>12.1843</v>
      </c>
      <c r="J8" s="41">
        <v>11.4308</v>
      </c>
      <c r="K8" s="41">
        <v>0.75349999999999995</v>
      </c>
    </row>
    <row r="9" spans="1:11">
      <c r="A9" s="49" t="s">
        <v>130</v>
      </c>
      <c r="B9" s="58" t="s">
        <v>227</v>
      </c>
      <c r="C9" s="58" t="s">
        <v>227</v>
      </c>
      <c r="D9" s="58" t="s">
        <v>227</v>
      </c>
      <c r="E9" s="58" t="s">
        <v>227</v>
      </c>
      <c r="F9" s="58" t="s">
        <v>227</v>
      </c>
      <c r="G9" s="16" t="s">
        <v>227</v>
      </c>
      <c r="H9" s="58" t="s">
        <v>227</v>
      </c>
      <c r="I9" s="58" t="s">
        <v>227</v>
      </c>
      <c r="J9" s="58" t="s">
        <v>227</v>
      </c>
      <c r="K9" s="58" t="s">
        <v>227</v>
      </c>
    </row>
    <row r="10" spans="1:11">
      <c r="A10" s="49" t="s">
        <v>131</v>
      </c>
      <c r="B10" s="41">
        <v>9.1317000000000004</v>
      </c>
      <c r="C10" s="41">
        <v>2.9152999999999998</v>
      </c>
      <c r="D10" s="41">
        <v>6.2164000000000001</v>
      </c>
      <c r="E10" s="41">
        <v>5.2369000000000003</v>
      </c>
      <c r="F10" s="41">
        <v>0.97950000000000004</v>
      </c>
      <c r="G10" s="10">
        <v>10.763</v>
      </c>
      <c r="H10" s="41">
        <v>3.8906000000000001</v>
      </c>
      <c r="I10" s="41">
        <v>6.8723999999999998</v>
      </c>
      <c r="J10" s="41">
        <v>4.5209999999999999</v>
      </c>
      <c r="K10" s="41">
        <v>2.3513999999999999</v>
      </c>
    </row>
    <row r="11" spans="1:11">
      <c r="A11" s="49" t="s">
        <v>132</v>
      </c>
      <c r="B11" s="41">
        <v>7.9797000000000002</v>
      </c>
      <c r="C11" s="41">
        <v>1.2813000000000001</v>
      </c>
      <c r="D11" s="41">
        <v>6.6984000000000004</v>
      </c>
      <c r="E11" s="41">
        <v>4.4531000000000001</v>
      </c>
      <c r="F11" s="41">
        <v>2.2454000000000001</v>
      </c>
      <c r="G11" s="10">
        <v>8.7012</v>
      </c>
      <c r="H11" s="41">
        <v>2.8837999999999999</v>
      </c>
      <c r="I11" s="41">
        <v>5.8174999999999999</v>
      </c>
      <c r="J11" s="41">
        <v>3.3913000000000002</v>
      </c>
      <c r="K11" s="41">
        <v>2.4262000000000001</v>
      </c>
    </row>
    <row r="12" spans="1:11">
      <c r="A12" s="49" t="s">
        <v>133</v>
      </c>
      <c r="B12" s="41">
        <v>5.7314999999999996</v>
      </c>
      <c r="C12" s="41">
        <v>2.4167999999999998</v>
      </c>
      <c r="D12" s="41">
        <v>3.3147000000000002</v>
      </c>
      <c r="E12" s="41">
        <v>2.1698</v>
      </c>
      <c r="F12" s="41">
        <v>1.1449</v>
      </c>
      <c r="G12" s="10">
        <v>6.5762999999999998</v>
      </c>
      <c r="H12" s="41">
        <v>2.9750000000000001</v>
      </c>
      <c r="I12" s="41">
        <v>3.6013000000000002</v>
      </c>
      <c r="J12" s="41">
        <v>2.2753000000000001</v>
      </c>
      <c r="K12" s="41">
        <v>1.3260000000000001</v>
      </c>
    </row>
    <row r="13" spans="1:11">
      <c r="A13" s="49" t="s">
        <v>134</v>
      </c>
      <c r="B13" s="58" t="s">
        <v>227</v>
      </c>
      <c r="C13" s="58" t="s">
        <v>227</v>
      </c>
      <c r="D13" s="58" t="s">
        <v>227</v>
      </c>
      <c r="E13" s="58" t="s">
        <v>227</v>
      </c>
      <c r="F13" s="58" t="s">
        <v>227</v>
      </c>
      <c r="G13" s="16" t="s">
        <v>227</v>
      </c>
      <c r="H13" s="58" t="s">
        <v>227</v>
      </c>
      <c r="I13" s="58" t="s">
        <v>227</v>
      </c>
      <c r="J13" s="58" t="s">
        <v>227</v>
      </c>
      <c r="K13" s="58" t="s">
        <v>227</v>
      </c>
    </row>
    <row r="14" spans="1:11">
      <c r="A14" s="49" t="s">
        <v>135</v>
      </c>
      <c r="B14" s="41">
        <v>4.1050000000000004</v>
      </c>
      <c r="C14" s="41">
        <v>2.6844999999999999</v>
      </c>
      <c r="D14" s="41">
        <v>1.4205000000000001</v>
      </c>
      <c r="E14" s="41">
        <v>0.92010000000000003</v>
      </c>
      <c r="F14" s="41">
        <v>0.50039999999999996</v>
      </c>
      <c r="G14" s="10">
        <v>4.8742000000000001</v>
      </c>
      <c r="H14" s="41">
        <v>2.073</v>
      </c>
      <c r="I14" s="41">
        <v>2.8010999999999999</v>
      </c>
      <c r="J14" s="41">
        <v>0.55779999999999996</v>
      </c>
      <c r="K14" s="41">
        <v>2.2433000000000001</v>
      </c>
    </row>
    <row r="15" spans="1:11">
      <c r="A15" s="49" t="s">
        <v>136</v>
      </c>
      <c r="B15" s="58" t="s">
        <v>227</v>
      </c>
      <c r="C15" s="58" t="s">
        <v>227</v>
      </c>
      <c r="D15" s="58" t="s">
        <v>227</v>
      </c>
      <c r="E15" s="58" t="s">
        <v>227</v>
      </c>
      <c r="F15" s="58" t="s">
        <v>227</v>
      </c>
      <c r="G15" s="16" t="s">
        <v>227</v>
      </c>
      <c r="H15" s="58" t="s">
        <v>227</v>
      </c>
      <c r="I15" s="58" t="s">
        <v>227</v>
      </c>
      <c r="J15" s="58" t="s">
        <v>227</v>
      </c>
      <c r="K15" s="58" t="s">
        <v>227</v>
      </c>
    </row>
    <row r="16" spans="1:11">
      <c r="A16" s="49" t="s">
        <v>137</v>
      </c>
      <c r="B16" s="58" t="s">
        <v>227</v>
      </c>
      <c r="C16" s="58" t="s">
        <v>227</v>
      </c>
      <c r="D16" s="58" t="s">
        <v>227</v>
      </c>
      <c r="E16" s="58" t="s">
        <v>227</v>
      </c>
      <c r="F16" s="58" t="s">
        <v>227</v>
      </c>
      <c r="G16" s="16" t="s">
        <v>227</v>
      </c>
      <c r="H16" s="58" t="s">
        <v>227</v>
      </c>
      <c r="I16" s="58" t="s">
        <v>227</v>
      </c>
      <c r="J16" s="58" t="s">
        <v>227</v>
      </c>
      <c r="K16" s="58" t="s">
        <v>227</v>
      </c>
    </row>
    <row r="17" spans="1:11">
      <c r="A17" s="49" t="s">
        <v>138</v>
      </c>
      <c r="B17" s="58" t="s">
        <v>227</v>
      </c>
      <c r="C17" s="58" t="s">
        <v>227</v>
      </c>
      <c r="D17" s="58" t="s">
        <v>227</v>
      </c>
      <c r="E17" s="58" t="s">
        <v>227</v>
      </c>
      <c r="F17" s="58" t="s">
        <v>227</v>
      </c>
      <c r="G17" s="16" t="s">
        <v>227</v>
      </c>
      <c r="H17" s="58" t="s">
        <v>227</v>
      </c>
      <c r="I17" s="58" t="s">
        <v>227</v>
      </c>
      <c r="J17" s="58" t="s">
        <v>227</v>
      </c>
      <c r="K17" s="58" t="s">
        <v>227</v>
      </c>
    </row>
    <row r="18" spans="1:11">
      <c r="A18" s="49" t="s">
        <v>139</v>
      </c>
      <c r="B18" s="41">
        <v>3.3388</v>
      </c>
      <c r="C18" s="41">
        <v>1.6928000000000001</v>
      </c>
      <c r="D18" s="41">
        <v>1.6459999999999999</v>
      </c>
      <c r="E18" s="41">
        <v>0.72560000000000002</v>
      </c>
      <c r="F18" s="41">
        <v>0.9204</v>
      </c>
      <c r="G18" s="10">
        <v>3.7418</v>
      </c>
      <c r="H18" s="41">
        <v>1.698</v>
      </c>
      <c r="I18" s="41">
        <v>2.0436999999999999</v>
      </c>
      <c r="J18" s="41">
        <v>1.2188000000000001</v>
      </c>
      <c r="K18" s="41">
        <v>0.82489999999999997</v>
      </c>
    </row>
    <row r="19" spans="1:11">
      <c r="A19" s="49" t="s">
        <v>140</v>
      </c>
      <c r="B19" s="58" t="s">
        <v>227</v>
      </c>
      <c r="C19" s="58" t="s">
        <v>227</v>
      </c>
      <c r="D19" s="58" t="s">
        <v>227</v>
      </c>
      <c r="E19" s="58" t="s">
        <v>227</v>
      </c>
      <c r="F19" s="58" t="s">
        <v>227</v>
      </c>
      <c r="G19" s="16" t="s">
        <v>227</v>
      </c>
      <c r="H19" s="58" t="s">
        <v>227</v>
      </c>
      <c r="I19" s="58" t="s">
        <v>227</v>
      </c>
      <c r="J19" s="58" t="s">
        <v>227</v>
      </c>
      <c r="K19" s="58" t="s">
        <v>227</v>
      </c>
    </row>
    <row r="20" spans="1:11">
      <c r="A20" s="49" t="s">
        <v>141</v>
      </c>
      <c r="B20" s="58" t="s">
        <v>227</v>
      </c>
      <c r="C20" s="58" t="s">
        <v>227</v>
      </c>
      <c r="D20" s="58" t="s">
        <v>227</v>
      </c>
      <c r="E20" s="58" t="s">
        <v>227</v>
      </c>
      <c r="F20" s="58" t="s">
        <v>227</v>
      </c>
      <c r="G20" s="16" t="s">
        <v>227</v>
      </c>
      <c r="H20" s="58" t="s">
        <v>227</v>
      </c>
      <c r="I20" s="58" t="s">
        <v>227</v>
      </c>
      <c r="J20" s="58" t="s">
        <v>227</v>
      </c>
      <c r="K20" s="58" t="s">
        <v>227</v>
      </c>
    </row>
    <row r="21" spans="1:11">
      <c r="A21" s="49" t="s">
        <v>242</v>
      </c>
      <c r="B21" s="58" t="s">
        <v>227</v>
      </c>
      <c r="C21" s="58" t="s">
        <v>227</v>
      </c>
      <c r="D21" s="58" t="s">
        <v>227</v>
      </c>
      <c r="E21" s="58" t="s">
        <v>227</v>
      </c>
      <c r="F21" s="58" t="s">
        <v>227</v>
      </c>
      <c r="G21" s="16" t="s">
        <v>227</v>
      </c>
      <c r="H21" s="58" t="s">
        <v>227</v>
      </c>
      <c r="I21" s="58" t="s">
        <v>227</v>
      </c>
      <c r="J21" s="58" t="s">
        <v>227</v>
      </c>
      <c r="K21" s="58" t="s">
        <v>227</v>
      </c>
    </row>
    <row r="22" spans="1:11">
      <c r="A22" s="49" t="s">
        <v>142</v>
      </c>
      <c r="B22" s="58" t="s">
        <v>227</v>
      </c>
      <c r="C22" s="58" t="s">
        <v>227</v>
      </c>
      <c r="D22" s="58" t="s">
        <v>227</v>
      </c>
      <c r="E22" s="58" t="s">
        <v>227</v>
      </c>
      <c r="F22" s="58" t="s">
        <v>227</v>
      </c>
      <c r="G22" s="16" t="s">
        <v>227</v>
      </c>
      <c r="H22" s="58" t="s">
        <v>227</v>
      </c>
      <c r="I22" s="58" t="s">
        <v>227</v>
      </c>
      <c r="J22" s="58" t="s">
        <v>227</v>
      </c>
      <c r="K22" s="58" t="s">
        <v>227</v>
      </c>
    </row>
    <row r="23" spans="1:11">
      <c r="A23" s="49" t="s">
        <v>143</v>
      </c>
      <c r="B23" s="58" t="s">
        <v>227</v>
      </c>
      <c r="C23" s="58" t="s">
        <v>227</v>
      </c>
      <c r="D23" s="58" t="s">
        <v>227</v>
      </c>
      <c r="E23" s="58" t="s">
        <v>227</v>
      </c>
      <c r="F23" s="58" t="s">
        <v>227</v>
      </c>
      <c r="G23" s="16" t="s">
        <v>227</v>
      </c>
      <c r="H23" s="58" t="s">
        <v>227</v>
      </c>
      <c r="I23" s="58" t="s">
        <v>227</v>
      </c>
      <c r="J23" s="58" t="s">
        <v>227</v>
      </c>
      <c r="K23" s="58" t="s">
        <v>227</v>
      </c>
    </row>
    <row r="24" spans="1:11">
      <c r="A24" s="49" t="s">
        <v>144</v>
      </c>
      <c r="B24" s="41">
        <v>14.4033</v>
      </c>
      <c r="C24" s="41">
        <v>4.3472</v>
      </c>
      <c r="D24" s="41">
        <v>10.0562</v>
      </c>
      <c r="E24" s="41">
        <v>8.7165999999999997</v>
      </c>
      <c r="F24" s="41">
        <v>1.4028</v>
      </c>
      <c r="G24" s="10">
        <v>12.7561</v>
      </c>
      <c r="H24" s="41">
        <v>4.3933</v>
      </c>
      <c r="I24" s="41">
        <v>8.3628</v>
      </c>
      <c r="J24" s="41">
        <v>7.0095000000000001</v>
      </c>
      <c r="K24" s="41">
        <v>1.3532999999999999</v>
      </c>
    </row>
    <row r="25" spans="1:11">
      <c r="A25" s="49" t="s">
        <v>145</v>
      </c>
      <c r="B25" s="58" t="s">
        <v>227</v>
      </c>
      <c r="C25" s="58" t="s">
        <v>227</v>
      </c>
      <c r="D25" s="58" t="s">
        <v>227</v>
      </c>
      <c r="E25" s="58" t="s">
        <v>227</v>
      </c>
      <c r="F25" s="58" t="s">
        <v>227</v>
      </c>
      <c r="G25" s="16" t="s">
        <v>227</v>
      </c>
      <c r="H25" s="58" t="s">
        <v>227</v>
      </c>
      <c r="I25" s="58" t="s">
        <v>227</v>
      </c>
      <c r="J25" s="58" t="s">
        <v>227</v>
      </c>
      <c r="K25" s="58" t="s">
        <v>227</v>
      </c>
    </row>
    <row r="26" spans="1:11">
      <c r="A26" s="49" t="s">
        <v>146</v>
      </c>
      <c r="B26" s="41">
        <v>34.5764</v>
      </c>
      <c r="C26" s="41">
        <v>3.1791</v>
      </c>
      <c r="D26" s="41">
        <v>31.397200000000002</v>
      </c>
      <c r="E26" s="41">
        <v>29.244800000000001</v>
      </c>
      <c r="F26" s="41">
        <v>2.1682999999999999</v>
      </c>
      <c r="G26" s="10">
        <v>30.1782</v>
      </c>
      <c r="H26" s="41">
        <v>2.9701</v>
      </c>
      <c r="I26" s="41">
        <v>27.208100000000002</v>
      </c>
      <c r="J26" s="41">
        <v>24.6218</v>
      </c>
      <c r="K26" s="41">
        <v>2.5863</v>
      </c>
    </row>
    <row r="27" spans="1:11">
      <c r="A27" s="49" t="s">
        <v>147</v>
      </c>
      <c r="B27" s="58" t="s">
        <v>227</v>
      </c>
      <c r="C27" s="58" t="s">
        <v>227</v>
      </c>
      <c r="D27" s="58" t="s">
        <v>227</v>
      </c>
      <c r="E27" s="58" t="s">
        <v>227</v>
      </c>
      <c r="F27" s="58" t="s">
        <v>227</v>
      </c>
      <c r="G27" s="16" t="s">
        <v>227</v>
      </c>
      <c r="H27" s="58" t="s">
        <v>227</v>
      </c>
      <c r="I27" s="58" t="s">
        <v>227</v>
      </c>
      <c r="J27" s="58" t="s">
        <v>227</v>
      </c>
      <c r="K27" s="58" t="s">
        <v>227</v>
      </c>
    </row>
    <row r="28" spans="1:11">
      <c r="A28" s="49" t="s">
        <v>148</v>
      </c>
      <c r="B28" s="58" t="s">
        <v>227</v>
      </c>
      <c r="C28" s="58" t="s">
        <v>227</v>
      </c>
      <c r="D28" s="58" t="s">
        <v>227</v>
      </c>
      <c r="E28" s="58" t="s">
        <v>227</v>
      </c>
      <c r="F28" s="58" t="s">
        <v>227</v>
      </c>
      <c r="G28" s="16" t="s">
        <v>227</v>
      </c>
      <c r="H28" s="58" t="s">
        <v>227</v>
      </c>
      <c r="I28" s="58" t="s">
        <v>227</v>
      </c>
      <c r="J28" s="58" t="s">
        <v>227</v>
      </c>
      <c r="K28" s="58" t="s">
        <v>227</v>
      </c>
    </row>
    <row r="29" spans="1:11">
      <c r="A29" s="49" t="s">
        <v>149</v>
      </c>
      <c r="B29" s="41">
        <v>10.210100000000001</v>
      </c>
      <c r="C29" s="41">
        <v>3.9186999999999999</v>
      </c>
      <c r="D29" s="41">
        <v>6.2914000000000003</v>
      </c>
      <c r="E29" s="41">
        <v>1.8549</v>
      </c>
      <c r="F29" s="41">
        <v>4.4364999999999997</v>
      </c>
      <c r="G29" s="10">
        <v>10.290699999999999</v>
      </c>
      <c r="H29" s="41">
        <v>3.4169999999999998</v>
      </c>
      <c r="I29" s="41">
        <v>6.8735999999999997</v>
      </c>
      <c r="J29" s="41">
        <v>0.96440000000000003</v>
      </c>
      <c r="K29" s="41">
        <v>5.9092000000000002</v>
      </c>
    </row>
    <row r="30" spans="1:11">
      <c r="A30" s="49" t="s">
        <v>150</v>
      </c>
      <c r="B30" s="58" t="s">
        <v>227</v>
      </c>
      <c r="C30" s="58" t="s">
        <v>227</v>
      </c>
      <c r="D30" s="58" t="s">
        <v>227</v>
      </c>
      <c r="E30" s="58" t="s">
        <v>227</v>
      </c>
      <c r="F30" s="58" t="s">
        <v>227</v>
      </c>
      <c r="G30" s="16" t="s">
        <v>227</v>
      </c>
      <c r="H30" s="58" t="s">
        <v>227</v>
      </c>
      <c r="I30" s="58" t="s">
        <v>227</v>
      </c>
      <c r="J30" s="58" t="s">
        <v>227</v>
      </c>
      <c r="K30" s="58" t="s">
        <v>227</v>
      </c>
    </row>
    <row r="31" spans="1:11">
      <c r="A31" s="49" t="s">
        <v>151</v>
      </c>
      <c r="B31" s="58" t="s">
        <v>227</v>
      </c>
      <c r="C31" s="58" t="s">
        <v>227</v>
      </c>
      <c r="D31" s="58" t="s">
        <v>227</v>
      </c>
      <c r="E31" s="58" t="s">
        <v>227</v>
      </c>
      <c r="F31" s="58" t="s">
        <v>227</v>
      </c>
      <c r="G31" s="16" t="s">
        <v>227</v>
      </c>
      <c r="H31" s="58" t="s">
        <v>227</v>
      </c>
      <c r="I31" s="58" t="s">
        <v>227</v>
      </c>
      <c r="J31" s="58" t="s">
        <v>227</v>
      </c>
      <c r="K31" s="58" t="s">
        <v>227</v>
      </c>
    </row>
    <row r="32" spans="1:11">
      <c r="A32" s="49" t="s">
        <v>152</v>
      </c>
      <c r="B32" s="41">
        <v>23.617599999999999</v>
      </c>
      <c r="C32" s="41">
        <v>5.1346999999999996</v>
      </c>
      <c r="D32" s="41">
        <v>18.482900000000001</v>
      </c>
      <c r="E32" s="41">
        <v>14.550599999999999</v>
      </c>
      <c r="F32" s="41">
        <v>3.9323999999999999</v>
      </c>
      <c r="G32" s="10">
        <v>21.391400000000001</v>
      </c>
      <c r="H32" s="41">
        <v>1.5809</v>
      </c>
      <c r="I32" s="41">
        <v>19.810500000000001</v>
      </c>
      <c r="J32" s="41">
        <v>16.932200000000002</v>
      </c>
      <c r="K32" s="41">
        <v>2.8782999999999999</v>
      </c>
    </row>
    <row r="33" spans="1:11">
      <c r="A33" s="14" t="s">
        <v>243</v>
      </c>
      <c r="B33" s="19" t="s">
        <v>227</v>
      </c>
      <c r="C33" s="19" t="s">
        <v>227</v>
      </c>
      <c r="D33" s="19" t="s">
        <v>227</v>
      </c>
      <c r="E33" s="19" t="s">
        <v>227</v>
      </c>
      <c r="F33" s="19" t="s">
        <v>227</v>
      </c>
      <c r="G33" s="29" t="s">
        <v>227</v>
      </c>
      <c r="H33" s="19" t="s">
        <v>227</v>
      </c>
      <c r="I33" s="19" t="s">
        <v>227</v>
      </c>
      <c r="J33" s="19" t="s">
        <v>227</v>
      </c>
      <c r="K33" s="19" t="s">
        <v>227</v>
      </c>
    </row>
    <row r="34" spans="1:11">
      <c r="A34" s="7" t="s">
        <v>234</v>
      </c>
    </row>
  </sheetData>
  <mergeCells count="3">
    <mergeCell ref="B2:F2"/>
    <mergeCell ref="A2:A3"/>
    <mergeCell ref="G2:K2"/>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60cbb50-dce1-43ad-b0a3-342ade86abf1" xsi:nil="true"/>
    <_ip_UnifiedCompliancePolicyUIAction xmlns="http://schemas.microsoft.com/sharepoint/v3" xsi:nil="true"/>
    <lcf76f155ced4ddcb4097134ff3c332f xmlns="314a293a-148a-421c-9e03-9d929aba5a9b">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52AC68927D7E439A5A78E5D0299ED8" ma:contentTypeVersion="16" ma:contentTypeDescription="Create a new document." ma:contentTypeScope="" ma:versionID="86709ce68ccab18291e2ea1f768cd707">
  <xsd:schema xmlns:xsd="http://www.w3.org/2001/XMLSchema" xmlns:xs="http://www.w3.org/2001/XMLSchema" xmlns:p="http://schemas.microsoft.com/office/2006/metadata/properties" xmlns:ns1="http://schemas.microsoft.com/sharepoint/v3" xmlns:ns2="314a293a-148a-421c-9e03-9d929aba5a9b" xmlns:ns3="460cbb50-dce1-43ad-b0a3-342ade86abf1" targetNamespace="http://schemas.microsoft.com/office/2006/metadata/properties" ma:root="true" ma:fieldsID="c0d5ef86e80558769ff9e522869e4e0d" ns1:_="" ns2:_="" ns3:_="">
    <xsd:import namespace="http://schemas.microsoft.com/sharepoint/v3"/>
    <xsd:import namespace="314a293a-148a-421c-9e03-9d929aba5a9b"/>
    <xsd:import namespace="460cbb50-dce1-43ad-b0a3-342ade86ab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4a293a-148a-421c-9e03-9d929aba5a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0cbb50-dce1-43ad-b0a3-342ade86abf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65e01ca-5760-404c-92c6-4df52b1f11e1}" ma:internalName="TaxCatchAll" ma:showField="CatchAllData" ma:web="460cbb50-dce1-43ad-b0a3-342ade86abf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1D4628-2F00-48CF-A34D-660F0780BD94}"/>
</file>

<file path=customXml/itemProps2.xml><?xml version="1.0" encoding="utf-8"?>
<ds:datastoreItem xmlns:ds="http://schemas.openxmlformats.org/officeDocument/2006/customXml" ds:itemID="{6F1FC1E4-ECEE-48F2-A890-4E1C35A13800}"/>
</file>

<file path=customXml/itemProps3.xml><?xml version="1.0" encoding="utf-8"?>
<ds:datastoreItem xmlns:ds="http://schemas.openxmlformats.org/officeDocument/2006/customXml" ds:itemID="{0D619685-01B7-425C-968F-E968179D48C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Report Reading 2024: Appendix Tables</dc:title>
  <dc:subject>State Report Reading 2024</dc:subject>
  <dc:creator>ETS DART</dc:creator>
  <cp:keywords>Reading, State Report, Appendix</cp:keywords>
  <dc:description/>
  <cp:lastModifiedBy>McCarthy, Jillian</cp:lastModifiedBy>
  <cp:revision/>
  <dcterms:created xsi:type="dcterms:W3CDTF">2024-12-05T17:25:03Z</dcterms:created>
  <dcterms:modified xsi:type="dcterms:W3CDTF">2024-12-11T15:46:56Z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0x0101009A52AC68927D7E439A5A78E5D0299ED8</vt:lpwstr>
  </property>
  <property fmtid="{D5CDD505-2E9C-101B-9397-08002B2CF9AE}" pid="3" name="MediaServiceImageTags">
    <vt:lpwstr/>
  </property>
</Properties>
</file>