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xr:revisionPtr revIDLastSave="0" documentId="11_F37D06FBDA0C269191D586BBAC8B4366D19040B9" xr6:coauthVersionLast="47" xr6:coauthVersionMax="47" xr10:uidLastSave="{00000000-0000-0000-0000-000000000000}"/>
  <bookViews>
    <workbookView xWindow="0" yWindow="0" windowWidth="0" windowHeight="0" xr2:uid="{00000000-000D-0000-FFFF-FFFF00000000}"/>
  </bookViews>
  <sheets>
    <sheet name="List of Tables" sheetId="1" r:id="rId1"/>
    <sheet name="Table A-1" sheetId="2" r:id="rId2"/>
    <sheet name="Table A-2" sheetId="3" r:id="rId3"/>
    <sheet name="Table A-3" sheetId="4" r:id="rId4"/>
    <sheet name="Table A-4" sheetId="5" r:id="rId5"/>
    <sheet name="Table A-5" sheetId="6" r:id="rId6"/>
    <sheet name="Table A-6" sheetId="7" r:id="rId7"/>
    <sheet name="Table A-7" sheetId="8" r:id="rId8"/>
    <sheet name="Table A-8" sheetId="9" r:id="rId9"/>
    <sheet name="Table A-9" sheetId="10" r:id="rId10"/>
    <sheet name="Table A-10" sheetId="11" r:id="rId11"/>
    <sheet name="Table A-11" sheetId="12" r:id="rId12"/>
    <sheet name="Table A-12" sheetId="13" r:id="rId13"/>
    <sheet name="Table A-13" sheetId="14" r:id="rId14"/>
    <sheet name="Table A-14" sheetId="15" r:id="rId15"/>
    <sheet name="Table A-15" sheetId="16" r:id="rId16"/>
    <sheet name="Table A-16" sheetId="17" r:id="rId17"/>
    <sheet name="Table A-17" sheetId="18" r:id="rId18"/>
    <sheet name="Table A-18" sheetId="19" r:id="rId19"/>
    <sheet name="Table A-18 (Cont-1)" sheetId="20" r:id="rId20"/>
    <sheet name="Table A-18 (Cont-2)" sheetId="21" r:id="rId21"/>
    <sheet name="Table A-18 (Cont-3)" sheetId="22" r:id="rId22"/>
    <sheet name="Table A-18 (Cont-4)" sheetId="23" r:id="rId23"/>
    <sheet name="Table A-18 (Cont-5)" sheetId="24" r:id="rId24"/>
    <sheet name="Table A-19" sheetId="25" r:id="rId25"/>
    <sheet name="Table A-20" sheetId="26" r:id="rId26"/>
    <sheet name="Table A-20 (Cont-1)" sheetId="27" r:id="rId27"/>
    <sheet name="Table A-20 (Cont-2)" sheetId="28" r:id="rId28"/>
    <sheet name="Table A-20 (Cont-3)" sheetId="29" r:id="rId29"/>
    <sheet name="Table A-20 (Cont-4)" sheetId="30" r:id="rId30"/>
    <sheet name="Table A-20 (Cont-5)" sheetId="31" r:id="rId31"/>
    <sheet name="Table A-21" sheetId="32" r:id="rId32"/>
    <sheet name="Table A-22" sheetId="33" r:id="rId33"/>
    <sheet name="Table A-22 (Cont-1)" sheetId="34" r:id="rId34"/>
    <sheet name="Table A-22 (Cont-2)" sheetId="35" r:id="rId35"/>
    <sheet name="Table A-22 (Cont-3)" sheetId="36" r:id="rId36"/>
    <sheet name="Table A-22 (Cont-4)" sheetId="37" r:id="rId37"/>
    <sheet name="Table A-22 (Cont-5)" sheetId="38" r:id="rId38"/>
    <sheet name="Table A-23" sheetId="39" r:id="rId39"/>
    <sheet name="Table A-24" sheetId="40" r:id="rId40"/>
    <sheet name="Table A-24 (Cont-1)" sheetId="41" r:id="rId41"/>
    <sheet name="Table A-24 (Cont-2)" sheetId="42" r:id="rId42"/>
    <sheet name="Table A-24 (Cont-3)" sheetId="43" r:id="rId43"/>
    <sheet name="Table A-24 (Cont-4)" sheetId="44" r:id="rId44"/>
    <sheet name="Table A-24 (Cont-5)" sheetId="45" r:id="rId45"/>
    <sheet name="Table A-25" sheetId="46" r:id="rId46"/>
    <sheet name="Table A-26" sheetId="47" r:id="rId47"/>
    <sheet name="Table A-26 (Cont-1)" sheetId="48" r:id="rId48"/>
    <sheet name="Table A-26 (Cont-2)" sheetId="49" r:id="rId49"/>
    <sheet name="Table A-26 (Cont-3)" sheetId="50" r:id="rId50"/>
    <sheet name="Table A-26 (Cont-4)" sheetId="51" r:id="rId51"/>
    <sheet name="Table A-26 (Cont-5)" sheetId="52" r:id="rId52"/>
    <sheet name="Table A-27" sheetId="53" r:id="rId53"/>
    <sheet name="Table A-28" sheetId="54" r:id="rId54"/>
    <sheet name="Table A-28 (Cont-1)" sheetId="55" r:id="rId55"/>
    <sheet name="Table A-28 (Cont-2)" sheetId="56" r:id="rId56"/>
    <sheet name="Table A-28 (Cont-3)" sheetId="57" r:id="rId57"/>
    <sheet name="Table A-28 (Cont-4)" sheetId="58" r:id="rId58"/>
    <sheet name="Table A-28 (Cont-5)" sheetId="59" r:id="rId59"/>
    <sheet name="Table A-29" sheetId="60" r:id="rId60"/>
    <sheet name="Table A-30" sheetId="61" r:id="rId61"/>
    <sheet name="Table A-31" sheetId="62" r:id="rId62"/>
    <sheet name="Table A-31 (Cont-1)" sheetId="63" r:id="rId63"/>
    <sheet name="Table A-31 (Cont-2)" sheetId="64" r:id="rId64"/>
    <sheet name="Table A-31 (Cont-3)" sheetId="65" r:id="rId65"/>
    <sheet name="Table A-31 (Cont-4)" sheetId="66" r:id="rId66"/>
    <sheet name="Table A-31 (Cont-5)" sheetId="67" r:id="rId67"/>
    <sheet name="Table A-32" sheetId="68" r:id="rId68"/>
    <sheet name="Table A-32 (Cont-1)" sheetId="69" r:id="rId69"/>
    <sheet name="Table A-32 (Cont-2)" sheetId="70" r:id="rId70"/>
    <sheet name="Table A-32 (Cont-3)" sheetId="71" r:id="rId71"/>
    <sheet name="Table A-32 (Cont-4)" sheetId="72" r:id="rId72"/>
    <sheet name="Table A-32 (Cont-5)" sheetId="73" r:id="rId73"/>
    <sheet name="Table A-33" sheetId="74" r:id="rId74"/>
    <sheet name="Table A-33 (Cont-1)" sheetId="75" r:id="rId75"/>
    <sheet name="Table A-33 (Cont-2)" sheetId="76" r:id="rId76"/>
    <sheet name="Table A-33 (Cont-3)" sheetId="77" r:id="rId77"/>
    <sheet name="Table A-33 (Cont-4)" sheetId="78" r:id="rId78"/>
    <sheet name="Table A-33 (Cont-5)" sheetId="79" r:id="rId79"/>
    <sheet name="Table A-34" sheetId="80" r:id="rId80"/>
    <sheet name="Table A-34 (Cont-1)" sheetId="81" r:id="rId81"/>
    <sheet name="Table A-34 (Cont-2)" sheetId="82" r:id="rId82"/>
    <sheet name="Table A-34 (Cont-3)" sheetId="83" r:id="rId83"/>
    <sheet name="Table A-34 (Cont-4)" sheetId="84" r:id="rId84"/>
    <sheet name="Table A-34 (Cont-5)" sheetId="85" r:id="rId85"/>
    <sheet name="Table A-35" sheetId="86" r:id="rId86"/>
    <sheet name="Table A-35 (Cont-1)" sheetId="87" r:id="rId87"/>
    <sheet name="Table A-35 (Cont-2)" sheetId="88" r:id="rId88"/>
    <sheet name="Table A-35 (Cont-3)" sheetId="89" r:id="rId89"/>
    <sheet name="Table A-35 (Cont-4)" sheetId="90" r:id="rId90"/>
    <sheet name="Table A-35 (Cont-5)" sheetId="91" r:id="rId91"/>
    <sheet name="Table A-36" sheetId="92" r:id="rId92"/>
    <sheet name="Table A-36 (Cont-1)" sheetId="93" r:id="rId93"/>
    <sheet name="Table A-36 (Cont-2)" sheetId="94" r:id="rId94"/>
    <sheet name="Table A-36 (Cont-3)" sheetId="95" r:id="rId95"/>
    <sheet name="Table A-36 (Cont-4)" sheetId="96" r:id="rId96"/>
    <sheet name="Table A-36 (Cont-5)" sheetId="97" r:id="rId9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6" i="1" l="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 r="A1" i="1"/>
</calcChain>
</file>

<file path=xl/sharedStrings.xml><?xml version="1.0" encoding="utf-8"?>
<sst xmlns="http://schemas.openxmlformats.org/spreadsheetml/2006/main" count="10869" uniqueCount="268">
  <si>
    <t>Table A-1. Target percentage distribution of questions in NAEP mathematics, by grade and content area: Various years, 1990–2024</t>
  </si>
  <si>
    <t>Table A-2. Percentage distribution of administered NAEP mathematics questions, by grade and question type: Various years, 1990–2024</t>
  </si>
  <si>
    <t>Table A-3. Student sample sizes and target populations in NAEP mathematics at grades 4 and 8, by state/jurisdiction: 2024</t>
  </si>
  <si>
    <t>Table A-4. Student sample sizes and target populations for Trial Urban District Assessment (TUDA) in mathematics at grades 4 and 8, by urban district: 2024</t>
  </si>
  <si>
    <t>Table A-5. National school and student participation rates in NAEP mathematics, by grade and type of school: 2024</t>
  </si>
  <si>
    <t>Table A-6. Public school and student participation rates in NAEP mathematics at grade 4, by state/jurisdiction: 2024</t>
  </si>
  <si>
    <t>Table A-7. Public school and student participation rates in NAEP mathematics at grade 8, by state/jurisdiction: 2024</t>
  </si>
  <si>
    <t>Table A-8. Public school and student participation rates for Trial Urban District Assessment (TUDA) in mathematics, by grade and urban district: 2024</t>
  </si>
  <si>
    <t>Table A-9. Percentage of fourth- and eighth-grade students identified as students with disabilities (SD) and/or English learners (EL) assessed in NAEP mathematics with accommodations, by SD/EL category and type of accommodation: 2024</t>
  </si>
  <si>
    <t>Table A-10. Inclusion rate and confidence interval in NAEP mathematics for fourth- and eighth-grade public school students, as a percentage of all students, by state/jurisdiction: 2024</t>
  </si>
  <si>
    <t>Table A-11. Inclusion rate and standard error (SE) in NAEP mathematics for fourth- and eighth-grade public school students with disabilities (SD) and English learners (EL), as a percentage of identified SD or EL students, by state/jurisdiction: 2024</t>
  </si>
  <si>
    <t>Table A-12. Inclusion rate and confidence interval in NAEP mathematics for fourth- and eighth-grade public school students, as a percentage of all students, by urban district/jurisdiction: 2024</t>
  </si>
  <si>
    <t>Table A-13. Inclusion rate and standard error (SE) in NAEP mathematics for fourth- and eighth-grade public school students with disabilities (SD) and English learners (EL), as a percentage of identified SD and EL students, by urban district/jurisdiction: 2024</t>
  </si>
  <si>
    <t>Table A-14. Percentage of fourth- and eighth-grade students identified as students with disabilities (SD) and/or English learners (EL) excluded and assessed in NAEP mathematics when accommodations were not permitted: 1992 and 1996</t>
  </si>
  <si>
    <t>Table A-15. Percentage of fourth- and eighth-grade students identified as students with disabilities (SD) and/or English learners (EL) excluded and assessed in NAEP mathematics when accommodations were permitted: Various years, 1996–2024</t>
  </si>
  <si>
    <t>Table A-16. Percentage of fourth- and eighth-grade students identified as students with disabilities (SD) and/or English learners (EL) excluded and assessed in NAEP mathematics, as a percentage of identified SD and/or EL students, by grade and SD/EL category: 2024</t>
  </si>
  <si>
    <t>Table A-17. Percentage of fourth-grade public school students identified as students with disabilities and/or English learners excluded and assessed in NAEP mathematics when accommodations were not permitted, by state/jurisdiction: 1992, 1996, and 2000</t>
  </si>
  <si>
    <t>Table A-18. Percentage of fourth-grade public school students identified as students with disabilities and/or English learners excluded and assessed in NAEP mathematics when accommodations were permitted, by state/jurisdiction: Various years, 2000–24</t>
  </si>
  <si>
    <t>Table A-18. Percentage of fourth-grade public school students identified as students with disabilities and/or English learners excluded and assessed in NAEP mathematics when accommodations were permitted, by state/jurisdiction: Various years, 2000–24—Continued</t>
  </si>
  <si>
    <t>Table A-19. Percentage of eighth-grade public school students identified as students with disabilities and/or English learners excluded and assessed in NAEP mathematics when accommodations were not permitted, by state/jurisdiction: Various years, 1990–2000</t>
  </si>
  <si>
    <t>Table A-20. Percentage of eighth-grade public school students identified as students with disabilities and/or English learners excluded and assessed in NAEP mathematics when accommodations were permitted, by state/jurisdiction: Various years, 2000–22</t>
  </si>
  <si>
    <t>Table A-20. Percentage of eighth-grade public school students identified as students with disabilities and/or English learners excluded and assessed in NAEP mathematics when accommodations were permitted, by state/jurisdiction: Various years, 2000–22—Continued</t>
  </si>
  <si>
    <t>Table A-21. Percentage of fourth-grade public school students identified as students with disabilities excluded and assessed in NAEP mathematics when accommodations were not permitted, by state/jurisdiction: 1992, 1996, and 2000</t>
  </si>
  <si>
    <t>Table A-22. Percentage of fourth-grade public school students identified as students with disabilities and assessed in NAEP mathematics when accommodations were permitted, by state/jurisdiction: Various years, 2000–24</t>
  </si>
  <si>
    <t>Table A-22. Percentage of fourth-grade public school students identified as students with disabilities and assessed in NAEP mathematics when accommodations were permitted, by state/jurisdiction: Various years, 2000–24—Continued</t>
  </si>
  <si>
    <t>Table A-23. Percentage of eighth-grade public school students identified as students with disabilities excluded and assessed in NAEP mathematics when accommodations were not permitted, by state/jurisdiction: Various years, 1990–2000</t>
  </si>
  <si>
    <t>Table A-24. Percentage of eighth-grade public school students identified as students with disabilities and assessed in NAEP mathematics when accommodations were permitted, by state/jurisdiction: Various years, 2000–24</t>
  </si>
  <si>
    <t>Table A-24. Percentage of eighth-grade public school students identified as students with disabilities and assessed in NAEP mathematics when accommodations were permitted, by state/jurisdiction: Various years, 2000–24—Continued</t>
  </si>
  <si>
    <t>Table A-25. Percentage of fourth-grade public school students identified as English learners excluded and assessed in NAEP mathematics when accommodations were not permitted, by state/jurisdiction: 1992, 1996, and 2000</t>
  </si>
  <si>
    <t>Table A-26. Percentage of fourth-grade public school students identified as English learners excluded and assessed in NAEP mathematics when accommodations were permitted, by state/jurisdiction: Various years, 2000–24</t>
  </si>
  <si>
    <t>Table A-26. Percentage of fourth-grade public school students identified as English learners excluded and assessed in NAEP mathematics when accommodations were permitted, by state/jurisdiction: Various years, 2000–24—Continued</t>
  </si>
  <si>
    <t>Table A-27. Percentage of eighth-grade public school students identified as English learners excluded and assessed in NAEP mathematics when accommodations were not permitted, by state/jurisdiction: Various years, 1990–2000</t>
  </si>
  <si>
    <t>Table A-28. Percentage of eighth-grade public school students identified as English learners excluded and assessed in NAEP mathematics when accommodations were permitted, by state/jurisdiction: Various years, 2000–24</t>
  </si>
  <si>
    <t>Table A-28. Percentage of eighth-grade public school students identified as English learners excluded and assessed in NAEP mathematics when accommodations were permitted, by state/jurisdiction: Various years, 2000–24—Continued</t>
  </si>
  <si>
    <t>Table A-29. Percentage of fourth-grade public school students identified as students with disabilities (SD) and/or English learners (EL) excluded and assessed in NAEP mathematics, as a percentage of identified SD and/or EL students, by state/jurisdiction: 2024</t>
  </si>
  <si>
    <t>Table A-30. Percentage of eighth-grade public school students identified as students with disabilities (SD) and/or English learners (EL) excluded and assessed in NAEP mathematics, as a percentage of identified SD and/or EL students, by state/jurisdiction: 2024</t>
  </si>
  <si>
    <t>Table A-31. Percentage of fourth-grade public school students identified as students with disabilities (SD) and/or English learners (EL) excluded and assessed in NAEP mathematics, by urban district/jurisdiction: Various years, 2003–24</t>
  </si>
  <si>
    <t>Table A-31. Percentage of fourth-grade public school students identified as students with disabilities (SD) and/or English learners (EL) excluded and assessed in NAEP mathematics, by urban district/jurisdiction: Various years, 2003–24—Continued</t>
  </si>
  <si>
    <t>Table A-32. Percentage of eighth-grade public school students identified as students with disabilities (SD) and/or English learners (EL) excluded and assessed in NAEP mathematics, by urban district/jurisdiction: Various years, 2003–24</t>
  </si>
  <si>
    <t>Table A-32. Percentage of eighth-grade public school students identified as students with disabilities (SD) and/or English learners (EL) excluded and assessed in NAEP mathematics, by urban district/jurisdiction: Various years, 2003–24—Continued</t>
  </si>
  <si>
    <t>Table A-33. Percentage of fourth-grade public school students identified as students with disabilities (SD) excluded and assessed in NAEP mathematics, by urban district/jurisdiction: Various years, 2003–24</t>
  </si>
  <si>
    <t>Table A-33. Percentage of fourth-grade public school students identified as students with disabilities (SD) excluded and assessed in NAEP mathematics, by urban district/jurisdiction: Various years, 2003–24—Continued</t>
  </si>
  <si>
    <t>Table A-34. Percentage of eighth-grade public school students identified as students with disabilities (SD) excluded and assessed in NAEP mathematics, by urban district/jurisdiction: Various years, 2003–24</t>
  </si>
  <si>
    <t>Table A-34. Percentage of eighth-grade public school students identified as students with disabilities (SD) excluded and assessed in NAEP mathematics, by urban district/jurisdiction: Various years, 2003–24—Continued</t>
  </si>
  <si>
    <t>Table A-35. Percentage of fourth-grade public school students identified as English learners (EL) excluded and assessed in NAEP mathematics, by urban district/jurisdiction: Various years, 2003–24</t>
  </si>
  <si>
    <t>Table A-35. Percentage of fourth-grade public school students identified as English learners (EL) excluded and assessed in NAEP mathematics, by urban district/jurisdiction: Various years, 2003–24—Continued</t>
  </si>
  <si>
    <t>Table A-36. Percentage of eighth-grade public school students identified as English learners (EL) excluded and assessed in NAEP mathematics, by urban district/jurisdiction: Various years, 2003–24</t>
  </si>
  <si>
    <t>Table A-36. Percentage of eighth-grade public school students identified as English learners (EL) excluded and assessed in NAEP mathematics, by urban district/jurisdiction: Various years, 2003–24—Continued</t>
  </si>
  <si>
    <t>Grade and content area</t>
  </si>
  <si>
    <t>1990 and 1992</t>
  </si>
  <si>
    <t>1996, 2000, and 2003</t>
  </si>
  <si>
    <t>2005–2024</t>
  </si>
  <si>
    <t>Content area¹</t>
  </si>
  <si>
    <t>Grade 4</t>
  </si>
  <si>
    <t>Number sense, properties, and operations</t>
  </si>
  <si>
    <t>Number properties and operations</t>
  </si>
  <si>
    <t>Measurement</t>
  </si>
  <si>
    <t>Geometry and spatial sense</t>
  </si>
  <si>
    <t>Geometry</t>
  </si>
  <si>
    <t>Data analysis, statistics, and probability</t>
  </si>
  <si>
    <t>Algebra and functions</t>
  </si>
  <si>
    <t>Algebra</t>
  </si>
  <si>
    <t>Grade 8</t>
  </si>
  <si>
    <t>¹ The content area labels were revised in 2005, but test item content remains comparable to previous years.</t>
  </si>
  <si>
    <t>NOTE: Beginning with the 2017 assessment, NAEP mathematics results are from a digitally based assessment; prior to 2017, results were from a paper-and-pencil based assessment. The data analysis, statistics, and probability content area was called data analysis and probability in the 2005 and 2007 frameworks. Detail may not sum to totals because of rounding.</t>
  </si>
  <si>
    <t>SOURCE: U.S. Department of Education, Institute of Education Sciences, National Center for Education Statistics, National Assessment of Educational Progress (NAEP), various years, 1990–2024 Mathematics Assessments.</t>
  </si>
  <si>
    <t>Grade and question type</t>
  </si>
  <si>
    <t>Multiple choice</t>
  </si>
  <si>
    <t>Short constructed response</t>
  </si>
  <si>
    <t>Extended constructed response</t>
  </si>
  <si>
    <t>#</t>
  </si>
  <si>
    <t># Rounds to zero.</t>
  </si>
  <si>
    <t>NOTE: Beginning with the 2017 assessment, NAEP mathematics results are from a digitally based assessment; prior to 2017, results were from a paper-and-pencil based assessment. Short constructed-response questions included in the 1990 and 1992 assessments were scored dichotomously (i.e., credit or no credit). Beginning with the 1996 assessment, some of the new short constructed-response questions were scored allowing for partial credit. Detail may not sum to totals because of rounding.</t>
  </si>
  <si>
    <t>State/jurisdiction</t>
  </si>
  <si>
    <t>Sample size</t>
  </si>
  <si>
    <t>Target population</t>
  </si>
  <si>
    <t>Nation</t>
  </si>
  <si>
    <t>Public</t>
  </si>
  <si>
    <t>Private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</si>
  <si>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</si>
  <si>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</si>
  <si>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</si>
  <si>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</si>
  <si>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</si>
  <si>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</si>
  <si>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</si>
  <si>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</si>
  <si>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</si>
  <si>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</si>
  <si>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</si>
  <si>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</si>
  <si>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</si>
  <si>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</si>
  <si>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</si>
  <si>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</si>
  <si>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</si>
  <si>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</si>
  <si>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</si>
  <si>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</si>
  <si>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</si>
  <si>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</si>
  <si>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</si>
  <si>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</si>
  <si>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</si>
  <si>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</si>
  <si>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</si>
  <si>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</si>
  <si>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</si>
  <si>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</si>
  <si>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</si>
  <si>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</si>
  <si>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</si>
  <si>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</si>
  <si>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</si>
  <si>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</si>
  <si>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</si>
  <si>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</si>
  <si>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</si>
  <si>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</si>
  <si>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</si>
  <si>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</si>
  <si>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</si>
  <si>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</si>
  <si>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</si>
  <si>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</si>
  <si>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</si>
  <si>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</si>
  <si>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</si>
  <si>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</si>
  <si>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Other jurisdictions</t>
  </si>
  <si>
    <t>BIE¹</t>
  </si>
  <si>
    <t>District of Columbia</t>
  </si>
  <si>
    <t>DoDEA²</t>
  </si>
  <si>
    <t>Puerto Rico</t>
  </si>
  <si>
    <t>¹ Bureau of Indian Education.</t>
  </si>
  <si>
    <t>² Department of Defense Education Activity (overseas and domestic schools).</t>
  </si>
  <si>
    <t>NOTE: Beginning with the 2017 assessment, NAEP mathematics results are from a digitally based assessment; prior to 2017, results were from a paper-and-pencil based assessment. The sample size is rounded to the nearest hundred. The target population is rounded to the nearest thousand. Data for BIE and DoDEA schools are counted in the overall national totals, but not in the public school totals. Data for the District of Columbia public schools are counted, along with the states, in the national public school totals. Detail may not sum to totals because of rounding.</t>
  </si>
  <si>
    <t>SOURCE: U.S. Department of Education, Institute of Education Sciences, National Center for Education Statistics, National Assessment of Educational Progress (NAEP), 2024 Mathematics Assessment.</t>
  </si>
  <si>
    <t>Urban district</t>
  </si>
  <si>
    <t>Albuquerque</t>
  </si>
  <si>
    <t>Atlanta</t>
  </si>
  <si>
    <t>Austin</t>
  </si>
  <si>
    <t>Baltimore City</t>
  </si>
  <si>
    <t>Boston</t>
  </si>
  <si>
    <t>Charlotte</t>
  </si>
  <si>
    <t>Chicago</t>
  </si>
  <si>
    <t>Clark County (NV)</t>
  </si>
  <si>
    <t>Cleveland</t>
  </si>
  <si>
    <t>Dallas</t>
  </si>
  <si>
    <t>Denver</t>
  </si>
  <si>
    <t>Detroit</t>
  </si>
  <si>
    <t>District of Columbia (DCPS)</t>
  </si>
  <si>
    <t>Duval County (FL)</t>
  </si>
  <si>
    <t>Fort Worth</t>
  </si>
  <si>
    <t>Guilford County (NC)</t>
  </si>
  <si>
    <t>Hillsborough County (FL)</t>
  </si>
  <si>
    <t>Houston</t>
  </si>
  <si>
    <t>Jefferson County (KY)</t>
  </si>
  <si>
    <t>Los Angeles</t>
  </si>
  <si>
    <t>Miami-Dade</t>
  </si>
  <si>
    <t>Milwaukee</t>
  </si>
  <si>
    <t>New York City</t>
  </si>
  <si>
    <t>Orange County (FL)</t>
  </si>
  <si>
    <t>Philadelphia</t>
  </si>
  <si>
    <t>San Diego</t>
  </si>
  <si>
    <t>NOTE: Beginning with the 2017 assessment, NAEP mathematics results are from a digitally based assessment; prior to 2017, results were from a paper-and-pencil based assessment. DCPS = District of Columbia Public Schools. The sample size is rounded to the nearest hundred. The target population is rounded to the nearest thousand.</t>
  </si>
  <si>
    <t>Grade and type of school</t>
  </si>
  <si>
    <t>School participation</t>
  </si>
  <si>
    <t>Student participation</t>
  </si>
  <si>
    <t>Student-weighted</t>
  </si>
  <si>
    <t>School-weighted</t>
  </si>
  <si>
    <t>Number of schools participating after substitution</t>
  </si>
  <si>
    <t>Student-weighted percent</t>
  </si>
  <si>
    <t>Number of students assessed</t>
  </si>
  <si>
    <t>Percent before substitution</t>
  </si>
  <si>
    <t>Percent after substitution</t>
  </si>
  <si>
    <t>NOTE: Beginning with the 2017 assessment, NAEP mathematics results are from a digitally based assessment; prior to 2017, results were from a paper-and-pencil based assessment. The national totals for schools include Department of Defense Education Activity (overseas and domestic schools) and Bureau of Indian Education schools, which are not included in either the public or private school totals. The national totals for students include students in these schools. Columns of percentages have different denominators. The number of schools is rounded to the nearest ten. The number of students is rounded to the nearest hundred.</t>
  </si>
  <si>
    <t>School-weighted percent</t>
  </si>
  <si>
    <t>Number of schools participating</t>
  </si>
  <si>
    <t>Nation (public)</t>
  </si>
  <si>
    <t>DoDEA¹</t>
  </si>
  <si>
    <t>¹ Department of Defense Education Activity (overseas and domestic schools).</t>
  </si>
  <si>
    <t>NOTE:  Beginning with the 2017 assessment, NAEP mathematics results are from a digitally based assessment; prior to 2017, results were from a paper-and-pencil based assessment. The number of schools is rounded to the nearest ten. The number of students is rounded to the nearest hundred. The school participation rates are student-weighted percentages before substitution. Columns of percentages have different denominators. Detail may not sum to totals because of rounding.</t>
  </si>
  <si>
    <t>NOTE: The number of schools is rounded to the nearest ten. The number of students is rounded to the nearest hundred. The school participation rates are student-weighted percentages before substitution. Columns of percentages have different denominators. Detail may not sum to totals because of rounding.</t>
  </si>
  <si>
    <t>Grade and urban district</t>
  </si>
  <si>
    <t>NOTE: Beginning with the 2017 assessment, NAEP mathematics results are from a digitally based assessment; prior to 2017, results were from a paper-and-pencil based assessment. DCPS = District of Columbia Public Schools. The number of schools is rounded to the nearest ten. The number of students is rounded to the nearest hundred. The school participation rates are student-weighted percentages before substitution.</t>
  </si>
  <si>
    <t>Type of accommodation</t>
  </si>
  <si>
    <t>SD and/or EL</t>
  </si>
  <si>
    <t>SD</t>
  </si>
  <si>
    <t>EL</t>
  </si>
  <si>
    <t>Bilingual booklet</t>
  </si>
  <si>
    <t>Bilingual dictionary</t>
  </si>
  <si>
    <t>Braille</t>
  </si>
  <si>
    <t>Breaks during test</t>
  </si>
  <si>
    <t>Calculator version of the test</t>
  </si>
  <si>
    <t>Cueing to stay on task</t>
  </si>
  <si>
    <t>Directions only presented in Sign Language</t>
  </si>
  <si>
    <t>Directions translated into Spanish</t>
  </si>
  <si>
    <t>Extended time</t>
  </si>
  <si>
    <t>Hearing impaired version of test</t>
  </si>
  <si>
    <t>High contrast for visually impaired</t>
  </si>
  <si>
    <t>Low mobility version of test</t>
  </si>
  <si>
    <t>Magnification equipment</t>
  </si>
  <si>
    <t>Must be tested in separate session</t>
  </si>
  <si>
    <t>Other</t>
  </si>
  <si>
    <t>Preferential seating</t>
  </si>
  <si>
    <t>Presentation in Sign Language</t>
  </si>
  <si>
    <t>Responds orally to scribe</t>
  </si>
  <si>
    <t>Response in Sign Language</t>
  </si>
  <si>
    <t>School staff administers/Aide present</t>
  </si>
  <si>
    <t>Special equipment</t>
  </si>
  <si>
    <t>Text to speech in Spanish</t>
  </si>
  <si>
    <t>Uses template</t>
  </si>
  <si>
    <t>#  Rounds to zero.</t>
  </si>
  <si>
    <t>NOTE: Beginning with the 2017 assessment, NAEP mathematics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t>
  </si>
  <si>
    <t>Inclusion rate</t>
  </si>
  <si>
    <t>95% confidence interval</t>
  </si>
  <si>
    <t>Lower</t>
  </si>
  <si>
    <t>Upper</t>
  </si>
  <si>
    <t>¹ The state/jurisdiction's inclusion rate is higher than or not significantly different from the National Assessment Governing Board goal of 95 percent.</t>
  </si>
  <si>
    <t>NOTE: Beginning with the 2017 assessment, NAEP mathematics results are from a digitally based assessment; prior to 2017, results were from a paper-and-pencil based assessment.</t>
  </si>
  <si>
    <t>Percentage of identified SD or EL students</t>
  </si>
  <si>
    <t>SE</t>
  </si>
  <si>
    <t>‡</t>
  </si>
  <si>
    <t>†</t>
  </si>
  <si>
    <t>† Not applicable. Standard error estimate cannot be accurately determined.</t>
  </si>
  <si>
    <t>‡ Reporting standards not met. Sample size insufficient to permit a reliable estimate.</t>
  </si>
  <si>
    <t>¹ The state/jurisdiction's inclusion rate is higher than or not significantly different from the National Assessment Governing Board goal of 85 percent.</t>
  </si>
  <si>
    <t>NOTE: Beginning with the 2017 assessment, NAEP mathematics results are from a digitally based assessment; prior to 2017, results were from a paper-and-pencil based assessment. SD includes students identified as having an Individualized Education Program but excludes other students protected under Section 504 of the Rehabilitation Act of 1973. In Puerto Rico, the English learner (EL) category is for the Spanish learner (SL).</t>
  </si>
  <si>
    <t>Urban district/jurisdiction</t>
  </si>
  <si>
    <t>Large city¹ (public)</t>
  </si>
  <si>
    <t>¹ Large city includes students from all cities in the nation with populations of 250,000 or more including the participating districts.</t>
  </si>
  <si>
    <t>² The urban district/jurisdiction's inclusion rate is higher than or not significantly different from the National Assessment Governing Board goal of 95 percent.</t>
  </si>
  <si>
    <t>NOTE: Beginning with the 2017 assessment, NAEP mathematics results are from a digitally based assessment; prior to 2017, results were from a paper-and-pencil based assessment. DCPS = District of Columbia Public Schools.</t>
  </si>
  <si>
    <t>² The urban district/jurisdiction's inclusion rate is higher than or not significantly different from the National Assessment Governing Board goal of 85 percent.</t>
  </si>
  <si>
    <t>NOTE: Beginning with the 2017 assessment, NAEP mathematics results are from a digitally based assessment; prior to 2017, results were from a paper-and-pencil based assessment. DCPS = District of Columbia Public Schools. SD includes students identified as having an Individualized Education Program but excludes other students protected under Section 504 of the Rehabilitation Act of 1973.</t>
  </si>
  <si>
    <t>Grade and SD/EL category</t>
  </si>
  <si>
    <t>Identified</t>
  </si>
  <si>
    <t>Excluded</t>
  </si>
  <si>
    <t>Assessed</t>
  </si>
  <si>
    <t>NOTE: Beginning with the 2017 assessment, NAEP mathematics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</si>
  <si>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SOURCE: U.S. Department of Education, Institute of Education Sciences, National Center for Education Statistics, National Assessment of Educational Progress (NAEP), 1992 and 1996 Mathematics Assessments.</t>
  </si>
  <si>
    <t>Without accommodations</t>
  </si>
  <si>
    <t>With accommodations</t>
  </si>
  <si>
    <t>SOURCE: U.S. Department of Education, Institute of Education Sciences, National Center for Education Statistics, National Assessment of Educational Progress (NAEP), various years, 1996–2024 Mathematics Assessments.</t>
  </si>
  <si>
    <t>Percentage of identified SD and/or EL students</t>
  </si>
  <si>
    <t>Assessed without accommodations</t>
  </si>
  <si>
    <t>Assessed with accommodations</t>
  </si>
  <si>
    <t>—</t>
  </si>
  <si>
    <t>— Not available.</t>
  </si>
  <si>
    <t>NOTE: Beginning with the 2017 assessment, NAEP mathematics results are from a digitally based assessment; prior to 2017, results were from a paper-and-pencil based assessment. South Dakota did not participate in NAEP mathematics assessments from 1992 to 2000. Detail may not sum to totals because of rounding.</t>
  </si>
  <si>
    <t>SOURCE: U.S. Department of Education, Institute of Education Sciences, National Center for Education Statistics, National Assessment of Educational Progress (NAEP), 1992, 1996, and 2000 Mathematics Assessments.</t>
  </si>
  <si>
    <t>See notes at end of table.</t>
  </si>
  <si>
    <t>NOTE: Beginning with the 2017 assessment, NAEP mathematics results are from a digitally based assessment; prior to 2017, results were from a paper-and-pencil based assessment. Detail may not sum to totals because of rounding. In Puerto Rico, the English learner (EL) category is for the Spanish learner (SL).</t>
  </si>
  <si>
    <t>SOURCE: U.S. Department of Education, Institute of Education Sciences, National Center for Education Statistics, National Assessment of Educational Progress (NAEP), various years, 2000–24 Mathematics Assessments.</t>
  </si>
  <si>
    <t>NOTE: Beginning with the 2017 assessment, NAEP mathematics results are from a digitally based assessment; prior to 2017, results were from a paper-and-pencil based assessment. South Dakota did not participate in NAEP mathematics assessments from 1990 to 2000. Detail may not sum to totals because of rounding.</t>
  </si>
  <si>
    <t>SOURCE: U.S. Department of Education, Institute of Education Sciences, National Center for Education Statistics, National Assessment of Educational Progress (NAEP), various years, 1990–2000 Mathematics Assessments.</t>
  </si>
  <si>
    <t>SOURCE: U.S. Department of Education, Institute of Education Sciences, National Center for Education Statistics, National Assessment of Educational Progress (NAEP), various years, 2000–22 Mathematics Assessments.</t>
  </si>
  <si>
    <t>NOTE: In 2022, a new category of "full-time remote student who cannot be assessed" was included in the sample. This category was not included in the denominator when calculating the inclusion/exclusion rates presented in this table. Beginning with the 2017 assessment, NAEP mathematics results are from a digitally based assessment; prior to 2017, results were from a paper-and-pencil based assessment. Detail may not sum to totals because of rounding. In Puerto Rico, the English learner (EL) category is for the Spanish learner (SL).</t>
  </si>
  <si>
    <t>NOTE: Beginning with the 2017 assessment, NAEP mathematics results are from a digitally based assessment; prior to 2017, results were from a paper-and-pencil based assessment. Detail may not sum to totals because of rounding. In Puerto Rico, the English learner (EL) category is for the Spanish  learner (SL).</t>
  </si>
  <si>
    <t>‡ Reporting standards not met.</t>
  </si>
  <si>
    <t>NOTE: Beginning with the 2017 assessment, NAEP mathematics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 In Puerto Rico, the English learner (EL) category is for the Spanish learner (SL).</t>
  </si>
  <si>
    <t>SOURCE: U.S. Department of Education, Institute of Education Sciences, National Center for Education Statistics, National Assessment of Educational Progress (NAEP), various years, 2024 Mathematics Assessments.</t>
  </si>
  <si>
    <t>Large City¹ (public)</t>
  </si>
  <si>
    <t>Fresno</t>
  </si>
  <si>
    <t>Shelby County (TN)</t>
  </si>
  <si>
    <t>NOTE: Beginning with the 2017 assessment, NAEP mathematics results are from a digitally based assessment; prior to 2017, results were from a paper-and-pencil based assessment. DCPS = District of Columbia Public Schools. Beginning in 2009, if the results for charter schools are not included in the school district's Adequate Yearly Progress (AYP) report to the U.S. Department of Education under the Elementary and Secondary Education Act, they are excluded from that district's Trial Urban District Assessment (TUDA) results.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</si>
  <si>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SOURCE: U.S. Department of Education, Institute of Education Sciences, National Center for Education Statistics, National Assessment of Educational Progress (NAEP), various years, 2003–24 Mathematics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</si>
</sst>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quot;¹&quot;"/>
    <numFmt numFmtId="166" formatCode="0&quot;²&quot;"/>
  </numFmts>
  <fonts count="4">
    <font>
      <sz val="11"/>
      <color theme="1"/>
      <name val="Calibri"/>
      <family val="2"/>
      <scheme val="minor"/>
    </font>
    <font>
      <b/>
      <sz val="11"/>
      <color rgb="FF055674"/>
      <name val="Calibri"/>
    </font>
    <font>
      <sz val="11"/>
      <color rgb="FF000000"/>
      <name val="Calibri"/>
    </font>
    <font>
      <sz val="12"/>
      <color theme="10"/>
      <name val="Calibri"/>
      <family val="2"/>
      <scheme val="minor"/>
    </font>
  </fonts>
  <fills count="3">
    <fill>
      <patternFill patternType="none"/>
    </fill>
    <fill>
      <patternFill patternType="gray125"/>
    </fill>
    <fill>
      <patternFill patternType="solid">
        <fgColor rgb="FFFBFFF0"/>
      </patternFill>
    </fill>
  </fills>
  <borders count="16">
    <border>
      <left/>
      <right/>
      <top/>
      <bottom/>
      <diagonal/>
    </border>
    <border>
      <left/>
      <right/>
      <top style="thick">
        <color rgb="FF055674"/>
      </top>
      <bottom style="medium">
        <color rgb="FF055674"/>
      </bottom>
      <diagonal/>
    </border>
    <border>
      <left style="thin">
        <color rgb="FFF8F8F8"/>
      </left>
      <right/>
      <top style="thick">
        <color rgb="FF055674"/>
      </top>
      <bottom style="medium">
        <color rgb="FF055674"/>
      </bottom>
      <diagonal/>
    </border>
    <border>
      <left/>
      <right/>
      <top/>
      <bottom style="thin">
        <color rgb="FFF8F8F8"/>
      </bottom>
      <diagonal/>
    </border>
    <border>
      <left/>
      <right/>
      <top style="medium">
        <color rgb="FF055674"/>
      </top>
      <bottom style="thin">
        <color rgb="FFF8F8F8"/>
      </bottom>
      <diagonal/>
    </border>
    <border>
      <left/>
      <right/>
      <top/>
      <bottom style="thick">
        <color rgb="FFF8F8F8"/>
      </bottom>
      <diagonal/>
    </border>
    <border>
      <left/>
      <right/>
      <top/>
      <bottom style="medium">
        <color rgb="FF055674"/>
      </bottom>
      <diagonal/>
    </border>
    <border>
      <left/>
      <right/>
      <top/>
      <bottom style="thick">
        <color rgb="FF055674"/>
      </bottom>
      <diagonal/>
    </border>
    <border>
      <left style="medium">
        <color rgb="FF055674"/>
      </left>
      <right/>
      <top/>
      <bottom style="thin">
        <color rgb="FFF8F8F8"/>
      </bottom>
      <diagonal/>
    </border>
    <border>
      <left style="medium">
        <color rgb="FF055674"/>
      </left>
      <right/>
      <top/>
      <bottom style="thick">
        <color rgb="FFF8F8F8"/>
      </bottom>
      <diagonal/>
    </border>
    <border>
      <left/>
      <right/>
      <top/>
      <bottom style="thin">
        <color rgb="FF055674"/>
      </bottom>
      <diagonal/>
    </border>
    <border>
      <left style="thin">
        <color rgb="FFF8F8F8"/>
      </left>
      <right/>
      <top/>
      <bottom style="thin">
        <color rgb="FF055674"/>
      </bottom>
      <diagonal/>
    </border>
    <border>
      <left style="thin">
        <color rgb="FFF8F8F8"/>
      </left>
      <right/>
      <top/>
      <bottom style="medium">
        <color rgb="FF055674"/>
      </bottom>
      <diagonal/>
    </border>
    <border>
      <left style="medium">
        <color rgb="FF055674"/>
      </left>
      <right/>
      <top/>
      <bottom style="medium">
        <color rgb="FF055674"/>
      </bottom>
      <diagonal/>
    </border>
    <border>
      <left style="medium">
        <color rgb="FF055674"/>
      </left>
      <right/>
      <top/>
      <bottom style="thin">
        <color rgb="FF055674"/>
      </bottom>
      <diagonal/>
    </border>
    <border>
      <left style="thin">
        <color rgb="FFF8F8F8"/>
      </left>
      <right/>
      <top/>
      <bottom style="thick">
        <color rgb="FF055674"/>
      </bottom>
      <diagonal/>
    </border>
  </borders>
  <cellStyleXfs count="2">
    <xf numFmtId="0" fontId="0" fillId="0" borderId="0"/>
    <xf numFmtId="0" fontId="3" fillId="0" borderId="0"/>
  </cellStyleXfs>
  <cellXfs count="67">
    <xf numFmtId="0" fontId="0" fillId="0" borderId="0" xfId="0"/>
    <xf numFmtId="0" fontId="3" fillId="0" borderId="0" xfId="1"/>
    <xf numFmtId="0" fontId="1" fillId="0" borderId="0" xfId="0" applyFont="1" applyAlignment="1">
      <alignment horizontal="left"/>
    </xf>
    <xf numFmtId="0" fontId="0" fillId="0" borderId="1" xfId="0" applyBorder="1" applyAlignment="1">
      <alignment horizontal="left" wrapText="1"/>
    </xf>
    <xf numFmtId="0" fontId="0" fillId="0" borderId="1" xfId="0" applyBorder="1" applyAlignment="1">
      <alignment horizontal="right" wrapText="1"/>
    </xf>
    <xf numFmtId="0" fontId="0" fillId="0" borderId="2" xfId="0" applyBorder="1" applyAlignment="1">
      <alignment horizontal="right" wrapText="1"/>
    </xf>
    <xf numFmtId="0" fontId="0" fillId="0" borderId="2" xfId="0" applyBorder="1" applyAlignment="1">
      <alignment horizontal="left" wrapText="1"/>
    </xf>
    <xf numFmtId="0" fontId="0" fillId="0" borderId="5" xfId="0" applyBorder="1" applyAlignment="1">
      <alignment horizontal="left" wrapText="1" indent="2"/>
    </xf>
    <xf numFmtId="1" fontId="0" fillId="0" borderId="5" xfId="0" applyNumberFormat="1" applyBorder="1" applyAlignment="1">
      <alignment horizontal="right"/>
    </xf>
    <xf numFmtId="0" fontId="0" fillId="0" borderId="5" xfId="0" applyBorder="1" applyAlignment="1">
      <alignment horizontal="left"/>
    </xf>
    <xf numFmtId="0" fontId="2" fillId="0" borderId="0" xfId="0" applyFont="1" applyAlignment="1">
      <alignment horizontal="left"/>
    </xf>
    <xf numFmtId="1" fontId="0" fillId="0" borderId="1" xfId="0" applyNumberFormat="1" applyBorder="1" applyAlignment="1">
      <alignment horizontal="right" wrapText="1"/>
    </xf>
    <xf numFmtId="1" fontId="0" fillId="0" borderId="2" xfId="0" applyNumberFormat="1" applyBorder="1" applyAlignment="1">
      <alignment horizontal="right" wrapText="1"/>
    </xf>
    <xf numFmtId="0" fontId="0" fillId="0" borderId="5" xfId="0" applyBorder="1" applyAlignment="1">
      <alignment horizontal="right"/>
    </xf>
    <xf numFmtId="3" fontId="0" fillId="0" borderId="8" xfId="0" applyNumberFormat="1" applyBorder="1" applyAlignment="1">
      <alignment horizontal="right"/>
    </xf>
    <xf numFmtId="1" fontId="0" fillId="0" borderId="8" xfId="0" applyNumberFormat="1" applyBorder="1" applyAlignment="1">
      <alignment horizontal="right"/>
    </xf>
    <xf numFmtId="0" fontId="0" fillId="0" borderId="5" xfId="0" applyBorder="1" applyAlignment="1">
      <alignment horizontal="left" wrapText="1" indent="1"/>
    </xf>
    <xf numFmtId="3" fontId="0" fillId="0" borderId="5" xfId="0" applyNumberFormat="1" applyBorder="1" applyAlignment="1">
      <alignment horizontal="right"/>
    </xf>
    <xf numFmtId="3" fontId="0" fillId="0" borderId="9" xfId="0" applyNumberFormat="1" applyBorder="1" applyAlignment="1">
      <alignment horizontal="right"/>
    </xf>
    <xf numFmtId="0" fontId="0" fillId="0" borderId="5" xfId="0" applyBorder="1" applyAlignment="1">
      <alignment horizontal="left" wrapText="1"/>
    </xf>
    <xf numFmtId="1" fontId="0" fillId="0" borderId="9" xfId="0" applyNumberFormat="1" applyBorder="1" applyAlignment="1">
      <alignment horizontal="right"/>
    </xf>
    <xf numFmtId="164" fontId="0" fillId="0" borderId="8" xfId="0" applyNumberFormat="1" applyBorder="1" applyAlignment="1">
      <alignment horizontal="right"/>
    </xf>
    <xf numFmtId="0" fontId="0" fillId="0" borderId="8" xfId="0" applyBorder="1" applyAlignment="1">
      <alignment horizontal="right"/>
    </xf>
    <xf numFmtId="164" fontId="0" fillId="0" borderId="5" xfId="0" applyNumberFormat="1" applyBorder="1" applyAlignment="1">
      <alignment horizontal="right"/>
    </xf>
    <xf numFmtId="164" fontId="0" fillId="0" borderId="9" xfId="0" applyNumberFormat="1" applyBorder="1" applyAlignment="1">
      <alignment horizontal="right"/>
    </xf>
    <xf numFmtId="165" fontId="0" fillId="0" borderId="8" xfId="0" applyNumberFormat="1" applyBorder="1" applyAlignment="1">
      <alignment horizontal="right"/>
    </xf>
    <xf numFmtId="165" fontId="0" fillId="0" borderId="5" xfId="0" applyNumberFormat="1" applyBorder="1" applyAlignment="1">
      <alignment horizontal="right"/>
    </xf>
    <xf numFmtId="165" fontId="0" fillId="0" borderId="9" xfId="0" applyNumberFormat="1" applyBorder="1" applyAlignment="1">
      <alignment horizontal="right"/>
    </xf>
    <xf numFmtId="166" fontId="0" fillId="0" borderId="8" xfId="0" applyNumberFormat="1" applyBorder="1" applyAlignment="1">
      <alignment horizontal="right"/>
    </xf>
    <xf numFmtId="166" fontId="0" fillId="0" borderId="5" xfId="0" applyNumberFormat="1" applyBorder="1" applyAlignment="1">
      <alignment horizontal="right"/>
    </xf>
    <xf numFmtId="166" fontId="0" fillId="0" borderId="9" xfId="0" applyNumberFormat="1" applyBorder="1" applyAlignment="1">
      <alignment horizontal="right"/>
    </xf>
    <xf numFmtId="0" fontId="0" fillId="0" borderId="9" xfId="0" applyBorder="1" applyAlignment="1">
      <alignment horizontal="right"/>
    </xf>
    <xf numFmtId="0" fontId="0" fillId="0" borderId="11" xfId="0" applyBorder="1" applyAlignment="1">
      <alignment horizontal="center" wrapText="1"/>
    </xf>
    <xf numFmtId="0" fontId="0" fillId="0" borderId="14" xfId="0" applyBorder="1" applyAlignment="1">
      <alignment horizontal="center" wrapText="1"/>
    </xf>
    <xf numFmtId="1" fontId="1" fillId="0" borderId="15" xfId="0" applyNumberFormat="1" applyFont="1" applyBorder="1" applyAlignment="1">
      <alignment horizontal="center" wrapText="1"/>
    </xf>
    <xf numFmtId="0" fontId="0" fillId="2" borderId="3" xfId="0" applyFill="1" applyBorder="1" applyAlignment="1">
      <alignment horizontal="left" wrapText="1"/>
    </xf>
    <xf numFmtId="0" fontId="0" fillId="0" borderId="3" xfId="0" applyBorder="1" applyAlignment="1"/>
    <xf numFmtId="0" fontId="0" fillId="0" borderId="3" xfId="0" applyBorder="1" applyAlignment="1">
      <alignment horizontal="left" wrapText="1" indent="2"/>
    </xf>
    <xf numFmtId="1" fontId="0" fillId="0" borderId="3" xfId="0" applyNumberFormat="1" applyBorder="1" applyAlignment="1">
      <alignment horizontal="right"/>
    </xf>
    <xf numFmtId="0" fontId="0" fillId="0" borderId="3" xfId="0" applyBorder="1" applyAlignment="1">
      <alignment horizontal="left"/>
    </xf>
    <xf numFmtId="0" fontId="0" fillId="2" borderId="4" xfId="0" applyFill="1" applyBorder="1" applyAlignment="1">
      <alignment horizontal="left" wrapText="1"/>
    </xf>
    <xf numFmtId="0" fontId="0" fillId="0" borderId="4" xfId="0" applyBorder="1" applyAlignment="1"/>
    <xf numFmtId="0" fontId="0" fillId="0" borderId="3" xfId="0" applyBorder="1" applyAlignment="1">
      <alignment horizontal="right"/>
    </xf>
    <xf numFmtId="0" fontId="0" fillId="0" borderId="6" xfId="0" applyBorder="1" applyAlignment="1">
      <alignment horizontal="left" wrapText="1"/>
    </xf>
    <xf numFmtId="0" fontId="1" fillId="0" borderId="7" xfId="0" applyFont="1" applyBorder="1" applyAlignment="1">
      <alignment horizontal="center" wrapText="1"/>
    </xf>
    <xf numFmtId="0" fontId="0" fillId="0" borderId="7" xfId="0" applyBorder="1" applyAlignment="1"/>
    <xf numFmtId="0" fontId="0" fillId="0" borderId="6" xfId="0" applyBorder="1" applyAlignment="1"/>
    <xf numFmtId="0" fontId="0" fillId="0" borderId="6" xfId="0" applyBorder="1" applyAlignment="1">
      <alignment horizontal="right" wrapText="1"/>
    </xf>
    <xf numFmtId="0" fontId="0" fillId="0" borderId="12" xfId="0" applyBorder="1" applyAlignment="1">
      <alignment horizontal="right" wrapText="1"/>
    </xf>
    <xf numFmtId="0" fontId="0" fillId="0" borderId="13" xfId="0" applyBorder="1" applyAlignment="1">
      <alignment horizontal="right" wrapText="1"/>
    </xf>
    <xf numFmtId="3" fontId="0" fillId="0" borderId="3" xfId="0" applyNumberFormat="1" applyBorder="1" applyAlignment="1">
      <alignment horizontal="right"/>
    </xf>
    <xf numFmtId="0" fontId="0" fillId="0" borderId="3" xfId="0" applyBorder="1" applyAlignment="1">
      <alignment horizontal="left" wrapText="1"/>
    </xf>
    <xf numFmtId="0" fontId="0" fillId="0" borderId="3" xfId="0" applyBorder="1" applyAlignment="1">
      <alignment horizontal="left" wrapText="1" indent="1"/>
    </xf>
    <xf numFmtId="0" fontId="0" fillId="0" borderId="0" xfId="0" applyAlignment="1"/>
    <xf numFmtId="0" fontId="0" fillId="0" borderId="10" xfId="0" applyBorder="1" applyAlignment="1">
      <alignment horizontal="center" wrapText="1"/>
    </xf>
    <xf numFmtId="0" fontId="0" fillId="0" borderId="10" xfId="0" applyBorder="1" applyAlignment="1"/>
    <xf numFmtId="0" fontId="0" fillId="0" borderId="12" xfId="0" applyBorder="1" applyAlignment="1">
      <alignment horizontal="right" wrapText="1"/>
    </xf>
    <xf numFmtId="0" fontId="0" fillId="0" borderId="13" xfId="0" applyBorder="1" applyAlignment="1">
      <alignment horizontal="right" wrapText="1"/>
    </xf>
    <xf numFmtId="0" fontId="0" fillId="0" borderId="12" xfId="0" applyBorder="1" applyAlignment="1"/>
    <xf numFmtId="0" fontId="0" fillId="0" borderId="13" xfId="0" applyBorder="1" applyAlignment="1"/>
    <xf numFmtId="164" fontId="0" fillId="0" borderId="3" xfId="0" applyNumberFormat="1" applyBorder="1" applyAlignment="1">
      <alignment horizontal="right"/>
    </xf>
    <xf numFmtId="0" fontId="0" fillId="0" borderId="6" xfId="0" applyBorder="1" applyAlignment="1">
      <alignment horizontal="right" wrapText="1"/>
    </xf>
    <xf numFmtId="165" fontId="0" fillId="0" borderId="3" xfId="0" applyNumberFormat="1" applyBorder="1" applyAlignment="1">
      <alignment horizontal="right"/>
    </xf>
    <xf numFmtId="166" fontId="0" fillId="0" borderId="3" xfId="0" applyNumberFormat="1" applyBorder="1" applyAlignment="1">
      <alignment horizontal="right"/>
    </xf>
    <xf numFmtId="0" fontId="0" fillId="2" borderId="3" xfId="0" applyFill="1" applyBorder="1" applyAlignment="1">
      <alignment horizontal="left" wrapText="1" indent="1"/>
    </xf>
    <xf numFmtId="0" fontId="0" fillId="0" borderId="3" xfId="0" applyBorder="1" applyAlignment="1">
      <alignment horizontal="left" wrapText="1" indent="3"/>
    </xf>
    <xf numFmtId="1" fontId="1" fillId="0" borderId="7" xfId="0" applyNumberFormat="1" applyFont="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6"/>
  <sheetViews>
    <sheetView tabSelected="1" workbookViewId="0"/>
  </sheetViews>
  <sheetFormatPr defaultRowHeight="15"/>
  <cols>
    <col min="1" max="1" width="20" customWidth="1"/>
  </cols>
  <sheetData>
    <row r="1" spans="1:2">
      <c r="A1" s="1" t="str">
        <f>HYPERLINK("#'Table A-1'!A1", "Table A-1")</f>
        <v>Table A-1</v>
      </c>
      <c r="B1" t="s">
        <v>0</v>
      </c>
    </row>
    <row r="2" spans="1:2">
      <c r="A2" s="1" t="str">
        <f>HYPERLINK("#'Table A-2'!A1", "Table A-2")</f>
        <v>Table A-2</v>
      </c>
      <c r="B2" t="s">
        <v>1</v>
      </c>
    </row>
    <row r="3" spans="1:2">
      <c r="A3" s="1" t="str">
        <f>HYPERLINK("#'Table A-3'!A1", "Table A-3")</f>
        <v>Table A-3</v>
      </c>
      <c r="B3" t="s">
        <v>2</v>
      </c>
    </row>
    <row r="4" spans="1:2">
      <c r="A4" s="1" t="str">
        <f>HYPERLINK("#'Table A-4'!A1", "Table A-4")</f>
        <v>Table A-4</v>
      </c>
      <c r="B4" t="s">
        <v>3</v>
      </c>
    </row>
    <row r="5" spans="1:2">
      <c r="A5" s="1" t="str">
        <f>HYPERLINK("#'Table A-5'!A1", "Table A-5")</f>
        <v>Table A-5</v>
      </c>
      <c r="B5" t="s">
        <v>4</v>
      </c>
    </row>
    <row r="6" spans="1:2">
      <c r="A6" s="1" t="str">
        <f>HYPERLINK("#'Table A-6'!A1", "Table A-6")</f>
        <v>Table A-6</v>
      </c>
      <c r="B6" t="s">
        <v>5</v>
      </c>
    </row>
    <row r="7" spans="1:2">
      <c r="A7" s="1" t="str">
        <f>HYPERLINK("#'Table A-7'!A1", "Table A-7")</f>
        <v>Table A-7</v>
      </c>
      <c r="B7" t="s">
        <v>6</v>
      </c>
    </row>
    <row r="8" spans="1:2">
      <c r="A8" s="1" t="str">
        <f>HYPERLINK("#'Table A-8'!A1", "Table A-8")</f>
        <v>Table A-8</v>
      </c>
      <c r="B8" t="s">
        <v>7</v>
      </c>
    </row>
    <row r="9" spans="1:2">
      <c r="A9" s="1" t="str">
        <f>HYPERLINK("#'Table A-9'!A1", "Table A-9")</f>
        <v>Table A-9</v>
      </c>
      <c r="B9" t="s">
        <v>8</v>
      </c>
    </row>
    <row r="10" spans="1:2">
      <c r="A10" s="1" t="str">
        <f>HYPERLINK("#'Table A-10'!A1", "Table A-10")</f>
        <v>Table A-10</v>
      </c>
      <c r="B10" t="s">
        <v>9</v>
      </c>
    </row>
    <row r="11" spans="1:2">
      <c r="A11" s="1" t="str">
        <f>HYPERLINK("#'Table A-11'!A1", "Table A-11")</f>
        <v>Table A-11</v>
      </c>
      <c r="B11" t="s">
        <v>10</v>
      </c>
    </row>
    <row r="12" spans="1:2">
      <c r="A12" s="1" t="str">
        <f>HYPERLINK("#'Table A-12'!A1", "Table A-12")</f>
        <v>Table A-12</v>
      </c>
      <c r="B12" t="s">
        <v>11</v>
      </c>
    </row>
    <row r="13" spans="1:2">
      <c r="A13" s="1" t="str">
        <f>HYPERLINK("#'Table A-13'!A1", "Table A-13")</f>
        <v>Table A-13</v>
      </c>
      <c r="B13" t="s">
        <v>12</v>
      </c>
    </row>
    <row r="14" spans="1:2">
      <c r="A14" s="1" t="str">
        <f>HYPERLINK("#'Table A-14'!A1", "Table A-14")</f>
        <v>Table A-14</v>
      </c>
      <c r="B14" t="s">
        <v>13</v>
      </c>
    </row>
    <row r="15" spans="1:2">
      <c r="A15" s="1" t="str">
        <f>HYPERLINK("#'Table A-15'!A1", "Table A-15")</f>
        <v>Table A-15</v>
      </c>
      <c r="B15" t="s">
        <v>14</v>
      </c>
    </row>
    <row r="16" spans="1:2">
      <c r="A16" s="1" t="str">
        <f>HYPERLINK("#'Table A-16'!A1", "Table A-16")</f>
        <v>Table A-16</v>
      </c>
      <c r="B16" t="s">
        <v>15</v>
      </c>
    </row>
    <row r="17" spans="1:2">
      <c r="A17" s="1" t="str">
        <f>HYPERLINK("#'Table A-17'!A1", "Table A-17")</f>
        <v>Table A-17</v>
      </c>
      <c r="B17" t="s">
        <v>16</v>
      </c>
    </row>
    <row r="18" spans="1:2">
      <c r="A18" s="1" t="str">
        <f>HYPERLINK("#'Table A-18'!A1", "Table A-18")</f>
        <v>Table A-18</v>
      </c>
      <c r="B18" t="s">
        <v>17</v>
      </c>
    </row>
    <row r="19" spans="1:2">
      <c r="A19" s="1" t="str">
        <f>HYPERLINK("#'Table A-18 (Cont-1)'!A1", "Table A-18 (Cont-1)")</f>
        <v>Table A-18 (Cont-1)</v>
      </c>
      <c r="B19" t="s">
        <v>18</v>
      </c>
    </row>
    <row r="20" spans="1:2">
      <c r="A20" s="1" t="str">
        <f>HYPERLINK("#'Table A-18 (Cont-2)'!A1", "Table A-18 (Cont-2)")</f>
        <v>Table A-18 (Cont-2)</v>
      </c>
      <c r="B20" t="s">
        <v>18</v>
      </c>
    </row>
    <row r="21" spans="1:2">
      <c r="A21" s="1" t="str">
        <f>HYPERLINK("#'Table A-18 (Cont-3)'!A1", "Table A-18 (Cont-3)")</f>
        <v>Table A-18 (Cont-3)</v>
      </c>
      <c r="B21" t="s">
        <v>18</v>
      </c>
    </row>
    <row r="22" spans="1:2">
      <c r="A22" s="1" t="str">
        <f>HYPERLINK("#'Table A-18 (Cont-4)'!A1", "Table A-18 (Cont-4)")</f>
        <v>Table A-18 (Cont-4)</v>
      </c>
      <c r="B22" t="s">
        <v>18</v>
      </c>
    </row>
    <row r="23" spans="1:2">
      <c r="A23" s="1" t="str">
        <f>HYPERLINK("#'Table A-18 (Cont-5)'!A1", "Table A-18 (Cont-5)")</f>
        <v>Table A-18 (Cont-5)</v>
      </c>
      <c r="B23" t="s">
        <v>18</v>
      </c>
    </row>
    <row r="24" spans="1:2">
      <c r="A24" s="1" t="str">
        <f>HYPERLINK("#'Table A-19'!A1", "Table A-19")</f>
        <v>Table A-19</v>
      </c>
      <c r="B24" t="s">
        <v>19</v>
      </c>
    </row>
    <row r="25" spans="1:2">
      <c r="A25" s="1" t="str">
        <f>HYPERLINK("#'Table A-20'!A1", "Table A-20")</f>
        <v>Table A-20</v>
      </c>
      <c r="B25" t="s">
        <v>20</v>
      </c>
    </row>
    <row r="26" spans="1:2">
      <c r="A26" s="1" t="str">
        <f>HYPERLINK("#'Table A-20 (Cont-1)'!A1", "Table A-20 (Cont-1)")</f>
        <v>Table A-20 (Cont-1)</v>
      </c>
      <c r="B26" t="s">
        <v>21</v>
      </c>
    </row>
    <row r="27" spans="1:2">
      <c r="A27" s="1" t="str">
        <f>HYPERLINK("#'Table A-20 (Cont-2)'!A1", "Table A-20 (Cont-2)")</f>
        <v>Table A-20 (Cont-2)</v>
      </c>
      <c r="B27" t="s">
        <v>21</v>
      </c>
    </row>
    <row r="28" spans="1:2">
      <c r="A28" s="1" t="str">
        <f>HYPERLINK("#'Table A-20 (Cont-3)'!A1", "Table A-20 (Cont-3)")</f>
        <v>Table A-20 (Cont-3)</v>
      </c>
      <c r="B28" t="s">
        <v>21</v>
      </c>
    </row>
    <row r="29" spans="1:2">
      <c r="A29" s="1" t="str">
        <f>HYPERLINK("#'Table A-20 (Cont-4)'!A1", "Table A-20 (Cont-4)")</f>
        <v>Table A-20 (Cont-4)</v>
      </c>
      <c r="B29" t="s">
        <v>21</v>
      </c>
    </row>
    <row r="30" spans="1:2">
      <c r="A30" s="1" t="str">
        <f>HYPERLINK("#'Table A-20 (Cont-5)'!A1", "Table A-20 (Cont-5)")</f>
        <v>Table A-20 (Cont-5)</v>
      </c>
      <c r="B30" t="s">
        <v>21</v>
      </c>
    </row>
    <row r="31" spans="1:2">
      <c r="A31" s="1" t="str">
        <f>HYPERLINK("#'Table A-21'!A1", "Table A-21")</f>
        <v>Table A-21</v>
      </c>
      <c r="B31" t="s">
        <v>22</v>
      </c>
    </row>
    <row r="32" spans="1:2">
      <c r="A32" s="1" t="str">
        <f>HYPERLINK("#'Table A-22'!A1", "Table A-22")</f>
        <v>Table A-22</v>
      </c>
      <c r="B32" t="s">
        <v>23</v>
      </c>
    </row>
    <row r="33" spans="1:2">
      <c r="A33" s="1" t="str">
        <f>HYPERLINK("#'Table A-22 (Cont-1)'!A1", "Table A-22 (Cont-1)")</f>
        <v>Table A-22 (Cont-1)</v>
      </c>
      <c r="B33" t="s">
        <v>24</v>
      </c>
    </row>
    <row r="34" spans="1:2">
      <c r="A34" s="1" t="str">
        <f>HYPERLINK("#'Table A-22 (Cont-2)'!A1", "Table A-22 (Cont-2)")</f>
        <v>Table A-22 (Cont-2)</v>
      </c>
      <c r="B34" t="s">
        <v>24</v>
      </c>
    </row>
    <row r="35" spans="1:2">
      <c r="A35" s="1" t="str">
        <f>HYPERLINK("#'Table A-22 (Cont-3)'!A1", "Table A-22 (Cont-3)")</f>
        <v>Table A-22 (Cont-3)</v>
      </c>
      <c r="B35" t="s">
        <v>24</v>
      </c>
    </row>
    <row r="36" spans="1:2">
      <c r="A36" s="1" t="str">
        <f>HYPERLINK("#'Table A-22 (Cont-4)'!A1", "Table A-22 (Cont-4)")</f>
        <v>Table A-22 (Cont-4)</v>
      </c>
      <c r="B36" t="s">
        <v>24</v>
      </c>
    </row>
    <row r="37" spans="1:2">
      <c r="A37" s="1" t="str">
        <f>HYPERLINK("#'Table A-22 (Cont-5)'!A1", "Table A-22 (Cont-5)")</f>
        <v>Table A-22 (Cont-5)</v>
      </c>
      <c r="B37" t="s">
        <v>24</v>
      </c>
    </row>
    <row r="38" spans="1:2">
      <c r="A38" s="1" t="str">
        <f>HYPERLINK("#'Table A-23'!A1", "Table A-23")</f>
        <v>Table A-23</v>
      </c>
      <c r="B38" t="s">
        <v>25</v>
      </c>
    </row>
    <row r="39" spans="1:2">
      <c r="A39" s="1" t="str">
        <f>HYPERLINK("#'Table A-24'!A1", "Table A-24")</f>
        <v>Table A-24</v>
      </c>
      <c r="B39" t="s">
        <v>26</v>
      </c>
    </row>
    <row r="40" spans="1:2">
      <c r="A40" s="1" t="str">
        <f>HYPERLINK("#'Table A-24 (Cont-1)'!A1", "Table A-24 (Cont-1)")</f>
        <v>Table A-24 (Cont-1)</v>
      </c>
      <c r="B40" t="s">
        <v>27</v>
      </c>
    </row>
    <row r="41" spans="1:2">
      <c r="A41" s="1" t="str">
        <f>HYPERLINK("#'Table A-24 (Cont-2)'!A1", "Table A-24 (Cont-2)")</f>
        <v>Table A-24 (Cont-2)</v>
      </c>
      <c r="B41" t="s">
        <v>27</v>
      </c>
    </row>
    <row r="42" spans="1:2">
      <c r="A42" s="1" t="str">
        <f>HYPERLINK("#'Table A-24 (Cont-3)'!A1", "Table A-24 (Cont-3)")</f>
        <v>Table A-24 (Cont-3)</v>
      </c>
      <c r="B42" t="s">
        <v>27</v>
      </c>
    </row>
    <row r="43" spans="1:2">
      <c r="A43" s="1" t="str">
        <f>HYPERLINK("#'Table A-24 (Cont-4)'!A1", "Table A-24 (Cont-4)")</f>
        <v>Table A-24 (Cont-4)</v>
      </c>
      <c r="B43" t="s">
        <v>27</v>
      </c>
    </row>
    <row r="44" spans="1:2">
      <c r="A44" s="1" t="str">
        <f>HYPERLINK("#'Table A-24 (Cont-5)'!A1", "Table A-24 (Cont-5)")</f>
        <v>Table A-24 (Cont-5)</v>
      </c>
      <c r="B44" t="s">
        <v>27</v>
      </c>
    </row>
    <row r="45" spans="1:2">
      <c r="A45" s="1" t="str">
        <f>HYPERLINK("#'Table A-25'!A1", "Table A-25")</f>
        <v>Table A-25</v>
      </c>
      <c r="B45" t="s">
        <v>28</v>
      </c>
    </row>
    <row r="46" spans="1:2">
      <c r="A46" s="1" t="str">
        <f>HYPERLINK("#'Table A-26'!A1", "Table A-26")</f>
        <v>Table A-26</v>
      </c>
      <c r="B46" t="s">
        <v>29</v>
      </c>
    </row>
    <row r="47" spans="1:2">
      <c r="A47" s="1" t="str">
        <f>HYPERLINK("#'Table A-26 (Cont-1)'!A1", "Table A-26 (Cont-1)")</f>
        <v>Table A-26 (Cont-1)</v>
      </c>
      <c r="B47" t="s">
        <v>30</v>
      </c>
    </row>
    <row r="48" spans="1:2">
      <c r="A48" s="1" t="str">
        <f>HYPERLINK("#'Table A-26 (Cont-2)'!A1", "Table A-26 (Cont-2)")</f>
        <v>Table A-26 (Cont-2)</v>
      </c>
      <c r="B48" t="s">
        <v>30</v>
      </c>
    </row>
    <row r="49" spans="1:2">
      <c r="A49" s="1" t="str">
        <f>HYPERLINK("#'Table A-26 (Cont-3)'!A1", "Table A-26 (Cont-3)")</f>
        <v>Table A-26 (Cont-3)</v>
      </c>
      <c r="B49" t="s">
        <v>30</v>
      </c>
    </row>
    <row r="50" spans="1:2">
      <c r="A50" s="1" t="str">
        <f>HYPERLINK("#'Table A-26 (Cont-4)'!A1", "Table A-26 (Cont-4)")</f>
        <v>Table A-26 (Cont-4)</v>
      </c>
      <c r="B50" t="s">
        <v>30</v>
      </c>
    </row>
    <row r="51" spans="1:2">
      <c r="A51" s="1" t="str">
        <f>HYPERLINK("#'Table A-26 (Cont-5)'!A1", "Table A-26 (Cont-5)")</f>
        <v>Table A-26 (Cont-5)</v>
      </c>
      <c r="B51" t="s">
        <v>30</v>
      </c>
    </row>
    <row r="52" spans="1:2">
      <c r="A52" s="1" t="str">
        <f>HYPERLINK("#'Table A-27'!A1", "Table A-27")</f>
        <v>Table A-27</v>
      </c>
      <c r="B52" t="s">
        <v>31</v>
      </c>
    </row>
    <row r="53" spans="1:2">
      <c r="A53" s="1" t="str">
        <f>HYPERLINK("#'Table A-28'!A1", "Table A-28")</f>
        <v>Table A-28</v>
      </c>
      <c r="B53" t="s">
        <v>32</v>
      </c>
    </row>
    <row r="54" spans="1:2">
      <c r="A54" s="1" t="str">
        <f>HYPERLINK("#'Table A-28 (Cont-1)'!A1", "Table A-28 (Cont-1)")</f>
        <v>Table A-28 (Cont-1)</v>
      </c>
      <c r="B54" t="s">
        <v>33</v>
      </c>
    </row>
    <row r="55" spans="1:2">
      <c r="A55" s="1" t="str">
        <f>HYPERLINK("#'Table A-28 (Cont-2)'!A1", "Table A-28 (Cont-2)")</f>
        <v>Table A-28 (Cont-2)</v>
      </c>
      <c r="B55" t="s">
        <v>33</v>
      </c>
    </row>
    <row r="56" spans="1:2">
      <c r="A56" s="1" t="str">
        <f>HYPERLINK("#'Table A-28 (Cont-3)'!A1", "Table A-28 (Cont-3)")</f>
        <v>Table A-28 (Cont-3)</v>
      </c>
      <c r="B56" t="s">
        <v>33</v>
      </c>
    </row>
    <row r="57" spans="1:2">
      <c r="A57" s="1" t="str">
        <f>HYPERLINK("#'Table A-28 (Cont-4)'!A1", "Table A-28 (Cont-4)")</f>
        <v>Table A-28 (Cont-4)</v>
      </c>
      <c r="B57" t="s">
        <v>33</v>
      </c>
    </row>
    <row r="58" spans="1:2">
      <c r="A58" s="1" t="str">
        <f>HYPERLINK("#'Table A-28 (Cont-5)'!A1", "Table A-28 (Cont-5)")</f>
        <v>Table A-28 (Cont-5)</v>
      </c>
      <c r="B58" t="s">
        <v>33</v>
      </c>
    </row>
    <row r="59" spans="1:2">
      <c r="A59" s="1" t="str">
        <f>HYPERLINK("#'Table A-29'!A1", "Table A-29")</f>
        <v>Table A-29</v>
      </c>
      <c r="B59" t="s">
        <v>34</v>
      </c>
    </row>
    <row r="60" spans="1:2">
      <c r="A60" s="1" t="str">
        <f>HYPERLINK("#'Table A-30'!A1", "Table A-30")</f>
        <v>Table A-30</v>
      </c>
      <c r="B60" t="s">
        <v>35</v>
      </c>
    </row>
    <row r="61" spans="1:2">
      <c r="A61" s="1" t="str">
        <f>HYPERLINK("#'Table A-31'!A1", "Table A-31")</f>
        <v>Table A-31</v>
      </c>
      <c r="B61" t="s">
        <v>36</v>
      </c>
    </row>
    <row r="62" spans="1:2">
      <c r="A62" s="1" t="str">
        <f>HYPERLINK("#'Table A-31 (Cont-1)'!A1", "Table A-31 (Cont-1)")</f>
        <v>Table A-31 (Cont-1)</v>
      </c>
      <c r="B62" t="s">
        <v>37</v>
      </c>
    </row>
    <row r="63" spans="1:2">
      <c r="A63" s="1" t="str">
        <f>HYPERLINK("#'Table A-31 (Cont-2)'!A1", "Table A-31 (Cont-2)")</f>
        <v>Table A-31 (Cont-2)</v>
      </c>
      <c r="B63" t="s">
        <v>37</v>
      </c>
    </row>
    <row r="64" spans="1:2">
      <c r="A64" s="1" t="str">
        <f>HYPERLINK("#'Table A-31 (Cont-3)'!A1", "Table A-31 (Cont-3)")</f>
        <v>Table A-31 (Cont-3)</v>
      </c>
      <c r="B64" t="s">
        <v>37</v>
      </c>
    </row>
    <row r="65" spans="1:2">
      <c r="A65" s="1" t="str">
        <f>HYPERLINK("#'Table A-31 (Cont-4)'!A1", "Table A-31 (Cont-4)")</f>
        <v>Table A-31 (Cont-4)</v>
      </c>
      <c r="B65" t="s">
        <v>37</v>
      </c>
    </row>
    <row r="66" spans="1:2">
      <c r="A66" s="1" t="str">
        <f>HYPERLINK("#'Table A-31 (Cont-5)'!A1", "Table A-31 (Cont-5)")</f>
        <v>Table A-31 (Cont-5)</v>
      </c>
      <c r="B66" t="s">
        <v>37</v>
      </c>
    </row>
    <row r="67" spans="1:2">
      <c r="A67" s="1" t="str">
        <f>HYPERLINK("#'Table A-32'!A1", "Table A-32")</f>
        <v>Table A-32</v>
      </c>
      <c r="B67" t="s">
        <v>38</v>
      </c>
    </row>
    <row r="68" spans="1:2">
      <c r="A68" s="1" t="str">
        <f>HYPERLINK("#'Table A-32 (Cont-1)'!A1", "Table A-32 (Cont-1)")</f>
        <v>Table A-32 (Cont-1)</v>
      </c>
      <c r="B68" t="s">
        <v>39</v>
      </c>
    </row>
    <row r="69" spans="1:2">
      <c r="A69" s="1" t="str">
        <f>HYPERLINK("#'Table A-32 (Cont-2)'!A1", "Table A-32 (Cont-2)")</f>
        <v>Table A-32 (Cont-2)</v>
      </c>
      <c r="B69" t="s">
        <v>39</v>
      </c>
    </row>
    <row r="70" spans="1:2">
      <c r="A70" s="1" t="str">
        <f>HYPERLINK("#'Table A-32 (Cont-3)'!A1", "Table A-32 (Cont-3)")</f>
        <v>Table A-32 (Cont-3)</v>
      </c>
      <c r="B70" t="s">
        <v>39</v>
      </c>
    </row>
    <row r="71" spans="1:2">
      <c r="A71" s="1" t="str">
        <f>HYPERLINK("#'Table A-32 (Cont-4)'!A1", "Table A-32 (Cont-4)")</f>
        <v>Table A-32 (Cont-4)</v>
      </c>
      <c r="B71" t="s">
        <v>39</v>
      </c>
    </row>
    <row r="72" spans="1:2">
      <c r="A72" s="1" t="str">
        <f>HYPERLINK("#'Table A-32 (Cont-5)'!A1", "Table A-32 (Cont-5)")</f>
        <v>Table A-32 (Cont-5)</v>
      </c>
      <c r="B72" t="s">
        <v>39</v>
      </c>
    </row>
    <row r="73" spans="1:2">
      <c r="A73" s="1" t="str">
        <f>HYPERLINK("#'Table A-33'!A1", "Table A-33")</f>
        <v>Table A-33</v>
      </c>
      <c r="B73" t="s">
        <v>40</v>
      </c>
    </row>
    <row r="74" spans="1:2">
      <c r="A74" s="1" t="str">
        <f>HYPERLINK("#'Table A-33 (Cont-1)'!A1", "Table A-33 (Cont-1)")</f>
        <v>Table A-33 (Cont-1)</v>
      </c>
      <c r="B74" t="s">
        <v>41</v>
      </c>
    </row>
    <row r="75" spans="1:2">
      <c r="A75" s="1" t="str">
        <f>HYPERLINK("#'Table A-33 (Cont-2)'!A1", "Table A-33 (Cont-2)")</f>
        <v>Table A-33 (Cont-2)</v>
      </c>
      <c r="B75" t="s">
        <v>41</v>
      </c>
    </row>
    <row r="76" spans="1:2">
      <c r="A76" s="1" t="str">
        <f>HYPERLINK("#'Table A-33 (Cont-3)'!A1", "Table A-33 (Cont-3)")</f>
        <v>Table A-33 (Cont-3)</v>
      </c>
      <c r="B76" t="s">
        <v>41</v>
      </c>
    </row>
    <row r="77" spans="1:2">
      <c r="A77" s="1" t="str">
        <f>HYPERLINK("#'Table A-33 (Cont-4)'!A1", "Table A-33 (Cont-4)")</f>
        <v>Table A-33 (Cont-4)</v>
      </c>
      <c r="B77" t="s">
        <v>41</v>
      </c>
    </row>
    <row r="78" spans="1:2">
      <c r="A78" s="1" t="str">
        <f>HYPERLINK("#'Table A-33 (Cont-5)'!A1", "Table A-33 (Cont-5)")</f>
        <v>Table A-33 (Cont-5)</v>
      </c>
      <c r="B78" t="s">
        <v>41</v>
      </c>
    </row>
    <row r="79" spans="1:2">
      <c r="A79" s="1" t="str">
        <f>HYPERLINK("#'Table A-34'!A1", "Table A-34")</f>
        <v>Table A-34</v>
      </c>
      <c r="B79" t="s">
        <v>42</v>
      </c>
    </row>
    <row r="80" spans="1:2">
      <c r="A80" s="1" t="str">
        <f>HYPERLINK("#'Table A-34 (Cont-1)'!A1", "Table A-34 (Cont-1)")</f>
        <v>Table A-34 (Cont-1)</v>
      </c>
      <c r="B80" t="s">
        <v>43</v>
      </c>
    </row>
    <row r="81" spans="1:2">
      <c r="A81" s="1" t="str">
        <f>HYPERLINK("#'Table A-34 (Cont-2)'!A1", "Table A-34 (Cont-2)")</f>
        <v>Table A-34 (Cont-2)</v>
      </c>
      <c r="B81" t="s">
        <v>43</v>
      </c>
    </row>
    <row r="82" spans="1:2">
      <c r="A82" s="1" t="str">
        <f>HYPERLINK("#'Table A-34 (Cont-3)'!A1", "Table A-34 (Cont-3)")</f>
        <v>Table A-34 (Cont-3)</v>
      </c>
      <c r="B82" t="s">
        <v>43</v>
      </c>
    </row>
    <row r="83" spans="1:2">
      <c r="A83" s="1" t="str">
        <f>HYPERLINK("#'Table A-34 (Cont-4)'!A1", "Table A-34 (Cont-4)")</f>
        <v>Table A-34 (Cont-4)</v>
      </c>
      <c r="B83" t="s">
        <v>43</v>
      </c>
    </row>
    <row r="84" spans="1:2">
      <c r="A84" s="1" t="str">
        <f>HYPERLINK("#'Table A-34 (Cont-5)'!A1", "Table A-34 (Cont-5)")</f>
        <v>Table A-34 (Cont-5)</v>
      </c>
      <c r="B84" t="s">
        <v>43</v>
      </c>
    </row>
    <row r="85" spans="1:2">
      <c r="A85" s="1" t="str">
        <f>HYPERLINK("#'Table A-35'!A1", "Table A-35")</f>
        <v>Table A-35</v>
      </c>
      <c r="B85" t="s">
        <v>44</v>
      </c>
    </row>
    <row r="86" spans="1:2">
      <c r="A86" s="1" t="str">
        <f>HYPERLINK("#'Table A-35 (Cont-1)'!A1", "Table A-35 (Cont-1)")</f>
        <v>Table A-35 (Cont-1)</v>
      </c>
      <c r="B86" t="s">
        <v>45</v>
      </c>
    </row>
    <row r="87" spans="1:2">
      <c r="A87" s="1" t="str">
        <f>HYPERLINK("#'Table A-35 (Cont-2)'!A1", "Table A-35 (Cont-2)")</f>
        <v>Table A-35 (Cont-2)</v>
      </c>
      <c r="B87" t="s">
        <v>45</v>
      </c>
    </row>
    <row r="88" spans="1:2">
      <c r="A88" s="1" t="str">
        <f>HYPERLINK("#'Table A-35 (Cont-3)'!A1", "Table A-35 (Cont-3)")</f>
        <v>Table A-35 (Cont-3)</v>
      </c>
      <c r="B88" t="s">
        <v>45</v>
      </c>
    </row>
    <row r="89" spans="1:2">
      <c r="A89" s="1" t="str">
        <f>HYPERLINK("#'Table A-35 (Cont-4)'!A1", "Table A-35 (Cont-4)")</f>
        <v>Table A-35 (Cont-4)</v>
      </c>
      <c r="B89" t="s">
        <v>45</v>
      </c>
    </row>
    <row r="90" spans="1:2">
      <c r="A90" s="1" t="str">
        <f>HYPERLINK("#'Table A-35 (Cont-5)'!A1", "Table A-35 (Cont-5)")</f>
        <v>Table A-35 (Cont-5)</v>
      </c>
      <c r="B90" t="s">
        <v>45</v>
      </c>
    </row>
    <row r="91" spans="1:2">
      <c r="A91" s="1" t="str">
        <f>HYPERLINK("#'Table A-36'!A1", "Table A-36")</f>
        <v>Table A-36</v>
      </c>
      <c r="B91" t="s">
        <v>46</v>
      </c>
    </row>
    <row r="92" spans="1:2">
      <c r="A92" s="1" t="str">
        <f>HYPERLINK("#'Table A-36 (Cont-1)'!A1", "Table A-36 (Cont-1)")</f>
        <v>Table A-36 (Cont-1)</v>
      </c>
      <c r="B92" t="s">
        <v>47</v>
      </c>
    </row>
    <row r="93" spans="1:2">
      <c r="A93" s="1" t="str">
        <f>HYPERLINK("#'Table A-36 (Cont-2)'!A1", "Table A-36 (Cont-2)")</f>
        <v>Table A-36 (Cont-2)</v>
      </c>
      <c r="B93" t="s">
        <v>47</v>
      </c>
    </row>
    <row r="94" spans="1:2">
      <c r="A94" s="1" t="str">
        <f>HYPERLINK("#'Table A-36 (Cont-3)'!A1", "Table A-36 (Cont-3)")</f>
        <v>Table A-36 (Cont-3)</v>
      </c>
      <c r="B94" t="s">
        <v>47</v>
      </c>
    </row>
    <row r="95" spans="1:2">
      <c r="A95" s="1" t="str">
        <f>HYPERLINK("#'Table A-36 (Cont-4)'!A1", "Table A-36 (Cont-4)")</f>
        <v>Table A-36 (Cont-4)</v>
      </c>
      <c r="B95" t="s">
        <v>47</v>
      </c>
    </row>
    <row r="96" spans="1:2">
      <c r="A96" s="1" t="str">
        <f>HYPERLINK("#'Table A-36 (Cont-5)'!A1", "Table A-36 (Cont-5)")</f>
        <v>Table A-36 (Cont-5)</v>
      </c>
      <c r="B96" t="s">
        <v>47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9"/>
  <sheetViews>
    <sheetView workbookViewId="0"/>
  </sheetViews>
  <sheetFormatPr defaultRowHeight="15"/>
  <cols>
    <col min="1" max="1" width="51" customWidth="1"/>
    <col min="2" max="7" width="18" customWidth="1"/>
  </cols>
  <sheetData>
    <row r="1" spans="1:7">
      <c r="A1" s="2" t="s">
        <v>8</v>
      </c>
    </row>
    <row r="2" spans="1:7">
      <c r="A2" s="43" t="s">
        <v>186</v>
      </c>
      <c r="B2" s="44" t="s">
        <v>53</v>
      </c>
      <c r="C2" s="45"/>
      <c r="D2" s="45"/>
      <c r="E2" s="44" t="s">
        <v>62</v>
      </c>
      <c r="F2" s="45"/>
      <c r="G2" s="45"/>
    </row>
    <row r="3" spans="1:7">
      <c r="A3" s="46"/>
      <c r="B3" s="47" t="s">
        <v>187</v>
      </c>
      <c r="C3" s="48" t="s">
        <v>188</v>
      </c>
      <c r="D3" s="48" t="s">
        <v>189</v>
      </c>
      <c r="E3" s="49" t="s">
        <v>187</v>
      </c>
      <c r="F3" s="48" t="s">
        <v>188</v>
      </c>
      <c r="G3" s="47" t="s">
        <v>189</v>
      </c>
    </row>
    <row r="4" spans="1:7">
      <c r="A4" s="51" t="s">
        <v>190</v>
      </c>
      <c r="B4" s="60">
        <v>0.48830000000000001</v>
      </c>
      <c r="C4" s="60">
        <v>6.9800000000000001E-2</v>
      </c>
      <c r="D4" s="60">
        <v>0.4884</v>
      </c>
      <c r="E4" s="21">
        <v>0.31590000000000001</v>
      </c>
      <c r="F4" s="42" t="s">
        <v>70</v>
      </c>
      <c r="G4" s="60">
        <v>0.316</v>
      </c>
    </row>
    <row r="5" spans="1:7">
      <c r="A5" s="51" t="s">
        <v>191</v>
      </c>
      <c r="B5" s="60">
        <v>0.90920000000000001</v>
      </c>
      <c r="C5" s="60">
        <v>0.1111</v>
      </c>
      <c r="D5" s="60">
        <v>0.90980000000000005</v>
      </c>
      <c r="E5" s="21">
        <v>1.0334000000000001</v>
      </c>
      <c r="F5" s="60">
        <v>9.3100000000000002E-2</v>
      </c>
      <c r="G5" s="60">
        <v>1.0338000000000001</v>
      </c>
    </row>
    <row r="6" spans="1:7">
      <c r="A6" s="51" t="s">
        <v>192</v>
      </c>
      <c r="B6" s="42" t="s">
        <v>70</v>
      </c>
      <c r="C6" s="42" t="s">
        <v>70</v>
      </c>
      <c r="D6" s="42" t="s">
        <v>70</v>
      </c>
      <c r="E6" s="22" t="s">
        <v>70</v>
      </c>
      <c r="F6" s="42" t="s">
        <v>70</v>
      </c>
      <c r="G6" s="42" t="s">
        <v>70</v>
      </c>
    </row>
    <row r="7" spans="1:7">
      <c r="A7" s="51" t="s">
        <v>193</v>
      </c>
      <c r="B7" s="60">
        <v>4.9939</v>
      </c>
      <c r="C7" s="60">
        <v>4.4984000000000002</v>
      </c>
      <c r="D7" s="60">
        <v>0.98740000000000006</v>
      </c>
      <c r="E7" s="21">
        <v>3.331</v>
      </c>
      <c r="F7" s="60">
        <v>3.0840999999999998</v>
      </c>
      <c r="G7" s="60">
        <v>0.56469999999999998</v>
      </c>
    </row>
    <row r="8" spans="1:7">
      <c r="A8" s="51" t="s">
        <v>194</v>
      </c>
      <c r="B8" s="60">
        <v>1.1173999999999999</v>
      </c>
      <c r="C8" s="60">
        <v>1.1168</v>
      </c>
      <c r="D8" s="60">
        <v>0.17280000000000001</v>
      </c>
      <c r="E8" s="21">
        <v>3.0099</v>
      </c>
      <c r="F8" s="60">
        <v>3.0099</v>
      </c>
      <c r="G8" s="60">
        <v>0.40510000000000002</v>
      </c>
    </row>
    <row r="9" spans="1:7">
      <c r="A9" s="51" t="s">
        <v>195</v>
      </c>
      <c r="B9" s="60">
        <v>2.7281</v>
      </c>
      <c r="C9" s="60">
        <v>2.6412</v>
      </c>
      <c r="D9" s="60">
        <v>0.38490000000000002</v>
      </c>
      <c r="E9" s="21">
        <v>1.5268999999999999</v>
      </c>
      <c r="F9" s="60">
        <v>1.4621</v>
      </c>
      <c r="G9" s="60">
        <v>0.23219999999999999</v>
      </c>
    </row>
    <row r="10" spans="1:7">
      <c r="A10" s="51" t="s">
        <v>196</v>
      </c>
      <c r="B10" s="42" t="s">
        <v>70</v>
      </c>
      <c r="C10" s="42" t="s">
        <v>70</v>
      </c>
      <c r="D10" s="42" t="s">
        <v>70</v>
      </c>
      <c r="E10" s="22" t="s">
        <v>70</v>
      </c>
      <c r="F10" s="42" t="s">
        <v>70</v>
      </c>
      <c r="G10" s="42" t="s">
        <v>70</v>
      </c>
    </row>
    <row r="11" spans="1:7">
      <c r="A11" s="51" t="s">
        <v>197</v>
      </c>
      <c r="B11" s="60">
        <v>0.1552</v>
      </c>
      <c r="C11" s="42" t="s">
        <v>70</v>
      </c>
      <c r="D11" s="60">
        <v>0.15529999999999999</v>
      </c>
      <c r="E11" s="21">
        <v>0.18340000000000001</v>
      </c>
      <c r="F11" s="42" t="s">
        <v>70</v>
      </c>
      <c r="G11" s="60">
        <v>0.1835</v>
      </c>
    </row>
    <row r="12" spans="1:7">
      <c r="A12" s="51" t="s">
        <v>198</v>
      </c>
      <c r="B12" s="60">
        <v>10.6229</v>
      </c>
      <c r="C12" s="60">
        <v>8.1242999999999999</v>
      </c>
      <c r="D12" s="60">
        <v>3.4214000000000002</v>
      </c>
      <c r="E12" s="21">
        <v>10.006399999999999</v>
      </c>
      <c r="F12" s="60">
        <v>8.0556999999999999</v>
      </c>
      <c r="G12" s="60">
        <v>2.7685</v>
      </c>
    </row>
    <row r="13" spans="1:7">
      <c r="A13" s="51" t="s">
        <v>199</v>
      </c>
      <c r="B13" s="60">
        <v>5.6800000000000003E-2</v>
      </c>
      <c r="C13" s="60">
        <v>5.6800000000000003E-2</v>
      </c>
      <c r="D13" s="42" t="s">
        <v>70</v>
      </c>
      <c r="E13" s="21">
        <v>5.91E-2</v>
      </c>
      <c r="F13" s="60">
        <v>5.91E-2</v>
      </c>
      <c r="G13" s="42" t="s">
        <v>70</v>
      </c>
    </row>
    <row r="14" spans="1:7">
      <c r="A14" s="51" t="s">
        <v>200</v>
      </c>
      <c r="B14" s="42" t="s">
        <v>70</v>
      </c>
      <c r="C14" s="42" t="s">
        <v>70</v>
      </c>
      <c r="D14" s="42" t="s">
        <v>70</v>
      </c>
      <c r="E14" s="22" t="s">
        <v>70</v>
      </c>
      <c r="F14" s="42" t="s">
        <v>70</v>
      </c>
      <c r="G14" s="42" t="s">
        <v>70</v>
      </c>
    </row>
    <row r="15" spans="1:7">
      <c r="A15" s="51" t="s">
        <v>201</v>
      </c>
      <c r="B15" s="42" t="s">
        <v>70</v>
      </c>
      <c r="C15" s="42" t="s">
        <v>70</v>
      </c>
      <c r="D15" s="42" t="s">
        <v>70</v>
      </c>
      <c r="E15" s="22" t="s">
        <v>70</v>
      </c>
      <c r="F15" s="42" t="s">
        <v>70</v>
      </c>
      <c r="G15" s="42" t="s">
        <v>70</v>
      </c>
    </row>
    <row r="16" spans="1:7">
      <c r="A16" s="51" t="s">
        <v>202</v>
      </c>
      <c r="B16" s="60">
        <v>9.9900000000000003E-2</v>
      </c>
      <c r="C16" s="60">
        <v>9.9900000000000003E-2</v>
      </c>
      <c r="D16" s="42" t="s">
        <v>70</v>
      </c>
      <c r="E16" s="21">
        <v>9.5500000000000002E-2</v>
      </c>
      <c r="F16" s="60">
        <v>9.5500000000000002E-2</v>
      </c>
      <c r="G16" s="42" t="s">
        <v>70</v>
      </c>
    </row>
    <row r="17" spans="1:7">
      <c r="A17" s="51" t="s">
        <v>203</v>
      </c>
      <c r="B17" s="60">
        <v>6.4859</v>
      </c>
      <c r="C17" s="60">
        <v>5.8380999999999998</v>
      </c>
      <c r="D17" s="60">
        <v>1.3338000000000001</v>
      </c>
      <c r="E17" s="21">
        <v>5.4714999999999998</v>
      </c>
      <c r="F17" s="60">
        <v>5.1565000000000003</v>
      </c>
      <c r="G17" s="60">
        <v>0.81779999999999997</v>
      </c>
    </row>
    <row r="18" spans="1:7">
      <c r="A18" s="51" t="s">
        <v>204</v>
      </c>
      <c r="B18" s="60">
        <v>0.88980000000000004</v>
      </c>
      <c r="C18" s="60">
        <v>0.79039999999999999</v>
      </c>
      <c r="D18" s="60">
        <v>0.22120000000000001</v>
      </c>
      <c r="E18" s="21">
        <v>0.7097</v>
      </c>
      <c r="F18" s="60">
        <v>0.62150000000000005</v>
      </c>
      <c r="G18" s="60">
        <v>0.16259999999999999</v>
      </c>
    </row>
    <row r="19" spans="1:7">
      <c r="A19" s="51" t="s">
        <v>205</v>
      </c>
      <c r="B19" s="60">
        <v>2.2778999999999998</v>
      </c>
      <c r="C19" s="60">
        <v>2.1583999999999999</v>
      </c>
      <c r="D19" s="60">
        <v>0.32940000000000003</v>
      </c>
      <c r="E19" s="21">
        <v>2.0266999999999999</v>
      </c>
      <c r="F19" s="60">
        <v>1.9545999999999999</v>
      </c>
      <c r="G19" s="60">
        <v>0.23599999999999999</v>
      </c>
    </row>
    <row r="20" spans="1:7">
      <c r="A20" s="51" t="s">
        <v>206</v>
      </c>
      <c r="B20" s="42" t="s">
        <v>70</v>
      </c>
      <c r="C20" s="42" t="s">
        <v>70</v>
      </c>
      <c r="D20" s="42" t="s">
        <v>70</v>
      </c>
      <c r="E20" s="22" t="s">
        <v>70</v>
      </c>
      <c r="F20" s="42" t="s">
        <v>70</v>
      </c>
      <c r="G20" s="42" t="s">
        <v>70</v>
      </c>
    </row>
    <row r="21" spans="1:7">
      <c r="A21" s="51" t="s">
        <v>207</v>
      </c>
      <c r="B21" s="60">
        <v>0.3553</v>
      </c>
      <c r="C21" s="60">
        <v>0.3553</v>
      </c>
      <c r="D21" s="42" t="s">
        <v>70</v>
      </c>
      <c r="E21" s="21">
        <v>0.1206</v>
      </c>
      <c r="F21" s="60">
        <v>0.1206</v>
      </c>
      <c r="G21" s="42" t="s">
        <v>70</v>
      </c>
    </row>
    <row r="22" spans="1:7">
      <c r="A22" s="51" t="s">
        <v>208</v>
      </c>
      <c r="B22" s="42" t="s">
        <v>70</v>
      </c>
      <c r="C22" s="42" t="s">
        <v>70</v>
      </c>
      <c r="D22" s="42" t="s">
        <v>70</v>
      </c>
      <c r="E22" s="22" t="s">
        <v>70</v>
      </c>
      <c r="F22" s="42" t="s">
        <v>70</v>
      </c>
      <c r="G22" s="42" t="s">
        <v>70</v>
      </c>
    </row>
    <row r="23" spans="1:7">
      <c r="A23" s="51" t="s">
        <v>209</v>
      </c>
      <c r="B23" s="60">
        <v>1.1062000000000001</v>
      </c>
      <c r="C23" s="60">
        <v>1.026</v>
      </c>
      <c r="D23" s="60">
        <v>0.18790000000000001</v>
      </c>
      <c r="E23" s="21">
        <v>0.58560000000000001</v>
      </c>
      <c r="F23" s="60">
        <v>0.4914</v>
      </c>
      <c r="G23" s="60">
        <v>0.15290000000000001</v>
      </c>
    </row>
    <row r="24" spans="1:7">
      <c r="A24" s="51" t="s">
        <v>210</v>
      </c>
      <c r="B24" s="60">
        <v>0.22220000000000001</v>
      </c>
      <c r="C24" s="60">
        <v>0.21820000000000001</v>
      </c>
      <c r="D24" s="42" t="s">
        <v>70</v>
      </c>
      <c r="E24" s="21">
        <v>0.12889999999999999</v>
      </c>
      <c r="F24" s="60">
        <v>0.128</v>
      </c>
      <c r="G24" s="42" t="s">
        <v>70</v>
      </c>
    </row>
    <row r="25" spans="1:7">
      <c r="A25" s="51" t="s">
        <v>211</v>
      </c>
      <c r="B25" s="60">
        <v>0.48830000000000001</v>
      </c>
      <c r="C25" s="60">
        <v>6.9800000000000001E-2</v>
      </c>
      <c r="D25" s="60">
        <v>0.4884</v>
      </c>
      <c r="E25" s="21">
        <v>0.31590000000000001</v>
      </c>
      <c r="F25" s="42" t="s">
        <v>70</v>
      </c>
      <c r="G25" s="60">
        <v>0.316</v>
      </c>
    </row>
    <row r="26" spans="1:7">
      <c r="A26" s="19" t="s">
        <v>212</v>
      </c>
      <c r="B26" s="23">
        <v>0.13589999999999999</v>
      </c>
      <c r="C26" s="23">
        <v>0.12620000000000001</v>
      </c>
      <c r="D26" s="13" t="s">
        <v>70</v>
      </c>
      <c r="E26" s="24">
        <v>0.1226</v>
      </c>
      <c r="F26" s="23">
        <v>0.1191</v>
      </c>
      <c r="G26" s="13" t="s">
        <v>70</v>
      </c>
    </row>
    <row r="27" spans="1:7">
      <c r="A27" s="10" t="s">
        <v>213</v>
      </c>
    </row>
    <row r="28" spans="1:7">
      <c r="A28" s="10" t="s">
        <v>214</v>
      </c>
    </row>
    <row r="29" spans="1:7">
      <c r="A29" s="10" t="s">
        <v>137</v>
      </c>
    </row>
  </sheetData>
  <mergeCells count="3">
    <mergeCell ref="E2:G2"/>
    <mergeCell ref="B2:D2"/>
    <mergeCell ref="A2:A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3"/>
  <sheetViews>
    <sheetView workbookViewId="0"/>
  </sheetViews>
  <sheetFormatPr defaultRowHeight="15"/>
  <cols>
    <col min="1" max="1" width="35" customWidth="1"/>
    <col min="2" max="7" width="21" customWidth="1"/>
  </cols>
  <sheetData>
    <row r="1" spans="1:7">
      <c r="A1" s="2" t="s">
        <v>9</v>
      </c>
    </row>
    <row r="2" spans="1:7">
      <c r="A2" s="43" t="s">
        <v>73</v>
      </c>
      <c r="B2" s="44" t="s">
        <v>53</v>
      </c>
      <c r="C2" s="45"/>
      <c r="D2" s="45"/>
      <c r="E2" s="44" t="s">
        <v>62</v>
      </c>
      <c r="F2" s="45"/>
      <c r="G2" s="45"/>
    </row>
    <row r="3" spans="1:7">
      <c r="A3" s="53"/>
      <c r="B3" s="61" t="s">
        <v>215</v>
      </c>
      <c r="C3" s="32" t="s">
        <v>216</v>
      </c>
      <c r="D3" s="55"/>
      <c r="E3" s="57" t="s">
        <v>215</v>
      </c>
      <c r="F3" s="32" t="s">
        <v>216</v>
      </c>
      <c r="G3" s="55"/>
    </row>
    <row r="4" spans="1:7">
      <c r="A4" s="46"/>
      <c r="B4" s="46"/>
      <c r="C4" s="48" t="s">
        <v>217</v>
      </c>
      <c r="D4" s="47" t="s">
        <v>218</v>
      </c>
      <c r="E4" s="59"/>
      <c r="F4" s="48" t="s">
        <v>217</v>
      </c>
      <c r="G4" s="48" t="s">
        <v>218</v>
      </c>
    </row>
    <row r="5" spans="1:7">
      <c r="A5" s="37" t="s">
        <v>179</v>
      </c>
      <c r="B5" s="62">
        <v>97.540031999999997</v>
      </c>
      <c r="C5" s="60">
        <v>97.288657999999998</v>
      </c>
      <c r="D5" s="60">
        <v>97.768635000000003</v>
      </c>
      <c r="E5" s="25">
        <v>97.872754</v>
      </c>
      <c r="F5" s="60">
        <v>97.680694000000003</v>
      </c>
      <c r="G5" s="60">
        <v>98.049227999999999</v>
      </c>
    </row>
    <row r="6" spans="1:7">
      <c r="A6" s="51" t="s">
        <v>79</v>
      </c>
      <c r="B6" s="62">
        <v>97.997746000000006</v>
      </c>
      <c r="C6" s="60">
        <v>97.022390999999999</v>
      </c>
      <c r="D6" s="60">
        <v>98.658029999999997</v>
      </c>
      <c r="E6" s="25">
        <v>97.695290999999997</v>
      </c>
      <c r="F6" s="60">
        <v>96.834284999999994</v>
      </c>
      <c r="G6" s="60">
        <v>98.326170000000005</v>
      </c>
    </row>
    <row r="7" spans="1:7">
      <c r="A7" s="51" t="s">
        <v>80</v>
      </c>
      <c r="B7" s="62">
        <v>98.956733999999997</v>
      </c>
      <c r="C7" s="60">
        <v>98.402248999999998</v>
      </c>
      <c r="D7" s="60">
        <v>99.320120000000003</v>
      </c>
      <c r="E7" s="25">
        <v>98.500028999999998</v>
      </c>
      <c r="F7" s="60">
        <v>97.855801</v>
      </c>
      <c r="G7" s="60">
        <v>98.952770000000001</v>
      </c>
    </row>
    <row r="8" spans="1:7">
      <c r="A8" s="51" t="s">
        <v>81</v>
      </c>
      <c r="B8" s="62">
        <v>98.424816000000007</v>
      </c>
      <c r="C8" s="60">
        <v>97.451352</v>
      </c>
      <c r="D8" s="60">
        <v>99.030162000000004</v>
      </c>
      <c r="E8" s="25">
        <v>98.656914999999998</v>
      </c>
      <c r="F8" s="60">
        <v>97.880763000000002</v>
      </c>
      <c r="G8" s="60">
        <v>99.151273000000003</v>
      </c>
    </row>
    <row r="9" spans="1:7">
      <c r="A9" s="51" t="s">
        <v>82</v>
      </c>
      <c r="B9" s="62">
        <v>98.016184999999993</v>
      </c>
      <c r="C9" s="60">
        <v>96.845898000000005</v>
      </c>
      <c r="D9" s="60">
        <v>98.757822000000004</v>
      </c>
      <c r="E9" s="25">
        <v>98.647746999999995</v>
      </c>
      <c r="F9" s="60">
        <v>97.638295999999997</v>
      </c>
      <c r="G9" s="60">
        <v>99.229140000000001</v>
      </c>
    </row>
    <row r="10" spans="1:7">
      <c r="A10" s="51" t="s">
        <v>83</v>
      </c>
      <c r="B10" s="62">
        <v>97.794916000000001</v>
      </c>
      <c r="C10" s="60">
        <v>96.512157000000002</v>
      </c>
      <c r="D10" s="60">
        <v>98.612683000000004</v>
      </c>
      <c r="E10" s="25">
        <v>98.203874999999996</v>
      </c>
      <c r="F10" s="60">
        <v>97.364540000000005</v>
      </c>
      <c r="G10" s="60">
        <v>98.779252999999997</v>
      </c>
    </row>
    <row r="11" spans="1:7">
      <c r="A11" s="51" t="s">
        <v>84</v>
      </c>
      <c r="B11" s="62">
        <v>97.128290000000007</v>
      </c>
      <c r="C11" s="60">
        <v>96.043908999999999</v>
      </c>
      <c r="D11" s="60">
        <v>97.921869000000001</v>
      </c>
      <c r="E11" s="25">
        <v>97.904297999999997</v>
      </c>
      <c r="F11" s="60">
        <v>97.001647000000006</v>
      </c>
      <c r="G11" s="60">
        <v>98.539299</v>
      </c>
    </row>
    <row r="12" spans="1:7">
      <c r="A12" s="51" t="s">
        <v>85</v>
      </c>
      <c r="B12" s="62">
        <v>96.860980999999995</v>
      </c>
      <c r="C12" s="60">
        <v>95.431980999999993</v>
      </c>
      <c r="D12" s="60">
        <v>97.853008000000003</v>
      </c>
      <c r="E12" s="25">
        <v>97.629655999999997</v>
      </c>
      <c r="F12" s="60">
        <v>96.485318000000007</v>
      </c>
      <c r="G12" s="60">
        <v>98.407560000000004</v>
      </c>
    </row>
    <row r="13" spans="1:7">
      <c r="A13" s="51" t="s">
        <v>86</v>
      </c>
      <c r="B13" s="62">
        <v>96.339118999999997</v>
      </c>
      <c r="C13" s="60">
        <v>95.170062999999999</v>
      </c>
      <c r="D13" s="60">
        <v>97.233438000000007</v>
      </c>
      <c r="E13" s="25">
        <v>97.257704000000004</v>
      </c>
      <c r="F13" s="60">
        <v>96.499517999999995</v>
      </c>
      <c r="G13" s="60">
        <v>97.855321000000004</v>
      </c>
    </row>
    <row r="14" spans="1:7">
      <c r="A14" s="51" t="s">
        <v>87</v>
      </c>
      <c r="B14" s="62">
        <v>97.886858000000004</v>
      </c>
      <c r="C14" s="60">
        <v>96.918571999999998</v>
      </c>
      <c r="D14" s="60">
        <v>98.555411000000007</v>
      </c>
      <c r="E14" s="25">
        <v>97.613287999999997</v>
      </c>
      <c r="F14" s="60">
        <v>96.904404</v>
      </c>
      <c r="G14" s="60">
        <v>98.162916999999993</v>
      </c>
    </row>
    <row r="15" spans="1:7">
      <c r="A15" s="51" t="s">
        <v>88</v>
      </c>
      <c r="B15" s="62">
        <v>97.852254000000002</v>
      </c>
      <c r="C15" s="60">
        <v>97.050509000000005</v>
      </c>
      <c r="D15" s="60">
        <v>98.439569000000006</v>
      </c>
      <c r="E15" s="25">
        <v>98.000300999999993</v>
      </c>
      <c r="F15" s="60">
        <v>97.191879</v>
      </c>
      <c r="G15" s="60">
        <v>98.579391000000001</v>
      </c>
    </row>
    <row r="16" spans="1:7">
      <c r="A16" s="51" t="s">
        <v>89</v>
      </c>
      <c r="B16" s="62">
        <v>98.366024999999993</v>
      </c>
      <c r="C16" s="60">
        <v>97.759196000000003</v>
      </c>
      <c r="D16" s="60">
        <v>98.810518999999999</v>
      </c>
      <c r="E16" s="25">
        <v>98.745577999999995</v>
      </c>
      <c r="F16" s="60">
        <v>98.207538</v>
      </c>
      <c r="G16" s="60">
        <v>99.123555999999994</v>
      </c>
    </row>
    <row r="17" spans="1:7">
      <c r="A17" s="51" t="s">
        <v>90</v>
      </c>
      <c r="B17" s="62">
        <v>97.451509999999999</v>
      </c>
      <c r="C17" s="60">
        <v>96.244136999999995</v>
      </c>
      <c r="D17" s="60">
        <v>98.277702000000005</v>
      </c>
      <c r="E17" s="25">
        <v>98.657437000000002</v>
      </c>
      <c r="F17" s="60">
        <v>97.881512999999998</v>
      </c>
      <c r="G17" s="60">
        <v>99.151632000000006</v>
      </c>
    </row>
    <row r="18" spans="1:7">
      <c r="A18" s="51" t="s">
        <v>91</v>
      </c>
      <c r="B18" s="62">
        <v>97.357343999999998</v>
      </c>
      <c r="C18" s="60">
        <v>96.391835999999998</v>
      </c>
      <c r="D18" s="60">
        <v>98.069665999999998</v>
      </c>
      <c r="E18" s="25">
        <v>97.562781000000001</v>
      </c>
      <c r="F18" s="60">
        <v>96.852284999999995</v>
      </c>
      <c r="G18" s="60">
        <v>98.116023999999996</v>
      </c>
    </row>
    <row r="19" spans="1:7">
      <c r="A19" s="51" t="s">
        <v>92</v>
      </c>
      <c r="B19" s="62">
        <v>97.002770999999996</v>
      </c>
      <c r="C19" s="60">
        <v>95.838713999999996</v>
      </c>
      <c r="D19" s="60">
        <v>97.848511000000002</v>
      </c>
      <c r="E19" s="25">
        <v>98.208290000000005</v>
      </c>
      <c r="F19" s="60">
        <v>97.272828000000004</v>
      </c>
      <c r="G19" s="60">
        <v>98.826744000000005</v>
      </c>
    </row>
    <row r="20" spans="1:7">
      <c r="A20" s="51" t="s">
        <v>93</v>
      </c>
      <c r="B20" s="62">
        <v>98.382294999999999</v>
      </c>
      <c r="C20" s="60">
        <v>97.595692</v>
      </c>
      <c r="D20" s="60">
        <v>98.914411999999999</v>
      </c>
      <c r="E20" s="25">
        <v>98.598066000000003</v>
      </c>
      <c r="F20" s="60">
        <v>97.976273000000006</v>
      </c>
      <c r="G20" s="60">
        <v>99.030702000000005</v>
      </c>
    </row>
    <row r="21" spans="1:7">
      <c r="A21" s="51" t="s">
        <v>94</v>
      </c>
      <c r="B21" s="62">
        <v>98.222145999999995</v>
      </c>
      <c r="C21" s="60">
        <v>97.476438000000002</v>
      </c>
      <c r="D21" s="60">
        <v>98.750324000000006</v>
      </c>
      <c r="E21" s="25">
        <v>98.348864000000006</v>
      </c>
      <c r="F21" s="60">
        <v>97.556389999999993</v>
      </c>
      <c r="G21" s="60">
        <v>98.887266999999994</v>
      </c>
    </row>
    <row r="22" spans="1:7">
      <c r="A22" s="51" t="s">
        <v>95</v>
      </c>
      <c r="B22" s="62">
        <v>98.248925999999997</v>
      </c>
      <c r="C22" s="60">
        <v>97.254481999999996</v>
      </c>
      <c r="D22" s="60">
        <v>98.887297000000004</v>
      </c>
      <c r="E22" s="25">
        <v>98.570161999999996</v>
      </c>
      <c r="F22" s="60">
        <v>97.916075000000006</v>
      </c>
      <c r="G22" s="60">
        <v>99.021001999999996</v>
      </c>
    </row>
    <row r="23" spans="1:7">
      <c r="A23" s="51" t="s">
        <v>96</v>
      </c>
      <c r="B23" s="62">
        <v>97.840591000000003</v>
      </c>
      <c r="C23" s="60">
        <v>96.728271000000007</v>
      </c>
      <c r="D23" s="60">
        <v>98.580296000000004</v>
      </c>
      <c r="E23" s="25">
        <v>98.024702000000005</v>
      </c>
      <c r="F23" s="60">
        <v>97.096823999999998</v>
      </c>
      <c r="G23" s="60">
        <v>98.660115000000005</v>
      </c>
    </row>
    <row r="24" spans="1:7">
      <c r="A24" s="51" t="s">
        <v>97</v>
      </c>
      <c r="B24" s="62">
        <v>97.876734999999996</v>
      </c>
      <c r="C24" s="60">
        <v>96.835756000000003</v>
      </c>
      <c r="D24" s="60">
        <v>98.580270999999996</v>
      </c>
      <c r="E24" s="25">
        <v>97.910995999999997</v>
      </c>
      <c r="F24" s="60">
        <v>97.137225000000001</v>
      </c>
      <c r="G24" s="60">
        <v>98.478900999999993</v>
      </c>
    </row>
    <row r="25" spans="1:7">
      <c r="A25" s="51" t="s">
        <v>98</v>
      </c>
      <c r="B25" s="62">
        <v>97.743391000000003</v>
      </c>
      <c r="C25" s="60">
        <v>96.600060999999997</v>
      </c>
      <c r="D25" s="60">
        <v>98.508180999999993</v>
      </c>
      <c r="E25" s="25">
        <v>97.819535999999999</v>
      </c>
      <c r="F25" s="60">
        <v>96.976442000000006</v>
      </c>
      <c r="G25" s="60">
        <v>98.431342999999998</v>
      </c>
    </row>
    <row r="26" spans="1:7">
      <c r="A26" s="51" t="s">
        <v>99</v>
      </c>
      <c r="B26" s="62">
        <v>95.136082000000002</v>
      </c>
      <c r="C26" s="60">
        <v>93.439505999999994</v>
      </c>
      <c r="D26" s="60">
        <v>96.410768000000004</v>
      </c>
      <c r="E26" s="25">
        <v>96.824631999999994</v>
      </c>
      <c r="F26" s="60">
        <v>95.701593000000003</v>
      </c>
      <c r="G26" s="60">
        <v>97.661426000000006</v>
      </c>
    </row>
    <row r="27" spans="1:7">
      <c r="A27" s="51" t="s">
        <v>100</v>
      </c>
      <c r="B27" s="62">
        <v>98.264052000000007</v>
      </c>
      <c r="C27" s="60">
        <v>97.345945999999998</v>
      </c>
      <c r="D27" s="60">
        <v>98.868253999999993</v>
      </c>
      <c r="E27" s="25">
        <v>98.708316999999994</v>
      </c>
      <c r="F27" s="60">
        <v>98.122015000000005</v>
      </c>
      <c r="G27" s="60">
        <v>99.113230999999999</v>
      </c>
    </row>
    <row r="28" spans="1:7">
      <c r="A28" s="51" t="s">
        <v>101</v>
      </c>
      <c r="B28" s="62">
        <v>97.067981000000003</v>
      </c>
      <c r="C28" s="60">
        <v>96.087835999999996</v>
      </c>
      <c r="D28" s="60">
        <v>97.808164000000005</v>
      </c>
      <c r="E28" s="25">
        <v>96.619789999999995</v>
      </c>
      <c r="F28" s="60">
        <v>95.018086999999994</v>
      </c>
      <c r="G28" s="60">
        <v>97.718902</v>
      </c>
    </row>
    <row r="29" spans="1:7">
      <c r="A29" s="51" t="s">
        <v>102</v>
      </c>
      <c r="B29" s="62">
        <v>97.923805999999999</v>
      </c>
      <c r="C29" s="60">
        <v>95.635085000000004</v>
      </c>
      <c r="D29" s="60">
        <v>99.024687</v>
      </c>
      <c r="E29" s="25">
        <v>98.407355999999993</v>
      </c>
      <c r="F29" s="60">
        <v>97.650964000000002</v>
      </c>
      <c r="G29" s="60">
        <v>98.922876000000002</v>
      </c>
    </row>
    <row r="30" spans="1:7">
      <c r="A30" s="51" t="s">
        <v>103</v>
      </c>
      <c r="B30" s="62">
        <v>98.367615999999998</v>
      </c>
      <c r="C30" s="60">
        <v>97.539343000000002</v>
      </c>
      <c r="D30" s="60">
        <v>98.920173000000005</v>
      </c>
      <c r="E30" s="25">
        <v>99.056601000000001</v>
      </c>
      <c r="F30" s="60">
        <v>98.372112000000001</v>
      </c>
      <c r="G30" s="60">
        <v>99.454873000000006</v>
      </c>
    </row>
    <row r="31" spans="1:7">
      <c r="A31" s="51" t="s">
        <v>104</v>
      </c>
      <c r="B31" s="62">
        <v>98.882231000000004</v>
      </c>
      <c r="C31" s="60">
        <v>98.240949000000001</v>
      </c>
      <c r="D31" s="60">
        <v>99.291411999999994</v>
      </c>
      <c r="E31" s="25">
        <v>98.418374999999997</v>
      </c>
      <c r="F31" s="60">
        <v>97.764678000000004</v>
      </c>
      <c r="G31" s="60">
        <v>98.883088999999998</v>
      </c>
    </row>
    <row r="32" spans="1:7">
      <c r="A32" s="51" t="s">
        <v>105</v>
      </c>
      <c r="B32" s="62">
        <v>98.940363000000005</v>
      </c>
      <c r="C32" s="60">
        <v>98.412344000000004</v>
      </c>
      <c r="D32" s="60">
        <v>99.294033999999996</v>
      </c>
      <c r="E32" s="25">
        <v>98.391295</v>
      </c>
      <c r="F32" s="60">
        <v>97.636182000000005</v>
      </c>
      <c r="G32" s="60">
        <v>98.907888</v>
      </c>
    </row>
    <row r="33" spans="1:7">
      <c r="A33" s="51" t="s">
        <v>106</v>
      </c>
      <c r="B33" s="62">
        <v>97.901525000000007</v>
      </c>
      <c r="C33" s="60">
        <v>97.142351000000005</v>
      </c>
      <c r="D33" s="60">
        <v>98.462205999999995</v>
      </c>
      <c r="E33" s="25">
        <v>98.477340999999996</v>
      </c>
      <c r="F33" s="60">
        <v>97.944822000000002</v>
      </c>
      <c r="G33" s="60">
        <v>98.873464999999996</v>
      </c>
    </row>
    <row r="34" spans="1:7">
      <c r="A34" s="51" t="s">
        <v>107</v>
      </c>
      <c r="B34" s="62">
        <v>98.390741000000006</v>
      </c>
      <c r="C34" s="60">
        <v>97.399111000000005</v>
      </c>
      <c r="D34" s="60">
        <v>99.008146999999994</v>
      </c>
      <c r="E34" s="25">
        <v>98.205308000000002</v>
      </c>
      <c r="F34" s="60">
        <v>97.412193000000002</v>
      </c>
      <c r="G34" s="60">
        <v>98.758447000000004</v>
      </c>
    </row>
    <row r="35" spans="1:7">
      <c r="A35" s="51" t="s">
        <v>108</v>
      </c>
      <c r="B35" s="62">
        <v>96.914286000000004</v>
      </c>
      <c r="C35" s="60">
        <v>95.134955000000005</v>
      </c>
      <c r="D35" s="60">
        <v>98.056145000000001</v>
      </c>
      <c r="E35" s="25">
        <v>97.465933000000007</v>
      </c>
      <c r="F35" s="60">
        <v>95.954537999999999</v>
      </c>
      <c r="G35" s="60">
        <v>98.421953000000002</v>
      </c>
    </row>
    <row r="36" spans="1:7">
      <c r="A36" s="51" t="s">
        <v>109</v>
      </c>
      <c r="B36" s="62">
        <v>97.964619999999996</v>
      </c>
      <c r="C36" s="60">
        <v>97.248841999999996</v>
      </c>
      <c r="D36" s="60">
        <v>98.497050000000002</v>
      </c>
      <c r="E36" s="25">
        <v>98.086588000000006</v>
      </c>
      <c r="F36" s="60">
        <v>97.361385999999996</v>
      </c>
      <c r="G36" s="60">
        <v>98.615308999999996</v>
      </c>
    </row>
    <row r="37" spans="1:7">
      <c r="A37" s="51" t="s">
        <v>110</v>
      </c>
      <c r="B37" s="62">
        <v>96.629358999999994</v>
      </c>
      <c r="C37" s="60">
        <v>94.811985000000007</v>
      </c>
      <c r="D37" s="60">
        <v>97.824708999999999</v>
      </c>
      <c r="E37" s="25">
        <v>97.654364999999999</v>
      </c>
      <c r="F37" s="60">
        <v>96.529420999999999</v>
      </c>
      <c r="G37" s="60">
        <v>98.420637999999997</v>
      </c>
    </row>
    <row r="38" spans="1:7">
      <c r="A38" s="51" t="s">
        <v>111</v>
      </c>
      <c r="B38" s="62">
        <v>97.932535000000001</v>
      </c>
      <c r="C38" s="60">
        <v>97.151301000000004</v>
      </c>
      <c r="D38" s="60">
        <v>98.502823000000006</v>
      </c>
      <c r="E38" s="25">
        <v>97.803003000000004</v>
      </c>
      <c r="F38" s="60">
        <v>96.888763999999995</v>
      </c>
      <c r="G38" s="60">
        <v>98.452882000000002</v>
      </c>
    </row>
    <row r="39" spans="1:7">
      <c r="A39" s="51" t="s">
        <v>112</v>
      </c>
      <c r="B39" s="62">
        <v>97.607505000000003</v>
      </c>
      <c r="C39" s="60">
        <v>96.695149999999998</v>
      </c>
      <c r="D39" s="60">
        <v>98.272488999999993</v>
      </c>
      <c r="E39" s="25">
        <v>97.327461999999997</v>
      </c>
      <c r="F39" s="60">
        <v>96.463517999999993</v>
      </c>
      <c r="G39" s="60">
        <v>97.984758999999997</v>
      </c>
    </row>
    <row r="40" spans="1:7">
      <c r="A40" s="51" t="s">
        <v>113</v>
      </c>
      <c r="B40" s="62">
        <v>98.188907999999998</v>
      </c>
      <c r="C40" s="60">
        <v>96.512281999999999</v>
      </c>
      <c r="D40" s="60">
        <v>99.067329999999998</v>
      </c>
      <c r="E40" s="25">
        <v>98.487294000000006</v>
      </c>
      <c r="F40" s="60">
        <v>97.613082000000006</v>
      </c>
      <c r="G40" s="60">
        <v>99.044459000000003</v>
      </c>
    </row>
    <row r="41" spans="1:7">
      <c r="A41" s="51" t="s">
        <v>114</v>
      </c>
      <c r="B41" s="62">
        <v>97.615178</v>
      </c>
      <c r="C41" s="60">
        <v>96.724695999999994</v>
      </c>
      <c r="D41" s="60">
        <v>98.267893999999998</v>
      </c>
      <c r="E41" s="25">
        <v>97.886176000000006</v>
      </c>
      <c r="F41" s="60">
        <v>96.806764000000001</v>
      </c>
      <c r="G41" s="60">
        <v>98.605968000000004</v>
      </c>
    </row>
    <row r="42" spans="1:7">
      <c r="A42" s="51" t="s">
        <v>115</v>
      </c>
      <c r="B42" s="62">
        <v>98.042914999999994</v>
      </c>
      <c r="C42" s="60">
        <v>97.192289000000002</v>
      </c>
      <c r="D42" s="60">
        <v>98.639443</v>
      </c>
      <c r="E42" s="25">
        <v>98.829001000000005</v>
      </c>
      <c r="F42" s="60">
        <v>98.148235</v>
      </c>
      <c r="G42" s="60">
        <v>99.261379000000005</v>
      </c>
    </row>
    <row r="43" spans="1:7">
      <c r="A43" s="51" t="s">
        <v>116</v>
      </c>
      <c r="B43" s="62">
        <v>97.115759999999995</v>
      </c>
      <c r="C43" s="60">
        <v>95.848095999999998</v>
      </c>
      <c r="D43" s="60">
        <v>98.004436999999996</v>
      </c>
      <c r="E43" s="25">
        <v>97.514421999999996</v>
      </c>
      <c r="F43" s="60">
        <v>96.658114999999995</v>
      </c>
      <c r="G43" s="60">
        <v>98.155501000000001</v>
      </c>
    </row>
    <row r="44" spans="1:7">
      <c r="A44" s="51" t="s">
        <v>117</v>
      </c>
      <c r="B44" s="62">
        <v>97.849513999999999</v>
      </c>
      <c r="C44" s="60">
        <v>96.928725</v>
      </c>
      <c r="D44" s="60">
        <v>98.498519999999999</v>
      </c>
      <c r="E44" s="25">
        <v>98.449183000000005</v>
      </c>
      <c r="F44" s="60">
        <v>97.963059000000001</v>
      </c>
      <c r="G44" s="60">
        <v>98.820688000000004</v>
      </c>
    </row>
    <row r="45" spans="1:7">
      <c r="A45" s="51" t="s">
        <v>118</v>
      </c>
      <c r="B45" s="62">
        <v>98.417637999999997</v>
      </c>
      <c r="C45" s="60">
        <v>97.620572999999993</v>
      </c>
      <c r="D45" s="60">
        <v>98.950570999999997</v>
      </c>
      <c r="E45" s="25">
        <v>98.050077999999999</v>
      </c>
      <c r="F45" s="60">
        <v>97.085130000000007</v>
      </c>
      <c r="G45" s="60">
        <v>98.699864000000005</v>
      </c>
    </row>
    <row r="46" spans="1:7">
      <c r="A46" s="51" t="s">
        <v>119</v>
      </c>
      <c r="B46" s="62">
        <v>98.526335000000003</v>
      </c>
      <c r="C46" s="60">
        <v>97.685271</v>
      </c>
      <c r="D46" s="60">
        <v>99.064721000000006</v>
      </c>
      <c r="E46" s="25">
        <v>98.454037999999997</v>
      </c>
      <c r="F46" s="60">
        <v>97.816928000000004</v>
      </c>
      <c r="G46" s="60">
        <v>98.907290000000003</v>
      </c>
    </row>
    <row r="47" spans="1:7">
      <c r="A47" s="51" t="s">
        <v>120</v>
      </c>
      <c r="B47" s="62">
        <v>97.671539999999993</v>
      </c>
      <c r="C47" s="60">
        <v>96.682038000000006</v>
      </c>
      <c r="D47" s="60">
        <v>98.370919999999998</v>
      </c>
      <c r="E47" s="25">
        <v>97.698565000000002</v>
      </c>
      <c r="F47" s="60">
        <v>96.754158000000004</v>
      </c>
      <c r="G47" s="60">
        <v>98.372809000000004</v>
      </c>
    </row>
    <row r="48" spans="1:7">
      <c r="A48" s="51" t="s">
        <v>121</v>
      </c>
      <c r="B48" s="62">
        <v>96.513620000000003</v>
      </c>
      <c r="C48" s="60">
        <v>94.886685999999997</v>
      </c>
      <c r="D48" s="60">
        <v>97.635801000000001</v>
      </c>
      <c r="E48" s="25">
        <v>96.917445999999998</v>
      </c>
      <c r="F48" s="60">
        <v>95.784158000000005</v>
      </c>
      <c r="G48" s="60">
        <v>97.753232999999994</v>
      </c>
    </row>
    <row r="49" spans="1:7">
      <c r="A49" s="51" t="s">
        <v>122</v>
      </c>
      <c r="B49" s="62">
        <v>98.064025999999998</v>
      </c>
      <c r="C49" s="60">
        <v>97.266592000000003</v>
      </c>
      <c r="D49" s="60">
        <v>98.632091000000003</v>
      </c>
      <c r="E49" s="25">
        <v>97.953895000000003</v>
      </c>
      <c r="F49" s="60">
        <v>96.549696999999995</v>
      </c>
      <c r="G49" s="60">
        <v>98.793756000000002</v>
      </c>
    </row>
    <row r="50" spans="1:7">
      <c r="A50" s="51" t="s">
        <v>123</v>
      </c>
      <c r="B50" s="62">
        <v>97.674406000000005</v>
      </c>
      <c r="C50" s="60">
        <v>96.811475000000002</v>
      </c>
      <c r="D50" s="60">
        <v>98.307878000000002</v>
      </c>
      <c r="E50" s="25">
        <v>98.422512999999995</v>
      </c>
      <c r="F50" s="60">
        <v>97.812512999999996</v>
      </c>
      <c r="G50" s="60">
        <v>98.864384000000001</v>
      </c>
    </row>
    <row r="51" spans="1:7">
      <c r="A51" s="51" t="s">
        <v>124</v>
      </c>
      <c r="B51" s="62">
        <v>97.819941</v>
      </c>
      <c r="C51" s="60">
        <v>96.437402000000006</v>
      </c>
      <c r="D51" s="60">
        <v>98.673338000000001</v>
      </c>
      <c r="E51" s="25">
        <v>98.616995000000003</v>
      </c>
      <c r="F51" s="60">
        <v>97.973634000000004</v>
      </c>
      <c r="G51" s="60">
        <v>99.058055999999993</v>
      </c>
    </row>
    <row r="52" spans="1:7">
      <c r="A52" s="51" t="s">
        <v>125</v>
      </c>
      <c r="B52" s="62">
        <v>97.702325999999999</v>
      </c>
      <c r="C52" s="60">
        <v>96.471710000000002</v>
      </c>
      <c r="D52" s="60">
        <v>98.510347999999993</v>
      </c>
      <c r="E52" s="25">
        <v>97.317283000000003</v>
      </c>
      <c r="F52" s="60">
        <v>95.760889000000006</v>
      </c>
      <c r="G52" s="60">
        <v>98.312315999999996</v>
      </c>
    </row>
    <row r="53" spans="1:7">
      <c r="A53" s="51" t="s">
        <v>126</v>
      </c>
      <c r="B53" s="62">
        <v>98.239745999999997</v>
      </c>
      <c r="C53" s="60">
        <v>97.476556000000002</v>
      </c>
      <c r="D53" s="60">
        <v>98.775017000000005</v>
      </c>
      <c r="E53" s="25">
        <v>98.804012999999998</v>
      </c>
      <c r="F53" s="60">
        <v>97.887034999999997</v>
      </c>
      <c r="G53" s="60">
        <v>99.325783999999999</v>
      </c>
    </row>
    <row r="54" spans="1:7">
      <c r="A54" s="51" t="s">
        <v>127</v>
      </c>
      <c r="B54" s="62">
        <v>98.167997999999997</v>
      </c>
      <c r="C54" s="60">
        <v>97.343067000000005</v>
      </c>
      <c r="D54" s="60">
        <v>98.740116999999998</v>
      </c>
      <c r="E54" s="25">
        <v>98.006327999999996</v>
      </c>
      <c r="F54" s="60">
        <v>97.083219</v>
      </c>
      <c r="G54" s="60">
        <v>98.641378000000003</v>
      </c>
    </row>
    <row r="55" spans="1:7">
      <c r="A55" s="51" t="s">
        <v>128</v>
      </c>
      <c r="B55" s="62">
        <v>98.385140000000007</v>
      </c>
      <c r="C55" s="60">
        <v>97.709866000000005</v>
      </c>
      <c r="D55" s="60">
        <v>98.863617000000005</v>
      </c>
      <c r="E55" s="25">
        <v>99.060843000000006</v>
      </c>
      <c r="F55" s="60">
        <v>98.499347</v>
      </c>
      <c r="G55" s="60">
        <v>99.413495999999995</v>
      </c>
    </row>
    <row r="56" spans="1:7">
      <c r="A56" s="40" t="s">
        <v>129</v>
      </c>
      <c r="B56" s="41"/>
      <c r="C56" s="41"/>
      <c r="D56" s="41"/>
      <c r="E56" s="41"/>
      <c r="F56" s="41"/>
      <c r="G56" s="41"/>
    </row>
    <row r="57" spans="1:7">
      <c r="A57" s="52" t="s">
        <v>131</v>
      </c>
      <c r="B57" s="62">
        <v>95.821381000000002</v>
      </c>
      <c r="C57" s="60">
        <v>94.691582999999994</v>
      </c>
      <c r="D57" s="60">
        <v>96.719054</v>
      </c>
      <c r="E57" s="25">
        <v>97.551979000000003</v>
      </c>
      <c r="F57" s="60">
        <v>96.711855999999997</v>
      </c>
      <c r="G57" s="60">
        <v>98.181486000000007</v>
      </c>
    </row>
    <row r="58" spans="1:7">
      <c r="A58" s="52" t="s">
        <v>132</v>
      </c>
      <c r="B58" s="62">
        <v>98.016784000000001</v>
      </c>
      <c r="C58" s="60">
        <v>97.391306999999998</v>
      </c>
      <c r="D58" s="60">
        <v>98.494611000000006</v>
      </c>
      <c r="E58" s="25">
        <v>98.807783999999998</v>
      </c>
      <c r="F58" s="60">
        <v>98.167608999999999</v>
      </c>
      <c r="G58" s="60">
        <v>99.226066000000003</v>
      </c>
    </row>
    <row r="59" spans="1:7">
      <c r="A59" s="16" t="s">
        <v>133</v>
      </c>
      <c r="B59" s="26">
        <v>99.932257000000007</v>
      </c>
      <c r="C59" s="23">
        <v>99.746538999999999</v>
      </c>
      <c r="D59" s="23">
        <v>99.981919000000005</v>
      </c>
      <c r="E59" s="27">
        <v>99.072001</v>
      </c>
      <c r="F59" s="23">
        <v>98.735232999999994</v>
      </c>
      <c r="G59" s="23">
        <v>99.319715000000002</v>
      </c>
    </row>
    <row r="60" spans="1:7">
      <c r="A60" s="10" t="s">
        <v>219</v>
      </c>
    </row>
    <row r="61" spans="1:7">
      <c r="A61" s="10" t="s">
        <v>135</v>
      </c>
    </row>
    <row r="62" spans="1:7">
      <c r="A62" s="10" t="s">
        <v>220</v>
      </c>
    </row>
    <row r="63" spans="1:7">
      <c r="A63" s="10" t="s">
        <v>137</v>
      </c>
    </row>
  </sheetData>
  <mergeCells count="8">
    <mergeCell ref="F3:G3"/>
    <mergeCell ref="A56:G56"/>
    <mergeCell ref="E2:G2"/>
    <mergeCell ref="C3:D3"/>
    <mergeCell ref="A2:A4"/>
    <mergeCell ref="B2:D2"/>
    <mergeCell ref="B3:B4"/>
    <mergeCell ref="E3:E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6"/>
  <sheetViews>
    <sheetView workbookViewId="0"/>
  </sheetViews>
  <sheetFormatPr defaultRowHeight="15"/>
  <cols>
    <col min="1" max="1" width="28" customWidth="1"/>
    <col min="2" max="9" width="17" customWidth="1"/>
  </cols>
  <sheetData>
    <row r="1" spans="1:9">
      <c r="A1" s="2" t="s">
        <v>10</v>
      </c>
    </row>
    <row r="2" spans="1:9">
      <c r="A2" s="43" t="s">
        <v>73</v>
      </c>
      <c r="B2" s="44" t="s">
        <v>221</v>
      </c>
      <c r="C2" s="45"/>
      <c r="D2" s="45"/>
      <c r="E2" s="45"/>
      <c r="F2" s="45"/>
      <c r="G2" s="45"/>
      <c r="H2" s="45"/>
      <c r="I2" s="45"/>
    </row>
    <row r="3" spans="1:9">
      <c r="A3" s="53"/>
      <c r="B3" s="54" t="s">
        <v>53</v>
      </c>
      <c r="C3" s="55"/>
      <c r="D3" s="55"/>
      <c r="E3" s="55"/>
      <c r="F3" s="33" t="s">
        <v>62</v>
      </c>
      <c r="G3" s="55"/>
      <c r="H3" s="55"/>
      <c r="I3" s="55"/>
    </row>
    <row r="4" spans="1:9">
      <c r="A4" s="53"/>
      <c r="B4" s="54" t="s">
        <v>188</v>
      </c>
      <c r="C4" s="55"/>
      <c r="D4" s="32" t="s">
        <v>189</v>
      </c>
      <c r="E4" s="55"/>
      <c r="F4" s="33" t="s">
        <v>188</v>
      </c>
      <c r="G4" s="55"/>
      <c r="H4" s="32" t="s">
        <v>189</v>
      </c>
      <c r="I4" s="55"/>
    </row>
    <row r="5" spans="1:9">
      <c r="A5" s="46"/>
      <c r="B5" s="47" t="s">
        <v>215</v>
      </c>
      <c r="C5" s="48" t="s">
        <v>222</v>
      </c>
      <c r="D5" s="48" t="s">
        <v>215</v>
      </c>
      <c r="E5" s="48" t="s">
        <v>222</v>
      </c>
      <c r="F5" s="49" t="s">
        <v>215</v>
      </c>
      <c r="G5" s="48" t="s">
        <v>222</v>
      </c>
      <c r="H5" s="48" t="s">
        <v>215</v>
      </c>
      <c r="I5" s="48" t="s">
        <v>222</v>
      </c>
    </row>
    <row r="6" spans="1:9">
      <c r="A6" s="37" t="s">
        <v>179</v>
      </c>
      <c r="B6" s="62">
        <v>89.287516999999994</v>
      </c>
      <c r="C6" s="60">
        <v>0.56927000000000005</v>
      </c>
      <c r="D6" s="62">
        <v>93.242791999999994</v>
      </c>
      <c r="E6" s="60">
        <v>0.42805399999999999</v>
      </c>
      <c r="F6" s="25">
        <v>89.686336999999995</v>
      </c>
      <c r="G6" s="60">
        <v>0.48080400000000001</v>
      </c>
      <c r="H6" s="62">
        <v>92.424118000000007</v>
      </c>
      <c r="I6" s="60">
        <v>0.485045</v>
      </c>
    </row>
    <row r="7" spans="1:9">
      <c r="A7" s="51" t="s">
        <v>79</v>
      </c>
      <c r="B7" s="62">
        <v>90.230928000000006</v>
      </c>
      <c r="C7" s="60">
        <v>1.766896</v>
      </c>
      <c r="D7" s="62">
        <v>91.195134999999993</v>
      </c>
      <c r="E7" s="60">
        <v>2.4222540000000001</v>
      </c>
      <c r="F7" s="25">
        <v>87.032066</v>
      </c>
      <c r="G7" s="60">
        <v>2.3256290000000002</v>
      </c>
      <c r="H7" s="62">
        <v>90.740167</v>
      </c>
      <c r="I7" s="60">
        <v>2.7493069999999999</v>
      </c>
    </row>
    <row r="8" spans="1:9">
      <c r="A8" s="51" t="s">
        <v>80</v>
      </c>
      <c r="B8" s="62">
        <v>94.750117000000003</v>
      </c>
      <c r="C8" s="60">
        <v>1.092327</v>
      </c>
      <c r="D8" s="62">
        <v>98.534212999999994</v>
      </c>
      <c r="E8" s="60">
        <v>0.744726</v>
      </c>
      <c r="F8" s="25">
        <v>91.665322000000003</v>
      </c>
      <c r="G8" s="60">
        <v>1.5928180000000001</v>
      </c>
      <c r="H8" s="62">
        <v>97.282241999999997</v>
      </c>
      <c r="I8" s="60">
        <v>0.93465299999999996</v>
      </c>
    </row>
    <row r="9" spans="1:9">
      <c r="A9" s="51" t="s">
        <v>81</v>
      </c>
      <c r="B9" s="62">
        <v>91.078028000000003</v>
      </c>
      <c r="C9" s="60">
        <v>2.3391320000000002</v>
      </c>
      <c r="D9" s="62">
        <v>95.427099999999996</v>
      </c>
      <c r="E9" s="60">
        <v>1.5616749999999999</v>
      </c>
      <c r="F9" s="25">
        <v>90.849907000000002</v>
      </c>
      <c r="G9" s="60">
        <v>2.1431650000000002</v>
      </c>
      <c r="H9" s="62">
        <v>97.869060000000005</v>
      </c>
      <c r="I9" s="60">
        <v>1.2460739999999999</v>
      </c>
    </row>
    <row r="10" spans="1:9">
      <c r="A10" s="51" t="s">
        <v>82</v>
      </c>
      <c r="B10" s="62">
        <v>91.078489000000005</v>
      </c>
      <c r="C10" s="60">
        <v>2.1213950000000001</v>
      </c>
      <c r="D10" s="62">
        <v>91.522023000000004</v>
      </c>
      <c r="E10" s="60">
        <v>2.8801109999999999</v>
      </c>
      <c r="F10" s="25">
        <v>92.638654000000002</v>
      </c>
      <c r="G10" s="60">
        <v>2.1577799999999998</v>
      </c>
      <c r="H10" s="62">
        <v>93.946233000000007</v>
      </c>
      <c r="I10" s="60">
        <v>1.8645020000000001</v>
      </c>
    </row>
    <row r="11" spans="1:9">
      <c r="A11" s="51" t="s">
        <v>83</v>
      </c>
      <c r="B11" s="62">
        <v>84.949195000000003</v>
      </c>
      <c r="C11" s="60">
        <v>3.5564719999999999</v>
      </c>
      <c r="D11" s="62">
        <v>96.472603000000007</v>
      </c>
      <c r="E11" s="60">
        <v>0.79032400000000003</v>
      </c>
      <c r="F11" s="25">
        <v>91.247972000000004</v>
      </c>
      <c r="G11" s="60">
        <v>1.671311</v>
      </c>
      <c r="H11" s="62">
        <v>93.100650000000002</v>
      </c>
      <c r="I11" s="60">
        <v>1.5856479999999999</v>
      </c>
    </row>
    <row r="12" spans="1:9">
      <c r="A12" s="51" t="s">
        <v>84</v>
      </c>
      <c r="B12" s="62">
        <v>91.641338000000005</v>
      </c>
      <c r="C12" s="60">
        <v>2.2799070000000001</v>
      </c>
      <c r="D12" s="62">
        <v>88.997451999999996</v>
      </c>
      <c r="E12" s="60">
        <v>1.740499</v>
      </c>
      <c r="F12" s="25">
        <v>93.338941000000005</v>
      </c>
      <c r="G12" s="60">
        <v>1.7167699999999999</v>
      </c>
      <c r="H12" s="62">
        <v>84.022919000000002</v>
      </c>
      <c r="I12" s="60">
        <v>3.3245399999999998</v>
      </c>
    </row>
    <row r="13" spans="1:9">
      <c r="A13" s="51" t="s">
        <v>85</v>
      </c>
      <c r="B13" s="62">
        <v>86.082459999999998</v>
      </c>
      <c r="C13" s="60">
        <v>2.631113</v>
      </c>
      <c r="D13" s="62">
        <v>90.015867999999998</v>
      </c>
      <c r="E13" s="60">
        <v>2.5055749999999999</v>
      </c>
      <c r="F13" s="25">
        <v>89.754919999999998</v>
      </c>
      <c r="G13" s="60">
        <v>1.76488</v>
      </c>
      <c r="H13" s="62">
        <v>90.622744999999995</v>
      </c>
      <c r="I13" s="60">
        <v>3.1448659999999999</v>
      </c>
    </row>
    <row r="14" spans="1:9">
      <c r="A14" s="51" t="s">
        <v>86</v>
      </c>
      <c r="B14" s="62">
        <v>86.284762000000001</v>
      </c>
      <c r="C14" s="60">
        <v>2.2367300000000001</v>
      </c>
      <c r="D14" s="62">
        <v>92.640518</v>
      </c>
      <c r="E14" s="60">
        <v>1.5252460000000001</v>
      </c>
      <c r="F14" s="25">
        <v>87.032229000000001</v>
      </c>
      <c r="G14" s="60">
        <v>1.604992</v>
      </c>
      <c r="H14" s="62">
        <v>93.685237000000001</v>
      </c>
      <c r="I14" s="60">
        <v>1.427449</v>
      </c>
    </row>
    <row r="15" spans="1:9">
      <c r="A15" s="51" t="s">
        <v>87</v>
      </c>
      <c r="B15" s="62">
        <v>91.573014999999998</v>
      </c>
      <c r="C15" s="60">
        <v>1.6510389999999999</v>
      </c>
      <c r="D15" s="62">
        <v>93.075006999999999</v>
      </c>
      <c r="E15" s="60">
        <v>1.6168400000000001</v>
      </c>
      <c r="F15" s="25">
        <v>89.239254000000003</v>
      </c>
      <c r="G15" s="60">
        <v>1.898048</v>
      </c>
      <c r="H15" s="62">
        <v>91.357770000000002</v>
      </c>
      <c r="I15" s="60">
        <v>1.4505030000000001</v>
      </c>
    </row>
    <row r="16" spans="1:9">
      <c r="A16" s="51" t="s">
        <v>88</v>
      </c>
      <c r="B16" s="62">
        <v>89.047853000000003</v>
      </c>
      <c r="C16" s="60">
        <v>2.3140610000000001</v>
      </c>
      <c r="D16" s="62">
        <v>91.318399999999997</v>
      </c>
      <c r="E16" s="60">
        <v>2.3447619999999998</v>
      </c>
      <c r="F16" s="25">
        <v>87.868742999999995</v>
      </c>
      <c r="G16" s="60">
        <v>2.1309809999999998</v>
      </c>
      <c r="H16" s="62">
        <v>95.199168</v>
      </c>
      <c r="I16" s="60">
        <v>1.796324</v>
      </c>
    </row>
    <row r="17" spans="1:9">
      <c r="A17" s="51" t="s">
        <v>89</v>
      </c>
      <c r="B17" s="62">
        <v>89.792649999999995</v>
      </c>
      <c r="C17" s="60">
        <v>2.134935</v>
      </c>
      <c r="D17" s="62">
        <v>95.483029000000002</v>
      </c>
      <c r="E17" s="60">
        <v>1.3465279999999999</v>
      </c>
      <c r="F17" s="25">
        <v>92.108304000000004</v>
      </c>
      <c r="G17" s="60">
        <v>1.7118519999999999</v>
      </c>
      <c r="H17" s="62">
        <v>95.586708000000002</v>
      </c>
      <c r="I17" s="60">
        <v>1.4550529999999999</v>
      </c>
    </row>
    <row r="18" spans="1:9">
      <c r="A18" s="51" t="s">
        <v>90</v>
      </c>
      <c r="B18" s="62">
        <v>88.654571000000004</v>
      </c>
      <c r="C18" s="60">
        <v>2.69373</v>
      </c>
      <c r="D18" s="62">
        <v>88.825620000000001</v>
      </c>
      <c r="E18" s="60">
        <v>2.830247</v>
      </c>
      <c r="F18" s="25">
        <v>92.718624000000005</v>
      </c>
      <c r="G18" s="60">
        <v>1.897416</v>
      </c>
      <c r="H18" s="62">
        <v>89.283917000000002</v>
      </c>
      <c r="I18" s="60">
        <v>3.0413589999999999</v>
      </c>
    </row>
    <row r="19" spans="1:9">
      <c r="A19" s="51" t="s">
        <v>91</v>
      </c>
      <c r="B19" s="62">
        <v>91.176405000000003</v>
      </c>
      <c r="C19" s="60">
        <v>1.8588629999999999</v>
      </c>
      <c r="D19" s="62">
        <v>91.746026000000001</v>
      </c>
      <c r="E19" s="60">
        <v>1.3940380000000001</v>
      </c>
      <c r="F19" s="25">
        <v>92.035109000000006</v>
      </c>
      <c r="G19" s="60">
        <v>1.5290999999999999</v>
      </c>
      <c r="H19" s="62">
        <v>89.777193999999994</v>
      </c>
      <c r="I19" s="60">
        <v>1.7061170000000001</v>
      </c>
    </row>
    <row r="20" spans="1:9">
      <c r="A20" s="51" t="s">
        <v>92</v>
      </c>
      <c r="B20" s="62">
        <v>88.132221999999999</v>
      </c>
      <c r="C20" s="60">
        <v>2.0005449999999998</v>
      </c>
      <c r="D20" s="62">
        <v>92.269553999999999</v>
      </c>
      <c r="E20" s="60">
        <v>1.9109020000000001</v>
      </c>
      <c r="F20" s="25">
        <v>92.045507000000001</v>
      </c>
      <c r="G20" s="60">
        <v>1.82386</v>
      </c>
      <c r="H20" s="62">
        <v>91.626497999999998</v>
      </c>
      <c r="I20" s="60">
        <v>3.2972229999999998</v>
      </c>
    </row>
    <row r="21" spans="1:9">
      <c r="A21" s="51" t="s">
        <v>93</v>
      </c>
      <c r="B21" s="62">
        <v>90.698867000000007</v>
      </c>
      <c r="C21" s="60">
        <v>1.8741479999999999</v>
      </c>
      <c r="D21" s="62">
        <v>94.380696</v>
      </c>
      <c r="E21" s="60">
        <v>1.988753</v>
      </c>
      <c r="F21" s="25">
        <v>90.985709</v>
      </c>
      <c r="G21" s="60">
        <v>1.67947</v>
      </c>
      <c r="H21" s="62">
        <v>93.940646000000001</v>
      </c>
      <c r="I21" s="60">
        <v>3.0448019999999998</v>
      </c>
    </row>
    <row r="22" spans="1:9">
      <c r="A22" s="51" t="s">
        <v>94</v>
      </c>
      <c r="B22" s="62">
        <v>92.648921999999999</v>
      </c>
      <c r="C22" s="60">
        <v>1.2387360000000001</v>
      </c>
      <c r="D22" s="62">
        <v>96.150152000000006</v>
      </c>
      <c r="E22" s="60">
        <v>1.3336539999999999</v>
      </c>
      <c r="F22" s="25">
        <v>90.347810999999993</v>
      </c>
      <c r="G22" s="60">
        <v>1.760365</v>
      </c>
      <c r="H22" s="62">
        <v>95.678479999999993</v>
      </c>
      <c r="I22" s="60">
        <v>2.1429930000000001</v>
      </c>
    </row>
    <row r="23" spans="1:9">
      <c r="A23" s="51" t="s">
        <v>95</v>
      </c>
      <c r="B23" s="62">
        <v>94.400569000000004</v>
      </c>
      <c r="C23" s="60">
        <v>1.8059069999999999</v>
      </c>
      <c r="D23" s="62">
        <v>89.317250000000001</v>
      </c>
      <c r="E23" s="60">
        <v>2.0400770000000001</v>
      </c>
      <c r="F23" s="25">
        <v>95.531364999999994</v>
      </c>
      <c r="G23" s="60">
        <v>1.203508</v>
      </c>
      <c r="H23" s="62">
        <v>85.706535000000002</v>
      </c>
      <c r="I23" s="60">
        <v>2.8462550000000002</v>
      </c>
    </row>
    <row r="24" spans="1:9">
      <c r="A24" s="51" t="s">
        <v>96</v>
      </c>
      <c r="B24" s="62">
        <v>89.805006000000006</v>
      </c>
      <c r="C24" s="60">
        <v>2.159573</v>
      </c>
      <c r="D24" s="62">
        <v>86.916419000000005</v>
      </c>
      <c r="E24" s="60">
        <v>5.2758520000000004</v>
      </c>
      <c r="F24" s="25">
        <v>88.263019</v>
      </c>
      <c r="G24" s="60">
        <v>2.4460220000000001</v>
      </c>
      <c r="H24" s="62">
        <v>85.451301000000001</v>
      </c>
      <c r="I24" s="60">
        <v>4.8604139999999996</v>
      </c>
    </row>
    <row r="25" spans="1:9">
      <c r="A25" s="51" t="s">
        <v>97</v>
      </c>
      <c r="B25" s="62">
        <v>93.981559000000004</v>
      </c>
      <c r="C25" s="60">
        <v>1.148048</v>
      </c>
      <c r="D25" s="62">
        <v>85.269085000000004</v>
      </c>
      <c r="E25" s="60">
        <v>4.8165560000000003</v>
      </c>
      <c r="F25" s="25">
        <v>92.325858999999994</v>
      </c>
      <c r="G25" s="60">
        <v>1.429989</v>
      </c>
      <c r="H25" s="62">
        <v>81.251080000000002</v>
      </c>
      <c r="I25" s="60">
        <v>3.536041</v>
      </c>
    </row>
    <row r="26" spans="1:9">
      <c r="A26" s="51" t="s">
        <v>98</v>
      </c>
      <c r="B26" s="62">
        <v>88.957762000000002</v>
      </c>
      <c r="C26" s="60">
        <v>2.754051</v>
      </c>
      <c r="D26" s="62">
        <v>94.797569999999993</v>
      </c>
      <c r="E26" s="60">
        <v>0.99040600000000001</v>
      </c>
      <c r="F26" s="25">
        <v>88.329729</v>
      </c>
      <c r="G26" s="60">
        <v>2.1434090000000001</v>
      </c>
      <c r="H26" s="62">
        <v>92.909887999999995</v>
      </c>
      <c r="I26" s="60">
        <v>1.726742</v>
      </c>
    </row>
    <row r="27" spans="1:9">
      <c r="A27" s="51" t="s">
        <v>99</v>
      </c>
      <c r="B27" s="62">
        <v>81.988975999999994</v>
      </c>
      <c r="C27" s="60">
        <v>3.2442630000000001</v>
      </c>
      <c r="D27" s="62">
        <v>88.422250000000005</v>
      </c>
      <c r="E27" s="60">
        <v>2.0176099999999999</v>
      </c>
      <c r="F27" s="25">
        <v>90.182395</v>
      </c>
      <c r="G27" s="60">
        <v>1.6818390000000001</v>
      </c>
      <c r="H27" s="62">
        <v>83.894141000000005</v>
      </c>
      <c r="I27" s="60">
        <v>3.0962100000000001</v>
      </c>
    </row>
    <row r="28" spans="1:9">
      <c r="A28" s="51" t="s">
        <v>100</v>
      </c>
      <c r="B28" s="62">
        <v>90.871289000000004</v>
      </c>
      <c r="C28" s="60">
        <v>2.1631459999999998</v>
      </c>
      <c r="D28" s="62">
        <v>94.231215000000006</v>
      </c>
      <c r="E28" s="60">
        <v>1.5470569999999999</v>
      </c>
      <c r="F28" s="25">
        <v>92.469440000000006</v>
      </c>
      <c r="G28" s="60">
        <v>1.624925</v>
      </c>
      <c r="H28" s="62">
        <v>94.507367000000002</v>
      </c>
      <c r="I28" s="60">
        <v>1.7525980000000001</v>
      </c>
    </row>
    <row r="29" spans="1:9">
      <c r="A29" s="51" t="s">
        <v>101</v>
      </c>
      <c r="B29" s="62">
        <v>88.944044000000005</v>
      </c>
      <c r="C29" s="60">
        <v>2.0132949999999998</v>
      </c>
      <c r="D29" s="62">
        <v>91.113510000000005</v>
      </c>
      <c r="E29" s="60">
        <v>1.564667</v>
      </c>
      <c r="F29" s="25">
        <v>83.999966999999998</v>
      </c>
      <c r="G29" s="60">
        <v>2.9648150000000002</v>
      </c>
      <c r="H29" s="62">
        <v>78.403751999999997</v>
      </c>
      <c r="I29" s="60">
        <v>5.7761519999999997</v>
      </c>
    </row>
    <row r="30" spans="1:9">
      <c r="A30" s="51" t="s">
        <v>102</v>
      </c>
      <c r="B30" s="62">
        <v>90.409244000000001</v>
      </c>
      <c r="C30" s="60">
        <v>2.892334</v>
      </c>
      <c r="D30" s="62">
        <v>93.891214000000005</v>
      </c>
      <c r="E30" s="60">
        <v>2.5110890000000001</v>
      </c>
      <c r="F30" s="25">
        <v>89.931758000000002</v>
      </c>
      <c r="G30" s="60">
        <v>2.1159569999999999</v>
      </c>
      <c r="H30" s="42" t="s">
        <v>223</v>
      </c>
      <c r="I30" s="42" t="s">
        <v>224</v>
      </c>
    </row>
    <row r="31" spans="1:9">
      <c r="A31" s="51" t="s">
        <v>103</v>
      </c>
      <c r="B31" s="62">
        <v>93.662240999999995</v>
      </c>
      <c r="C31" s="60">
        <v>1.3603540000000001</v>
      </c>
      <c r="D31" s="62">
        <v>87.466408999999999</v>
      </c>
      <c r="E31" s="60">
        <v>4.2570949999999996</v>
      </c>
      <c r="F31" s="25">
        <v>94.887129000000002</v>
      </c>
      <c r="G31" s="60">
        <v>1.610295</v>
      </c>
      <c r="H31" s="62">
        <v>90.911152000000001</v>
      </c>
      <c r="I31" s="60">
        <v>3.942059</v>
      </c>
    </row>
    <row r="32" spans="1:9">
      <c r="A32" s="51" t="s">
        <v>104</v>
      </c>
      <c r="B32" s="62">
        <v>93.890987999999993</v>
      </c>
      <c r="C32" s="60">
        <v>1.3795299999999999</v>
      </c>
      <c r="D32" s="62">
        <v>93.871562999999995</v>
      </c>
      <c r="E32" s="60">
        <v>3.2294740000000002</v>
      </c>
      <c r="F32" s="25">
        <v>90.631563</v>
      </c>
      <c r="G32" s="60">
        <v>1.7357119999999999</v>
      </c>
      <c r="H32" s="42" t="s">
        <v>223</v>
      </c>
      <c r="I32" s="42" t="s">
        <v>224</v>
      </c>
    </row>
    <row r="33" spans="1:9">
      <c r="A33" s="51" t="s">
        <v>105</v>
      </c>
      <c r="B33" s="62">
        <v>95.462244999999996</v>
      </c>
      <c r="C33" s="60">
        <v>1.1030470000000001</v>
      </c>
      <c r="D33" s="62">
        <v>98.184397000000004</v>
      </c>
      <c r="E33" s="60">
        <v>0.61771799999999999</v>
      </c>
      <c r="F33" s="25">
        <v>92.169152999999994</v>
      </c>
      <c r="G33" s="60">
        <v>1.7570349999999999</v>
      </c>
      <c r="H33" s="62">
        <v>88.409756000000002</v>
      </c>
      <c r="I33" s="60">
        <v>3.3488000000000002</v>
      </c>
    </row>
    <row r="34" spans="1:9">
      <c r="A34" s="51" t="s">
        <v>106</v>
      </c>
      <c r="B34" s="62">
        <v>89.403831999999994</v>
      </c>
      <c r="C34" s="60">
        <v>1.854816</v>
      </c>
      <c r="D34" s="62">
        <v>95.171048999999996</v>
      </c>
      <c r="E34" s="60">
        <v>1.3133539999999999</v>
      </c>
      <c r="F34" s="25">
        <v>89.453744999999998</v>
      </c>
      <c r="G34" s="60">
        <v>1.863318</v>
      </c>
      <c r="H34" s="62">
        <v>94.652463999999995</v>
      </c>
      <c r="I34" s="60">
        <v>1.372042</v>
      </c>
    </row>
    <row r="35" spans="1:9">
      <c r="A35" s="51" t="s">
        <v>107</v>
      </c>
      <c r="B35" s="62">
        <v>93.064008999999999</v>
      </c>
      <c r="C35" s="60">
        <v>1.812322</v>
      </c>
      <c r="D35" s="62">
        <v>91.288268000000002</v>
      </c>
      <c r="E35" s="60">
        <v>2.6301760000000001</v>
      </c>
      <c r="F35" s="25">
        <v>91.879121999999995</v>
      </c>
      <c r="G35" s="60">
        <v>1.769908</v>
      </c>
      <c r="H35" s="62">
        <v>90.987568999999993</v>
      </c>
      <c r="I35" s="60">
        <v>2.172231</v>
      </c>
    </row>
    <row r="36" spans="1:9">
      <c r="A36" s="51" t="s">
        <v>108</v>
      </c>
      <c r="B36" s="62">
        <v>88.693512999999996</v>
      </c>
      <c r="C36" s="60">
        <v>2.8774259999999998</v>
      </c>
      <c r="D36" s="62">
        <v>91.457976000000002</v>
      </c>
      <c r="E36" s="60">
        <v>2.9983569999999999</v>
      </c>
      <c r="F36" s="25">
        <v>91.309453000000005</v>
      </c>
      <c r="G36" s="60">
        <v>1.7389509999999999</v>
      </c>
      <c r="H36" s="62">
        <v>85.318109000000007</v>
      </c>
      <c r="I36" s="60">
        <v>4.2485390000000001</v>
      </c>
    </row>
    <row r="37" spans="1:9">
      <c r="A37" s="51" t="s">
        <v>109</v>
      </c>
      <c r="B37" s="62">
        <v>92.300256000000005</v>
      </c>
      <c r="C37" s="60">
        <v>1.3814919999999999</v>
      </c>
      <c r="D37" s="62">
        <v>95.362898000000001</v>
      </c>
      <c r="E37" s="60">
        <v>1.0011680000000001</v>
      </c>
      <c r="F37" s="25">
        <v>90.465107000000003</v>
      </c>
      <c r="G37" s="60">
        <v>1.524459</v>
      </c>
      <c r="H37" s="62">
        <v>96.690130999999994</v>
      </c>
      <c r="I37" s="60">
        <v>0.90876199999999996</v>
      </c>
    </row>
    <row r="38" spans="1:9">
      <c r="A38" s="51" t="s">
        <v>110</v>
      </c>
      <c r="B38" s="62">
        <v>90.452298999999996</v>
      </c>
      <c r="C38" s="60">
        <v>2.705349</v>
      </c>
      <c r="D38" s="62">
        <v>83.912880999999999</v>
      </c>
      <c r="E38" s="60">
        <v>2.6221169999999998</v>
      </c>
      <c r="F38" s="25">
        <v>92.803279000000003</v>
      </c>
      <c r="G38" s="60">
        <v>1.738823</v>
      </c>
      <c r="H38" s="62">
        <v>90.118871999999996</v>
      </c>
      <c r="I38" s="60">
        <v>2.1816789999999999</v>
      </c>
    </row>
    <row r="39" spans="1:9">
      <c r="A39" s="51" t="s">
        <v>111</v>
      </c>
      <c r="B39" s="62">
        <v>89.714798000000002</v>
      </c>
      <c r="C39" s="60">
        <v>1.855262</v>
      </c>
      <c r="D39" s="62">
        <v>95.644746999999995</v>
      </c>
      <c r="E39" s="60">
        <v>1.0209919999999999</v>
      </c>
      <c r="F39" s="25">
        <v>89.302758999999995</v>
      </c>
      <c r="G39" s="60">
        <v>1.7285619999999999</v>
      </c>
      <c r="H39" s="62">
        <v>89.657979999999995</v>
      </c>
      <c r="I39" s="60">
        <v>3.1004320000000001</v>
      </c>
    </row>
    <row r="40" spans="1:9">
      <c r="A40" s="51" t="s">
        <v>112</v>
      </c>
      <c r="B40" s="62">
        <v>85.909734999999998</v>
      </c>
      <c r="C40" s="60">
        <v>2.2928440000000001</v>
      </c>
      <c r="D40" s="62">
        <v>94.220115000000007</v>
      </c>
      <c r="E40" s="60">
        <v>2.2537050000000001</v>
      </c>
      <c r="F40" s="25">
        <v>82.484945999999994</v>
      </c>
      <c r="G40" s="60">
        <v>2.494529</v>
      </c>
      <c r="H40" s="42" t="s">
        <v>223</v>
      </c>
      <c r="I40" s="42" t="s">
        <v>224</v>
      </c>
    </row>
    <row r="41" spans="1:9">
      <c r="A41" s="51" t="s">
        <v>113</v>
      </c>
      <c r="B41" s="62">
        <v>91.310086999999996</v>
      </c>
      <c r="C41" s="60">
        <v>2.7416939999999999</v>
      </c>
      <c r="D41" s="62">
        <v>89.998965999999996</v>
      </c>
      <c r="E41" s="60">
        <v>4.4387509999999999</v>
      </c>
      <c r="F41" s="25">
        <v>91.435355999999999</v>
      </c>
      <c r="G41" s="60">
        <v>1.969395</v>
      </c>
      <c r="H41" s="62">
        <v>93.636996999999994</v>
      </c>
      <c r="I41" s="60">
        <v>3.8772030000000002</v>
      </c>
    </row>
    <row r="42" spans="1:9">
      <c r="A42" s="51" t="s">
        <v>114</v>
      </c>
      <c r="B42" s="62">
        <v>91.890615999999994</v>
      </c>
      <c r="C42" s="60">
        <v>1.6868449999999999</v>
      </c>
      <c r="D42" s="62">
        <v>93.075400000000002</v>
      </c>
      <c r="E42" s="60">
        <v>1.371442</v>
      </c>
      <c r="F42" s="25">
        <v>91.325595000000007</v>
      </c>
      <c r="G42" s="60">
        <v>1.5353859999999999</v>
      </c>
      <c r="H42" s="62">
        <v>92.456101000000004</v>
      </c>
      <c r="I42" s="60">
        <v>2.838298</v>
      </c>
    </row>
    <row r="43" spans="1:9">
      <c r="A43" s="51" t="s">
        <v>115</v>
      </c>
      <c r="B43" s="62">
        <v>92.142955000000001</v>
      </c>
      <c r="C43" s="60">
        <v>1.537034</v>
      </c>
      <c r="D43" s="62">
        <v>94.226028999999997</v>
      </c>
      <c r="E43" s="60">
        <v>1.51264</v>
      </c>
      <c r="F43" s="25">
        <v>94.124405999999993</v>
      </c>
      <c r="G43" s="60">
        <v>1.391791</v>
      </c>
      <c r="H43" s="62">
        <v>94.473449000000002</v>
      </c>
      <c r="I43" s="60">
        <v>2.2605110000000002</v>
      </c>
    </row>
    <row r="44" spans="1:9">
      <c r="A44" s="51" t="s">
        <v>116</v>
      </c>
      <c r="B44" s="62">
        <v>89.813052999999996</v>
      </c>
      <c r="C44" s="60">
        <v>1.901662</v>
      </c>
      <c r="D44" s="62">
        <v>91.649355</v>
      </c>
      <c r="E44" s="60">
        <v>2.7216830000000001</v>
      </c>
      <c r="F44" s="25">
        <v>90.345474999999993</v>
      </c>
      <c r="G44" s="60">
        <v>1.52827</v>
      </c>
      <c r="H44" s="62">
        <v>89.468312999999995</v>
      </c>
      <c r="I44" s="60">
        <v>2.0227919999999999</v>
      </c>
    </row>
    <row r="45" spans="1:9">
      <c r="A45" s="51" t="s">
        <v>117</v>
      </c>
      <c r="B45" s="62">
        <v>92.659315000000007</v>
      </c>
      <c r="C45" s="60">
        <v>1.8926590000000001</v>
      </c>
      <c r="D45" s="62">
        <v>93.712906000000004</v>
      </c>
      <c r="E45" s="60">
        <v>1.400801</v>
      </c>
      <c r="F45" s="25">
        <v>93.343607000000006</v>
      </c>
      <c r="G45" s="60">
        <v>1.2173210000000001</v>
      </c>
      <c r="H45" s="62">
        <v>94.962593999999996</v>
      </c>
      <c r="I45" s="60">
        <v>0.93821200000000005</v>
      </c>
    </row>
    <row r="46" spans="1:9">
      <c r="A46" s="51" t="s">
        <v>118</v>
      </c>
      <c r="B46" s="62">
        <v>92.578542999999996</v>
      </c>
      <c r="C46" s="60">
        <v>1.996108</v>
      </c>
      <c r="D46" s="62">
        <v>94.171683999999999</v>
      </c>
      <c r="E46" s="60">
        <v>1.8618760000000001</v>
      </c>
      <c r="F46" s="25">
        <v>90.322134000000005</v>
      </c>
      <c r="G46" s="60">
        <v>2.011161</v>
      </c>
      <c r="H46" s="62">
        <v>90.127555999999998</v>
      </c>
      <c r="I46" s="60">
        <v>3.3268399999999998</v>
      </c>
    </row>
    <row r="47" spans="1:9">
      <c r="A47" s="51" t="s">
        <v>119</v>
      </c>
      <c r="B47" s="62">
        <v>93.460358999999997</v>
      </c>
      <c r="C47" s="60">
        <v>1.5928850000000001</v>
      </c>
      <c r="D47" s="62">
        <v>94.850063000000006</v>
      </c>
      <c r="E47" s="60">
        <v>1.5804910000000001</v>
      </c>
      <c r="F47" s="25">
        <v>89.428832</v>
      </c>
      <c r="G47" s="60">
        <v>2.0129670000000002</v>
      </c>
      <c r="H47" s="62">
        <v>96.007941000000002</v>
      </c>
      <c r="I47" s="60">
        <v>1.4717009999999999</v>
      </c>
    </row>
    <row r="48" spans="1:9">
      <c r="A48" s="51" t="s">
        <v>120</v>
      </c>
      <c r="B48" s="62">
        <v>88.662424000000001</v>
      </c>
      <c r="C48" s="60">
        <v>2.6039379999999999</v>
      </c>
      <c r="D48" s="62">
        <v>93.033134000000004</v>
      </c>
      <c r="E48" s="60">
        <v>1.920129</v>
      </c>
      <c r="F48" s="25">
        <v>86.985023999999996</v>
      </c>
      <c r="G48" s="60">
        <v>2.4074439999999999</v>
      </c>
      <c r="H48" s="62">
        <v>87.393798000000004</v>
      </c>
      <c r="I48" s="60">
        <v>2.9373680000000002</v>
      </c>
    </row>
    <row r="49" spans="1:9">
      <c r="A49" s="51" t="s">
        <v>121</v>
      </c>
      <c r="B49" s="62">
        <v>85.901560000000003</v>
      </c>
      <c r="C49" s="60">
        <v>1.980774</v>
      </c>
      <c r="D49" s="62">
        <v>94.127886000000004</v>
      </c>
      <c r="E49" s="60">
        <v>1.6794279999999999</v>
      </c>
      <c r="F49" s="25">
        <v>81.493440000000007</v>
      </c>
      <c r="G49" s="60">
        <v>3.3010670000000002</v>
      </c>
      <c r="H49" s="62">
        <v>95.972853999999998</v>
      </c>
      <c r="I49" s="60">
        <v>0.88453300000000001</v>
      </c>
    </row>
    <row r="50" spans="1:9">
      <c r="A50" s="51" t="s">
        <v>122</v>
      </c>
      <c r="B50" s="62">
        <v>93.624892000000003</v>
      </c>
      <c r="C50" s="60">
        <v>1.719638</v>
      </c>
      <c r="D50" s="62">
        <v>91.066506000000004</v>
      </c>
      <c r="E50" s="60">
        <v>1.8412200000000001</v>
      </c>
      <c r="F50" s="25">
        <v>88.481121000000002</v>
      </c>
      <c r="G50" s="60">
        <v>3.0147529999999998</v>
      </c>
      <c r="H50" s="62">
        <v>91.328710000000001</v>
      </c>
      <c r="I50" s="60">
        <v>2.3159380000000001</v>
      </c>
    </row>
    <row r="51" spans="1:9">
      <c r="A51" s="51" t="s">
        <v>123</v>
      </c>
      <c r="B51" s="62">
        <v>90.562072000000001</v>
      </c>
      <c r="C51" s="60">
        <v>1.5214859999999999</v>
      </c>
      <c r="D51" s="62">
        <v>88.927854999999994</v>
      </c>
      <c r="E51" s="60">
        <v>3.824811</v>
      </c>
      <c r="F51" s="25">
        <v>92.820817000000005</v>
      </c>
      <c r="G51" s="60">
        <v>1.18275</v>
      </c>
      <c r="H51" s="42" t="s">
        <v>223</v>
      </c>
      <c r="I51" s="42" t="s">
        <v>224</v>
      </c>
    </row>
    <row r="52" spans="1:9">
      <c r="A52" s="51" t="s">
        <v>124</v>
      </c>
      <c r="B52" s="62">
        <v>87.993223999999998</v>
      </c>
      <c r="C52" s="60">
        <v>3.0669439999999999</v>
      </c>
      <c r="D52" s="62">
        <v>94.729696000000004</v>
      </c>
      <c r="E52" s="60">
        <v>1.7965930000000001</v>
      </c>
      <c r="F52" s="25">
        <v>91.490337999999994</v>
      </c>
      <c r="G52" s="60">
        <v>1.9626570000000001</v>
      </c>
      <c r="H52" s="62">
        <v>93.468047999999996</v>
      </c>
      <c r="I52" s="60">
        <v>1.9422489999999999</v>
      </c>
    </row>
    <row r="53" spans="1:9">
      <c r="A53" s="51" t="s">
        <v>125</v>
      </c>
      <c r="B53" s="62">
        <v>88.073594</v>
      </c>
      <c r="C53" s="60">
        <v>2.7021190000000002</v>
      </c>
      <c r="D53" s="62">
        <v>95.498081999999997</v>
      </c>
      <c r="E53" s="60">
        <v>1.49482</v>
      </c>
      <c r="F53" s="25">
        <v>88.75582</v>
      </c>
      <c r="G53" s="60">
        <v>2.649737</v>
      </c>
      <c r="H53" s="62">
        <v>87.958248999999995</v>
      </c>
      <c r="I53" s="60">
        <v>2.7496879999999999</v>
      </c>
    </row>
    <row r="54" spans="1:9">
      <c r="A54" s="51" t="s">
        <v>126</v>
      </c>
      <c r="B54" s="62">
        <v>93.802678999999998</v>
      </c>
      <c r="C54" s="60">
        <v>1.315955</v>
      </c>
      <c r="D54" s="42" t="s">
        <v>223</v>
      </c>
      <c r="E54" s="42" t="s">
        <v>224</v>
      </c>
      <c r="F54" s="25">
        <v>93.310965999999993</v>
      </c>
      <c r="G54" s="60">
        <v>1.7382740000000001</v>
      </c>
      <c r="H54" s="42" t="s">
        <v>223</v>
      </c>
      <c r="I54" s="42" t="s">
        <v>224</v>
      </c>
    </row>
    <row r="55" spans="1:9">
      <c r="A55" s="51" t="s">
        <v>127</v>
      </c>
      <c r="B55" s="62">
        <v>91.954104999999998</v>
      </c>
      <c r="C55" s="60">
        <v>1.5739399999999999</v>
      </c>
      <c r="D55" s="62">
        <v>92.280179000000004</v>
      </c>
      <c r="E55" s="60">
        <v>2.0045220000000001</v>
      </c>
      <c r="F55" s="25">
        <v>86.514792</v>
      </c>
      <c r="G55" s="60">
        <v>2.5470440000000001</v>
      </c>
      <c r="H55" s="62">
        <v>94.279275999999996</v>
      </c>
      <c r="I55" s="60">
        <v>2.3237619999999999</v>
      </c>
    </row>
    <row r="56" spans="1:9">
      <c r="A56" s="51" t="s">
        <v>128</v>
      </c>
      <c r="B56" s="62">
        <v>92.694830999999994</v>
      </c>
      <c r="C56" s="60">
        <v>1.3054110000000001</v>
      </c>
      <c r="D56" s="62">
        <v>88.385053999999997</v>
      </c>
      <c r="E56" s="60">
        <v>3.8767330000000002</v>
      </c>
      <c r="F56" s="25">
        <v>94.055862000000005</v>
      </c>
      <c r="G56" s="60">
        <v>1.324117</v>
      </c>
      <c r="H56" s="42" t="s">
        <v>223</v>
      </c>
      <c r="I56" s="42" t="s">
        <v>224</v>
      </c>
    </row>
    <row r="57" spans="1:9">
      <c r="A57" s="40" t="s">
        <v>129</v>
      </c>
      <c r="B57" s="41"/>
      <c r="C57" s="41"/>
      <c r="D57" s="41"/>
      <c r="E57" s="41"/>
      <c r="F57" s="41"/>
      <c r="G57" s="41"/>
      <c r="H57" s="41"/>
      <c r="I57" s="41"/>
    </row>
    <row r="58" spans="1:9">
      <c r="A58" s="52" t="s">
        <v>131</v>
      </c>
      <c r="B58" s="62">
        <v>82.525885000000002</v>
      </c>
      <c r="C58" s="60">
        <v>2.0886779999999998</v>
      </c>
      <c r="D58" s="62">
        <v>91.484544</v>
      </c>
      <c r="E58" s="60">
        <v>2.0526779999999998</v>
      </c>
      <c r="F58" s="25">
        <v>91.626417000000004</v>
      </c>
      <c r="G58" s="60">
        <v>1.622965</v>
      </c>
      <c r="H58" s="62">
        <v>90.854440999999994</v>
      </c>
      <c r="I58" s="60">
        <v>1.523433</v>
      </c>
    </row>
    <row r="59" spans="1:9">
      <c r="A59" s="52" t="s">
        <v>132</v>
      </c>
      <c r="B59" s="62">
        <v>89.667241000000004</v>
      </c>
      <c r="C59" s="60">
        <v>1.5540849999999999</v>
      </c>
      <c r="D59" s="62">
        <v>95.173710999999997</v>
      </c>
      <c r="E59" s="60">
        <v>1.0552509999999999</v>
      </c>
      <c r="F59" s="25">
        <v>90.670558</v>
      </c>
      <c r="G59" s="60">
        <v>2.1048689999999999</v>
      </c>
      <c r="H59" s="62">
        <v>97.778739999999999</v>
      </c>
      <c r="I59" s="60">
        <v>1.2612000000000001</v>
      </c>
    </row>
    <row r="60" spans="1:9">
      <c r="A60" s="16" t="s">
        <v>133</v>
      </c>
      <c r="B60" s="26">
        <v>99.817132000000001</v>
      </c>
      <c r="C60" s="23">
        <v>0.11737300000000001</v>
      </c>
      <c r="D60" s="13" t="s">
        <v>223</v>
      </c>
      <c r="E60" s="13" t="s">
        <v>224</v>
      </c>
      <c r="F60" s="27">
        <v>97.618277000000006</v>
      </c>
      <c r="G60" s="23">
        <v>0.40688299999999999</v>
      </c>
      <c r="H60" s="13" t="s">
        <v>223</v>
      </c>
      <c r="I60" s="13" t="s">
        <v>224</v>
      </c>
    </row>
    <row r="61" spans="1:9">
      <c r="A61" s="10" t="s">
        <v>225</v>
      </c>
    </row>
    <row r="62" spans="1:9">
      <c r="A62" s="10" t="s">
        <v>226</v>
      </c>
    </row>
    <row r="63" spans="1:9">
      <c r="A63" s="10" t="s">
        <v>227</v>
      </c>
    </row>
    <row r="64" spans="1:9">
      <c r="A64" s="10" t="s">
        <v>135</v>
      </c>
    </row>
    <row r="65" spans="1:1">
      <c r="A65" s="10" t="s">
        <v>228</v>
      </c>
    </row>
    <row r="66" spans="1:1">
      <c r="A66" s="10" t="s">
        <v>137</v>
      </c>
    </row>
  </sheetData>
  <mergeCells count="9">
    <mergeCell ref="A2:A5"/>
    <mergeCell ref="H4:I4"/>
    <mergeCell ref="B2:I2"/>
    <mergeCell ref="A57:I57"/>
    <mergeCell ref="F3:I3"/>
    <mergeCell ref="B4:C4"/>
    <mergeCell ref="D4:E4"/>
    <mergeCell ref="F4:G4"/>
    <mergeCell ref="B3:E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6"/>
  <sheetViews>
    <sheetView workbookViewId="0"/>
  </sheetViews>
  <sheetFormatPr defaultRowHeight="15"/>
  <cols>
    <col min="1" max="1" width="35" customWidth="1"/>
    <col min="2" max="7" width="21" customWidth="1"/>
  </cols>
  <sheetData>
    <row r="1" spans="1:7">
      <c r="A1" s="2" t="s">
        <v>11</v>
      </c>
    </row>
    <row r="2" spans="1:7">
      <c r="A2" s="43" t="s">
        <v>229</v>
      </c>
      <c r="B2" s="44" t="s">
        <v>53</v>
      </c>
      <c r="C2" s="45"/>
      <c r="D2" s="45"/>
      <c r="E2" s="44" t="s">
        <v>62</v>
      </c>
      <c r="F2" s="45"/>
      <c r="G2" s="45"/>
    </row>
    <row r="3" spans="1:7">
      <c r="A3" s="53"/>
      <c r="B3" s="61" t="s">
        <v>215</v>
      </c>
      <c r="C3" s="32" t="s">
        <v>216</v>
      </c>
      <c r="D3" s="55"/>
      <c r="E3" s="57" t="s">
        <v>215</v>
      </c>
      <c r="F3" s="32" t="s">
        <v>216</v>
      </c>
      <c r="G3" s="55"/>
    </row>
    <row r="4" spans="1:7">
      <c r="A4" s="46"/>
      <c r="B4" s="46"/>
      <c r="C4" s="48" t="s">
        <v>217</v>
      </c>
      <c r="D4" s="47" t="s">
        <v>218</v>
      </c>
      <c r="E4" s="59"/>
      <c r="F4" s="48" t="s">
        <v>217</v>
      </c>
      <c r="G4" s="48" t="s">
        <v>218</v>
      </c>
    </row>
    <row r="5" spans="1:7">
      <c r="A5" s="37" t="s">
        <v>179</v>
      </c>
      <c r="B5" s="63">
        <v>97.540031999999997</v>
      </c>
      <c r="C5" s="60">
        <v>97.288657999999998</v>
      </c>
      <c r="D5" s="60">
        <v>97.768635000000003</v>
      </c>
      <c r="E5" s="28">
        <v>97.872754</v>
      </c>
      <c r="F5" s="60">
        <v>97.680694000000003</v>
      </c>
      <c r="G5" s="60">
        <v>98.049227999999999</v>
      </c>
    </row>
    <row r="6" spans="1:7">
      <c r="A6" s="37" t="s">
        <v>230</v>
      </c>
      <c r="B6" s="63">
        <v>96.758677000000006</v>
      </c>
      <c r="C6" s="60">
        <v>96.195944999999995</v>
      </c>
      <c r="D6" s="60">
        <v>97.240551999999994</v>
      </c>
      <c r="E6" s="28">
        <v>96.860555000000005</v>
      </c>
      <c r="F6" s="60">
        <v>96.195142000000004</v>
      </c>
      <c r="G6" s="60">
        <v>97.412727000000004</v>
      </c>
    </row>
    <row r="7" spans="1:7">
      <c r="A7" s="51" t="s">
        <v>139</v>
      </c>
      <c r="B7" s="63">
        <v>97.645094999999998</v>
      </c>
      <c r="C7" s="60">
        <v>95.748947999999999</v>
      </c>
      <c r="D7" s="60">
        <v>98.706902999999997</v>
      </c>
      <c r="E7" s="28">
        <v>97.464230999999998</v>
      </c>
      <c r="F7" s="60">
        <v>96.315792999999999</v>
      </c>
      <c r="G7" s="60">
        <v>98.261142000000007</v>
      </c>
    </row>
    <row r="8" spans="1:7">
      <c r="A8" s="51" t="s">
        <v>140</v>
      </c>
      <c r="B8" s="63">
        <v>97.404098000000005</v>
      </c>
      <c r="C8" s="60">
        <v>96.120768999999996</v>
      </c>
      <c r="D8" s="60">
        <v>98.270514000000006</v>
      </c>
      <c r="E8" s="28">
        <v>98.636577000000003</v>
      </c>
      <c r="F8" s="60">
        <v>97.478635999999995</v>
      </c>
      <c r="G8" s="60">
        <v>99.266732000000005</v>
      </c>
    </row>
    <row r="9" spans="1:7">
      <c r="A9" s="51" t="s">
        <v>141</v>
      </c>
      <c r="B9" s="63">
        <v>96.953290999999993</v>
      </c>
      <c r="C9" s="60">
        <v>95.535871999999998</v>
      </c>
      <c r="D9" s="60">
        <v>97.930409999999995</v>
      </c>
      <c r="E9" s="28">
        <v>95.300104000000005</v>
      </c>
      <c r="F9" s="60">
        <v>93.636559000000005</v>
      </c>
      <c r="G9" s="60">
        <v>96.544808000000003</v>
      </c>
    </row>
    <row r="10" spans="1:7">
      <c r="A10" s="51" t="s">
        <v>142</v>
      </c>
      <c r="B10" s="63">
        <v>98.249160000000003</v>
      </c>
      <c r="C10" s="60">
        <v>96.465361999999999</v>
      </c>
      <c r="D10" s="60">
        <v>99.140760999999998</v>
      </c>
      <c r="E10" s="28">
        <v>97.446149000000005</v>
      </c>
      <c r="F10" s="60">
        <v>95.880545999999995</v>
      </c>
      <c r="G10" s="60">
        <v>98.426507000000001</v>
      </c>
    </row>
    <row r="11" spans="1:7">
      <c r="A11" s="51" t="s">
        <v>143</v>
      </c>
      <c r="B11" s="63">
        <v>94.094185999999993</v>
      </c>
      <c r="C11" s="60">
        <v>91.774929999999998</v>
      </c>
      <c r="D11" s="60">
        <v>95.789474999999996</v>
      </c>
      <c r="E11" s="28">
        <v>95.226057999999995</v>
      </c>
      <c r="F11" s="60">
        <v>92.902621999999994</v>
      </c>
      <c r="G11" s="60">
        <v>96.814958000000004</v>
      </c>
    </row>
    <row r="12" spans="1:7">
      <c r="A12" s="51" t="s">
        <v>144</v>
      </c>
      <c r="B12" s="63">
        <v>97.531655999999998</v>
      </c>
      <c r="C12" s="60">
        <v>96.197790999999995</v>
      </c>
      <c r="D12" s="60">
        <v>98.405339999999995</v>
      </c>
      <c r="E12" s="28">
        <v>97.246032999999997</v>
      </c>
      <c r="F12" s="60">
        <v>95.967016000000001</v>
      </c>
      <c r="G12" s="60">
        <v>98.127339000000006</v>
      </c>
    </row>
    <row r="13" spans="1:7">
      <c r="A13" s="51" t="s">
        <v>145</v>
      </c>
      <c r="B13" s="63">
        <v>93.701046000000005</v>
      </c>
      <c r="C13" s="60">
        <v>91.736456000000004</v>
      </c>
      <c r="D13" s="60">
        <v>95.222892999999999</v>
      </c>
      <c r="E13" s="28">
        <v>93.427676000000005</v>
      </c>
      <c r="F13" s="60">
        <v>90.694884999999999</v>
      </c>
      <c r="G13" s="60">
        <v>95.398600999999999</v>
      </c>
    </row>
    <row r="14" spans="1:7">
      <c r="A14" s="51" t="s">
        <v>146</v>
      </c>
      <c r="B14" s="63">
        <v>97.648065000000003</v>
      </c>
      <c r="C14" s="60">
        <v>96.797721999999993</v>
      </c>
      <c r="D14" s="60">
        <v>98.276625999999993</v>
      </c>
      <c r="E14" s="28">
        <v>98.315700000000007</v>
      </c>
      <c r="F14" s="60">
        <v>97.641654000000003</v>
      </c>
      <c r="G14" s="60">
        <v>98.799463000000003</v>
      </c>
    </row>
    <row r="15" spans="1:7">
      <c r="A15" s="51" t="s">
        <v>147</v>
      </c>
      <c r="B15" s="63">
        <v>97.449709999999996</v>
      </c>
      <c r="C15" s="60">
        <v>95.987110999999999</v>
      </c>
      <c r="D15" s="60">
        <v>98.388178999999994</v>
      </c>
      <c r="E15" s="28">
        <v>97.228369999999998</v>
      </c>
      <c r="F15" s="60">
        <v>95.667585000000003</v>
      </c>
      <c r="G15" s="60">
        <v>98.237230999999994</v>
      </c>
    </row>
    <row r="16" spans="1:7">
      <c r="A16" s="51" t="s">
        <v>148</v>
      </c>
      <c r="B16" s="63">
        <v>92.514431000000002</v>
      </c>
      <c r="C16" s="60">
        <v>88.931347000000002</v>
      </c>
      <c r="D16" s="60">
        <v>95.002795000000006</v>
      </c>
      <c r="E16" s="28">
        <v>95.116134000000002</v>
      </c>
      <c r="F16" s="60">
        <v>93.270092000000005</v>
      </c>
      <c r="G16" s="60">
        <v>96.474937999999995</v>
      </c>
    </row>
    <row r="17" spans="1:7">
      <c r="A17" s="51" t="s">
        <v>149</v>
      </c>
      <c r="B17" s="63">
        <v>94.501913999999999</v>
      </c>
      <c r="C17" s="60">
        <v>92.253157999999999</v>
      </c>
      <c r="D17" s="60">
        <v>96.125316999999995</v>
      </c>
      <c r="E17" s="28">
        <v>93.665353999999994</v>
      </c>
      <c r="F17" s="60">
        <v>89.199393000000001</v>
      </c>
      <c r="G17" s="60">
        <v>96.360033000000001</v>
      </c>
    </row>
    <row r="18" spans="1:7">
      <c r="A18" s="51" t="s">
        <v>150</v>
      </c>
      <c r="B18" s="63">
        <v>94.492168000000007</v>
      </c>
      <c r="C18" s="60">
        <v>92.889825999999999</v>
      </c>
      <c r="D18" s="60">
        <v>95.749928999999995</v>
      </c>
      <c r="E18" s="28">
        <v>93.767734000000004</v>
      </c>
      <c r="F18" s="60">
        <v>91.843316000000002</v>
      </c>
      <c r="G18" s="60">
        <v>95.261546999999993</v>
      </c>
    </row>
    <row r="19" spans="1:7">
      <c r="A19" s="51" t="s">
        <v>151</v>
      </c>
      <c r="B19" s="63">
        <v>95.649182999999994</v>
      </c>
      <c r="C19" s="60">
        <v>94.198837999999995</v>
      </c>
      <c r="D19" s="60">
        <v>96.749441000000004</v>
      </c>
      <c r="E19" s="28">
        <v>96.352546000000004</v>
      </c>
      <c r="F19" s="60">
        <v>95.080861999999996</v>
      </c>
      <c r="G19" s="60">
        <v>97.304795999999996</v>
      </c>
    </row>
    <row r="20" spans="1:7">
      <c r="A20" s="51" t="s">
        <v>152</v>
      </c>
      <c r="B20" s="63">
        <v>97.929441999999995</v>
      </c>
      <c r="C20" s="60">
        <v>94.739529000000005</v>
      </c>
      <c r="D20" s="60">
        <v>99.201320999999993</v>
      </c>
      <c r="E20" s="28">
        <v>98.627213999999995</v>
      </c>
      <c r="F20" s="60">
        <v>97.796460999999994</v>
      </c>
      <c r="G20" s="60">
        <v>99.147496000000004</v>
      </c>
    </row>
    <row r="21" spans="1:7">
      <c r="A21" s="51" t="s">
        <v>153</v>
      </c>
      <c r="B21" s="63">
        <v>96.836904000000004</v>
      </c>
      <c r="C21" s="60">
        <v>95.332808999999997</v>
      </c>
      <c r="D21" s="60">
        <v>97.86712</v>
      </c>
      <c r="E21" s="28">
        <v>97.381326000000001</v>
      </c>
      <c r="F21" s="60">
        <v>96.188545000000005</v>
      </c>
      <c r="G21" s="60">
        <v>98.207785999999999</v>
      </c>
    </row>
    <row r="22" spans="1:7">
      <c r="A22" s="51" t="s">
        <v>154</v>
      </c>
      <c r="B22" s="63">
        <v>97.963813999999999</v>
      </c>
      <c r="C22" s="60">
        <v>96.561203000000006</v>
      </c>
      <c r="D22" s="60">
        <v>98.801432000000005</v>
      </c>
      <c r="E22" s="28">
        <v>98.833068999999995</v>
      </c>
      <c r="F22" s="60">
        <v>97.978217000000001</v>
      </c>
      <c r="G22" s="60">
        <v>99.328947999999997</v>
      </c>
    </row>
    <row r="23" spans="1:7">
      <c r="A23" s="51" t="s">
        <v>155</v>
      </c>
      <c r="B23" s="63">
        <v>97.140612000000004</v>
      </c>
      <c r="C23" s="60">
        <v>95.304338999999999</v>
      </c>
      <c r="D23" s="60">
        <v>98.271817999999996</v>
      </c>
      <c r="E23" s="28">
        <v>97.368865</v>
      </c>
      <c r="F23" s="60">
        <v>95.844567999999995</v>
      </c>
      <c r="G23" s="60">
        <v>98.343682000000001</v>
      </c>
    </row>
    <row r="24" spans="1:7">
      <c r="A24" s="51" t="s">
        <v>156</v>
      </c>
      <c r="B24" s="63">
        <v>95.462372000000002</v>
      </c>
      <c r="C24" s="60">
        <v>93.729862999999995</v>
      </c>
      <c r="D24" s="60">
        <v>96.732855000000001</v>
      </c>
      <c r="E24" s="28">
        <v>96.336060000000003</v>
      </c>
      <c r="F24" s="60">
        <v>95.288628000000003</v>
      </c>
      <c r="G24" s="60">
        <v>97.157573999999997</v>
      </c>
    </row>
    <row r="25" spans="1:7">
      <c r="A25" s="51" t="s">
        <v>157</v>
      </c>
      <c r="B25" s="63">
        <v>94.929796999999994</v>
      </c>
      <c r="C25" s="60">
        <v>92.976129</v>
      </c>
      <c r="D25" s="60">
        <v>96.361326000000005</v>
      </c>
      <c r="E25" s="28">
        <v>96.781495000000007</v>
      </c>
      <c r="F25" s="60">
        <v>95.503780000000006</v>
      </c>
      <c r="G25" s="60">
        <v>97.704841999999999</v>
      </c>
    </row>
    <row r="26" spans="1:7">
      <c r="A26" s="51" t="s">
        <v>158</v>
      </c>
      <c r="B26" s="63">
        <v>97.707932999999997</v>
      </c>
      <c r="C26" s="60">
        <v>96.304589000000007</v>
      </c>
      <c r="D26" s="60">
        <v>98.586177000000006</v>
      </c>
      <c r="E26" s="28">
        <v>97.811413000000002</v>
      </c>
      <c r="F26" s="60">
        <v>96.718440999999999</v>
      </c>
      <c r="G26" s="60">
        <v>98.545828</v>
      </c>
    </row>
    <row r="27" spans="1:7">
      <c r="A27" s="51" t="s">
        <v>159</v>
      </c>
      <c r="B27" s="63">
        <v>94.893621999999993</v>
      </c>
      <c r="C27" s="60">
        <v>92.53922</v>
      </c>
      <c r="D27" s="60">
        <v>96.532881000000003</v>
      </c>
      <c r="E27" s="28">
        <v>94.599475999999996</v>
      </c>
      <c r="F27" s="60">
        <v>92.201871999999995</v>
      </c>
      <c r="G27" s="60">
        <v>96.289580000000001</v>
      </c>
    </row>
    <row r="28" spans="1:7">
      <c r="A28" s="51" t="s">
        <v>160</v>
      </c>
      <c r="B28" s="63">
        <v>95.671851000000004</v>
      </c>
      <c r="C28" s="60">
        <v>93.026787999999996</v>
      </c>
      <c r="D28" s="60">
        <v>97.342258999999999</v>
      </c>
      <c r="E28" s="28">
        <v>97.014604000000006</v>
      </c>
      <c r="F28" s="60">
        <v>95.069387000000006</v>
      </c>
      <c r="G28" s="60">
        <v>98.206873000000002</v>
      </c>
    </row>
    <row r="29" spans="1:7">
      <c r="A29" s="51" t="s">
        <v>161</v>
      </c>
      <c r="B29" s="63">
        <v>94.691101000000003</v>
      </c>
      <c r="C29" s="60">
        <v>88.807084000000003</v>
      </c>
      <c r="D29" s="60">
        <v>97.566694999999996</v>
      </c>
      <c r="E29" s="28">
        <v>97.313558999999998</v>
      </c>
      <c r="F29" s="60">
        <v>95.860911999999999</v>
      </c>
      <c r="G29" s="60">
        <v>98.265612000000004</v>
      </c>
    </row>
    <row r="30" spans="1:7">
      <c r="A30" s="51" t="s">
        <v>162</v>
      </c>
      <c r="B30" s="63">
        <v>99.434369000000004</v>
      </c>
      <c r="C30" s="60">
        <v>98.757352999999995</v>
      </c>
      <c r="D30" s="60">
        <v>99.743493000000001</v>
      </c>
      <c r="E30" s="28">
        <v>98.819669000000005</v>
      </c>
      <c r="F30" s="60">
        <v>97.884421000000003</v>
      </c>
      <c r="G30" s="60">
        <v>99.344234999999998</v>
      </c>
    </row>
    <row r="31" spans="1:7">
      <c r="A31" s="51" t="s">
        <v>163</v>
      </c>
      <c r="B31" s="63">
        <v>93.416477999999998</v>
      </c>
      <c r="C31" s="60">
        <v>90.861333999999999</v>
      </c>
      <c r="D31" s="60">
        <v>95.294211000000004</v>
      </c>
      <c r="E31" s="28">
        <v>94.314357999999999</v>
      </c>
      <c r="F31" s="60">
        <v>91.351556000000002</v>
      </c>
      <c r="G31" s="60">
        <v>96.303230999999997</v>
      </c>
    </row>
    <row r="32" spans="1:7">
      <c r="A32" s="19" t="s">
        <v>164</v>
      </c>
      <c r="B32" s="29">
        <v>95.927743000000007</v>
      </c>
      <c r="C32" s="23">
        <v>94.258431999999999</v>
      </c>
      <c r="D32" s="23">
        <v>97.126512000000005</v>
      </c>
      <c r="E32" s="30">
        <v>96.462209999999999</v>
      </c>
      <c r="F32" s="23">
        <v>95.160612999999998</v>
      </c>
      <c r="G32" s="23">
        <v>97.423209999999997</v>
      </c>
    </row>
    <row r="33" spans="1:1">
      <c r="A33" s="10" t="s">
        <v>231</v>
      </c>
    </row>
    <row r="34" spans="1:1">
      <c r="A34" s="10" t="s">
        <v>232</v>
      </c>
    </row>
    <row r="35" spans="1:1">
      <c r="A35" s="10" t="s">
        <v>233</v>
      </c>
    </row>
    <row r="36" spans="1:1">
      <c r="A36" s="10" t="s">
        <v>137</v>
      </c>
    </row>
  </sheetData>
  <mergeCells count="7">
    <mergeCell ref="F3:G3"/>
    <mergeCell ref="E2:G2"/>
    <mergeCell ref="C3:D3"/>
    <mergeCell ref="A2:A4"/>
    <mergeCell ref="B2:D2"/>
    <mergeCell ref="B3:B4"/>
    <mergeCell ref="E3:E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9"/>
  <sheetViews>
    <sheetView workbookViewId="0"/>
  </sheetViews>
  <sheetFormatPr defaultRowHeight="15"/>
  <cols>
    <col min="1" max="1" width="28" customWidth="1"/>
    <col min="2" max="9" width="17" customWidth="1"/>
  </cols>
  <sheetData>
    <row r="1" spans="1:9">
      <c r="A1" s="2" t="s">
        <v>12</v>
      </c>
    </row>
    <row r="2" spans="1:9">
      <c r="A2" s="43" t="s">
        <v>229</v>
      </c>
      <c r="B2" s="44" t="s">
        <v>221</v>
      </c>
      <c r="C2" s="45"/>
      <c r="D2" s="45"/>
      <c r="E2" s="45"/>
      <c r="F2" s="45"/>
      <c r="G2" s="45"/>
      <c r="H2" s="45"/>
      <c r="I2" s="45"/>
    </row>
    <row r="3" spans="1:9">
      <c r="A3" s="53"/>
      <c r="B3" s="54" t="s">
        <v>53</v>
      </c>
      <c r="C3" s="55"/>
      <c r="D3" s="55"/>
      <c r="E3" s="55"/>
      <c r="F3" s="33" t="s">
        <v>62</v>
      </c>
      <c r="G3" s="55"/>
      <c r="H3" s="55"/>
      <c r="I3" s="55"/>
    </row>
    <row r="4" spans="1:9">
      <c r="A4" s="53"/>
      <c r="B4" s="54" t="s">
        <v>188</v>
      </c>
      <c r="C4" s="55"/>
      <c r="D4" s="32" t="s">
        <v>189</v>
      </c>
      <c r="E4" s="55"/>
      <c r="F4" s="33" t="s">
        <v>188</v>
      </c>
      <c r="G4" s="55"/>
      <c r="H4" s="32" t="s">
        <v>189</v>
      </c>
      <c r="I4" s="55"/>
    </row>
    <row r="5" spans="1:9">
      <c r="A5" s="46"/>
      <c r="B5" s="47" t="s">
        <v>215</v>
      </c>
      <c r="C5" s="48" t="s">
        <v>222</v>
      </c>
      <c r="D5" s="48" t="s">
        <v>215</v>
      </c>
      <c r="E5" s="48" t="s">
        <v>222</v>
      </c>
      <c r="F5" s="49" t="s">
        <v>215</v>
      </c>
      <c r="G5" s="48" t="s">
        <v>222</v>
      </c>
      <c r="H5" s="48" t="s">
        <v>215</v>
      </c>
      <c r="I5" s="48" t="s">
        <v>222</v>
      </c>
    </row>
    <row r="6" spans="1:9">
      <c r="A6" s="37" t="s">
        <v>179</v>
      </c>
      <c r="B6" s="63">
        <v>89.287516999999994</v>
      </c>
      <c r="C6" s="60">
        <v>0.56927000000000005</v>
      </c>
      <c r="D6" s="63">
        <v>93.242791999999994</v>
      </c>
      <c r="E6" s="60">
        <v>0.42805399999999999</v>
      </c>
      <c r="F6" s="28">
        <v>89.686336999999995</v>
      </c>
      <c r="G6" s="60">
        <v>0.48080400000000001</v>
      </c>
      <c r="H6" s="63">
        <v>92.424118000000007</v>
      </c>
      <c r="I6" s="60">
        <v>0.485045</v>
      </c>
    </row>
    <row r="7" spans="1:9">
      <c r="A7" s="37" t="s">
        <v>230</v>
      </c>
      <c r="B7" s="63">
        <v>88.141599999999997</v>
      </c>
      <c r="C7" s="60">
        <v>1.2294579999999999</v>
      </c>
      <c r="D7" s="63">
        <v>92.963288000000006</v>
      </c>
      <c r="E7" s="60">
        <v>0.578156</v>
      </c>
      <c r="F7" s="28">
        <v>87.549353999999994</v>
      </c>
      <c r="G7" s="60">
        <v>1.4748589999999999</v>
      </c>
      <c r="H7" s="63">
        <v>91.327398000000002</v>
      </c>
      <c r="I7" s="60">
        <v>0.97382599999999997</v>
      </c>
    </row>
    <row r="8" spans="1:9">
      <c r="A8" s="51" t="s">
        <v>139</v>
      </c>
      <c r="B8" s="63">
        <v>94.256020000000007</v>
      </c>
      <c r="C8" s="60">
        <v>2.1103450000000001</v>
      </c>
      <c r="D8" s="63">
        <v>93.416206000000003</v>
      </c>
      <c r="E8" s="60">
        <v>2.0756320000000001</v>
      </c>
      <c r="F8" s="28">
        <v>91.191851</v>
      </c>
      <c r="G8" s="60">
        <v>1.7108890000000001</v>
      </c>
      <c r="H8" s="63">
        <v>96.007941000000002</v>
      </c>
      <c r="I8" s="60">
        <v>1.3144690000000001</v>
      </c>
    </row>
    <row r="9" spans="1:9">
      <c r="A9" s="51" t="s">
        <v>140</v>
      </c>
      <c r="B9" s="63">
        <v>85.344002000000003</v>
      </c>
      <c r="C9" s="60">
        <v>2.963165</v>
      </c>
      <c r="D9" s="42" t="s">
        <v>223</v>
      </c>
      <c r="E9" s="42" t="s">
        <v>224</v>
      </c>
      <c r="F9" s="28">
        <v>89.921404999999993</v>
      </c>
      <c r="G9" s="60">
        <v>2.9619219999999999</v>
      </c>
      <c r="H9" s="42" t="s">
        <v>223</v>
      </c>
      <c r="I9" s="42" t="s">
        <v>224</v>
      </c>
    </row>
    <row r="10" spans="1:9">
      <c r="A10" s="51" t="s">
        <v>141</v>
      </c>
      <c r="B10" s="63">
        <v>95.037718999999996</v>
      </c>
      <c r="C10" s="60">
        <v>1.6929069999999999</v>
      </c>
      <c r="D10" s="63">
        <v>93.678955999999999</v>
      </c>
      <c r="E10" s="60">
        <v>1.31348</v>
      </c>
      <c r="F10" s="28">
        <v>84.874596999999994</v>
      </c>
      <c r="G10" s="60">
        <v>2.6807110000000001</v>
      </c>
      <c r="H10" s="63">
        <v>89.628483000000003</v>
      </c>
      <c r="I10" s="60">
        <v>1.845186</v>
      </c>
    </row>
    <row r="11" spans="1:9">
      <c r="A11" s="51" t="s">
        <v>142</v>
      </c>
      <c r="B11" s="63">
        <v>97.733368999999996</v>
      </c>
      <c r="C11" s="60">
        <v>1.365451</v>
      </c>
      <c r="D11" s="63">
        <v>91.652023</v>
      </c>
      <c r="E11" s="60">
        <v>2.992715</v>
      </c>
      <c r="F11" s="28">
        <v>95.196962999999997</v>
      </c>
      <c r="G11" s="60">
        <v>2.0539130000000001</v>
      </c>
      <c r="H11" s="63">
        <v>84.840539000000007</v>
      </c>
      <c r="I11" s="60">
        <v>3.603742</v>
      </c>
    </row>
    <row r="12" spans="1:9">
      <c r="A12" s="51" t="s">
        <v>143</v>
      </c>
      <c r="B12" s="63">
        <v>87.830805999999995</v>
      </c>
      <c r="C12" s="60">
        <v>2.2965710000000001</v>
      </c>
      <c r="D12" s="63">
        <v>88.490080000000006</v>
      </c>
      <c r="E12" s="60">
        <v>2.1677870000000001</v>
      </c>
      <c r="F12" s="28">
        <v>87.698571999999999</v>
      </c>
      <c r="G12" s="60">
        <v>2.2826149999999998</v>
      </c>
      <c r="H12" s="63">
        <v>87.015828999999997</v>
      </c>
      <c r="I12" s="60">
        <v>3.0928140000000002</v>
      </c>
    </row>
    <row r="13" spans="1:9">
      <c r="A13" s="51" t="s">
        <v>144</v>
      </c>
      <c r="B13" s="63">
        <v>87.446090999999996</v>
      </c>
      <c r="C13" s="60">
        <v>2.9681639999999998</v>
      </c>
      <c r="D13" s="63">
        <v>93.017842999999999</v>
      </c>
      <c r="E13" s="60">
        <v>1.8090489999999999</v>
      </c>
      <c r="F13" s="28">
        <v>89.064086000000003</v>
      </c>
      <c r="G13" s="60">
        <v>3.7381030000000002</v>
      </c>
      <c r="H13" s="63">
        <v>90.449173000000002</v>
      </c>
      <c r="I13" s="60">
        <v>1.9900070000000001</v>
      </c>
    </row>
    <row r="14" spans="1:9">
      <c r="A14" s="51" t="s">
        <v>145</v>
      </c>
      <c r="B14" s="63">
        <v>85.239435</v>
      </c>
      <c r="C14" s="60">
        <v>3.3649010000000001</v>
      </c>
      <c r="D14" s="63">
        <v>85.236163000000005</v>
      </c>
      <c r="E14" s="60">
        <v>2.4885220000000001</v>
      </c>
      <c r="F14" s="28">
        <v>86.168914000000001</v>
      </c>
      <c r="G14" s="60">
        <v>2.7681979999999999</v>
      </c>
      <c r="H14" s="63">
        <v>81.791921000000002</v>
      </c>
      <c r="I14" s="60">
        <v>3.6249229999999999</v>
      </c>
    </row>
    <row r="15" spans="1:9">
      <c r="A15" s="51" t="s">
        <v>146</v>
      </c>
      <c r="B15" s="63">
        <v>87.396417</v>
      </c>
      <c r="C15" s="60">
        <v>2.3350879999999998</v>
      </c>
      <c r="D15" s="63">
        <v>96.059911</v>
      </c>
      <c r="E15" s="60">
        <v>0.98069300000000004</v>
      </c>
      <c r="F15" s="28">
        <v>88.843395000000001</v>
      </c>
      <c r="G15" s="60">
        <v>2.145594</v>
      </c>
      <c r="H15" s="63">
        <v>94.659668999999994</v>
      </c>
      <c r="I15" s="60">
        <v>1.4366319999999999</v>
      </c>
    </row>
    <row r="16" spans="1:9">
      <c r="A16" s="51" t="s">
        <v>147</v>
      </c>
      <c r="B16" s="63">
        <v>89.318644000000006</v>
      </c>
      <c r="C16" s="60">
        <v>2.2249319999999999</v>
      </c>
      <c r="D16" s="63">
        <v>96.213701</v>
      </c>
      <c r="E16" s="60">
        <v>1.9733149999999999</v>
      </c>
      <c r="F16" s="28">
        <v>89.986746999999994</v>
      </c>
      <c r="G16" s="60">
        <v>2.2688470000000001</v>
      </c>
      <c r="H16" s="42" t="s">
        <v>223</v>
      </c>
      <c r="I16" s="42" t="s">
        <v>224</v>
      </c>
    </row>
    <row r="17" spans="1:9">
      <c r="A17" s="51" t="s">
        <v>148</v>
      </c>
      <c r="B17" s="38">
        <v>74.998994999999994</v>
      </c>
      <c r="C17" s="60">
        <v>4.2881600000000004</v>
      </c>
      <c r="D17" s="63">
        <v>90.420767999999995</v>
      </c>
      <c r="E17" s="60">
        <v>2.0866859999999998</v>
      </c>
      <c r="F17" s="15">
        <v>77.418031999999997</v>
      </c>
      <c r="G17" s="60">
        <v>3.810813</v>
      </c>
      <c r="H17" s="63">
        <v>93.671054999999996</v>
      </c>
      <c r="I17" s="60">
        <v>1.11582</v>
      </c>
    </row>
    <row r="18" spans="1:9">
      <c r="A18" s="51" t="s">
        <v>149</v>
      </c>
      <c r="B18" s="63">
        <v>85.298075999999995</v>
      </c>
      <c r="C18" s="60">
        <v>3.3592770000000001</v>
      </c>
      <c r="D18" s="63">
        <v>88.400486999999998</v>
      </c>
      <c r="E18" s="60">
        <v>2.3333539999999999</v>
      </c>
      <c r="F18" s="28">
        <v>84.277946</v>
      </c>
      <c r="G18" s="60">
        <v>3.238969</v>
      </c>
      <c r="H18" s="63">
        <v>84.087180000000004</v>
      </c>
      <c r="I18" s="60">
        <v>4.3593260000000003</v>
      </c>
    </row>
    <row r="19" spans="1:9">
      <c r="A19" s="51" t="s">
        <v>150</v>
      </c>
      <c r="B19" s="38">
        <v>71.259799000000001</v>
      </c>
      <c r="C19" s="60">
        <v>3.4004590000000001</v>
      </c>
      <c r="D19" s="63">
        <v>89.225041000000004</v>
      </c>
      <c r="E19" s="60">
        <v>2.6650160000000001</v>
      </c>
      <c r="F19" s="15">
        <v>60.525165999999999</v>
      </c>
      <c r="G19" s="60">
        <v>5.497071</v>
      </c>
      <c r="H19" s="63">
        <v>93.950564999999997</v>
      </c>
      <c r="I19" s="60">
        <v>1.670358</v>
      </c>
    </row>
    <row r="20" spans="1:9">
      <c r="A20" s="51" t="s">
        <v>151</v>
      </c>
      <c r="B20" s="63">
        <v>80.993633000000003</v>
      </c>
      <c r="C20" s="60">
        <v>2.7778489999999998</v>
      </c>
      <c r="D20" s="63">
        <v>91.327129999999997</v>
      </c>
      <c r="E20" s="60">
        <v>2.386628</v>
      </c>
      <c r="F20" s="28">
        <v>87.598342000000002</v>
      </c>
      <c r="G20" s="60">
        <v>2.776189</v>
      </c>
      <c r="H20" s="63">
        <v>87.967405999999997</v>
      </c>
      <c r="I20" s="60">
        <v>2.1092520000000001</v>
      </c>
    </row>
    <row r="21" spans="1:9">
      <c r="A21" s="51" t="s">
        <v>152</v>
      </c>
      <c r="B21" s="63">
        <v>89.041606000000002</v>
      </c>
      <c r="C21" s="60">
        <v>4.2219449999999998</v>
      </c>
      <c r="D21" s="63">
        <v>99.343351999999996</v>
      </c>
      <c r="E21" s="60">
        <v>0.67282500000000001</v>
      </c>
      <c r="F21" s="28">
        <v>91.430274999999995</v>
      </c>
      <c r="G21" s="60">
        <v>1.8208979999999999</v>
      </c>
      <c r="H21" s="63">
        <v>100</v>
      </c>
      <c r="I21" s="42" t="s">
        <v>224</v>
      </c>
    </row>
    <row r="22" spans="1:9">
      <c r="A22" s="51" t="s">
        <v>153</v>
      </c>
      <c r="B22" s="63">
        <v>91.118105999999997</v>
      </c>
      <c r="C22" s="60">
        <v>2.7490450000000002</v>
      </c>
      <c r="D22" s="63">
        <v>95.575935999999999</v>
      </c>
      <c r="E22" s="60">
        <v>1.0176609999999999</v>
      </c>
      <c r="F22" s="28">
        <v>82.813839000000002</v>
      </c>
      <c r="G22" s="60">
        <v>3.4627560000000002</v>
      </c>
      <c r="H22" s="63">
        <v>97.723264</v>
      </c>
      <c r="I22" s="60">
        <v>0.71105600000000002</v>
      </c>
    </row>
    <row r="23" spans="1:9">
      <c r="A23" s="51" t="s">
        <v>154</v>
      </c>
      <c r="B23" s="63">
        <v>87.394893999999994</v>
      </c>
      <c r="C23" s="60">
        <v>3.4236369999999998</v>
      </c>
      <c r="D23" s="63">
        <v>97.658817999999997</v>
      </c>
      <c r="E23" s="60">
        <v>1.1898789999999999</v>
      </c>
      <c r="F23" s="28">
        <v>91.211556999999999</v>
      </c>
      <c r="G23" s="60">
        <v>2.4401600000000001</v>
      </c>
      <c r="H23" s="63">
        <v>100</v>
      </c>
      <c r="I23" s="42" t="s">
        <v>224</v>
      </c>
    </row>
    <row r="24" spans="1:9">
      <c r="A24" s="51" t="s">
        <v>155</v>
      </c>
      <c r="B24" s="63">
        <v>88.896341000000007</v>
      </c>
      <c r="C24" s="60">
        <v>2.9473250000000002</v>
      </c>
      <c r="D24" s="63">
        <v>92.037077999999994</v>
      </c>
      <c r="E24" s="60">
        <v>2.9881449999999998</v>
      </c>
      <c r="F24" s="28">
        <v>88.678754999999995</v>
      </c>
      <c r="G24" s="60">
        <v>2.5258850000000002</v>
      </c>
      <c r="H24" s="63">
        <v>87.964346000000006</v>
      </c>
      <c r="I24" s="60">
        <v>4.3410149999999996</v>
      </c>
    </row>
    <row r="25" spans="1:9">
      <c r="A25" s="51" t="s">
        <v>156</v>
      </c>
      <c r="B25" s="38">
        <v>76.715242000000003</v>
      </c>
      <c r="C25" s="60">
        <v>3.541588</v>
      </c>
      <c r="D25" s="63">
        <v>94.381733999999994</v>
      </c>
      <c r="E25" s="60">
        <v>1.4113579999999999</v>
      </c>
      <c r="F25" s="15">
        <v>76.223845999999995</v>
      </c>
      <c r="G25" s="60">
        <v>3.3768750000000001</v>
      </c>
      <c r="H25" s="63">
        <v>95.398679000000001</v>
      </c>
      <c r="I25" s="60">
        <v>0.86746800000000002</v>
      </c>
    </row>
    <row r="26" spans="1:9">
      <c r="A26" s="51" t="s">
        <v>157</v>
      </c>
      <c r="B26" s="63">
        <v>79.791078999999996</v>
      </c>
      <c r="C26" s="60">
        <v>4.2901470000000002</v>
      </c>
      <c r="D26" s="63">
        <v>87.454972999999995</v>
      </c>
      <c r="E26" s="60">
        <v>2.9555189999999998</v>
      </c>
      <c r="F26" s="28">
        <v>87.212192000000002</v>
      </c>
      <c r="G26" s="60">
        <v>3.3535590000000002</v>
      </c>
      <c r="H26" s="63">
        <v>86.216756000000004</v>
      </c>
      <c r="I26" s="60">
        <v>2.6567569999999998</v>
      </c>
    </row>
    <row r="27" spans="1:9">
      <c r="A27" s="51" t="s">
        <v>158</v>
      </c>
      <c r="B27" s="63">
        <v>89.928849999999997</v>
      </c>
      <c r="C27" s="60">
        <v>2.7991619999999999</v>
      </c>
      <c r="D27" s="63">
        <v>94.520790000000005</v>
      </c>
      <c r="E27" s="60">
        <v>1.5675509999999999</v>
      </c>
      <c r="F27" s="28">
        <v>88.165716000000003</v>
      </c>
      <c r="G27" s="60">
        <v>3.0536669999999999</v>
      </c>
      <c r="H27" s="63">
        <v>93.784120000000001</v>
      </c>
      <c r="I27" s="60">
        <v>1.954839</v>
      </c>
    </row>
    <row r="28" spans="1:9">
      <c r="A28" s="51" t="s">
        <v>159</v>
      </c>
      <c r="B28" s="63">
        <v>85.261375999999998</v>
      </c>
      <c r="C28" s="60">
        <v>5.1350680000000004</v>
      </c>
      <c r="D28" s="63">
        <v>87.023217000000002</v>
      </c>
      <c r="E28" s="60">
        <v>2.3027709999999999</v>
      </c>
      <c r="F28" s="28">
        <v>83.996060999999997</v>
      </c>
      <c r="G28" s="60">
        <v>4.4980929999999999</v>
      </c>
      <c r="H28" s="38">
        <v>78.035482999999999</v>
      </c>
      <c r="I28" s="60">
        <v>3.4870239999999999</v>
      </c>
    </row>
    <row r="29" spans="1:9">
      <c r="A29" s="51" t="s">
        <v>160</v>
      </c>
      <c r="B29" s="63">
        <v>86.787154999999998</v>
      </c>
      <c r="C29" s="60">
        <v>4.2016179999999999</v>
      </c>
      <c r="D29" s="63">
        <v>86.219626000000005</v>
      </c>
      <c r="E29" s="60">
        <v>3.4156460000000002</v>
      </c>
      <c r="F29" s="28">
        <v>87.781204000000002</v>
      </c>
      <c r="G29" s="60">
        <v>3.31853</v>
      </c>
      <c r="H29" s="63">
        <v>92.646675999999999</v>
      </c>
      <c r="I29" s="60">
        <v>2.4952040000000002</v>
      </c>
    </row>
    <row r="30" spans="1:9">
      <c r="A30" s="51" t="s">
        <v>161</v>
      </c>
      <c r="B30" s="63">
        <v>89.027625999999998</v>
      </c>
      <c r="C30" s="60">
        <v>4.9841030000000002</v>
      </c>
      <c r="D30" s="63">
        <v>80.659986000000004</v>
      </c>
      <c r="E30" s="60">
        <v>3.2716020000000001</v>
      </c>
      <c r="F30" s="28">
        <v>97.477857</v>
      </c>
      <c r="G30" s="60">
        <v>1.0172760000000001</v>
      </c>
      <c r="H30" s="63">
        <v>85.205952999999994</v>
      </c>
      <c r="I30" s="60">
        <v>2.7727219999999999</v>
      </c>
    </row>
    <row r="31" spans="1:9">
      <c r="A31" s="51" t="s">
        <v>162</v>
      </c>
      <c r="B31" s="63">
        <v>95.361941999999999</v>
      </c>
      <c r="C31" s="60">
        <v>1.842856</v>
      </c>
      <c r="D31" s="63">
        <v>100</v>
      </c>
      <c r="E31" s="42" t="s">
        <v>224</v>
      </c>
      <c r="F31" s="28">
        <v>88.737313999999998</v>
      </c>
      <c r="G31" s="60">
        <v>3.4459249999999999</v>
      </c>
      <c r="H31" s="63">
        <v>100</v>
      </c>
      <c r="I31" s="42" t="s">
        <v>224</v>
      </c>
    </row>
    <row r="32" spans="1:9">
      <c r="A32" s="51" t="s">
        <v>163</v>
      </c>
      <c r="B32" s="63">
        <v>79.058955999999995</v>
      </c>
      <c r="C32" s="60">
        <v>4.1257910000000004</v>
      </c>
      <c r="D32" s="63">
        <v>85.881221999999994</v>
      </c>
      <c r="E32" s="60">
        <v>2.7901120000000001</v>
      </c>
      <c r="F32" s="28">
        <v>83.410131000000007</v>
      </c>
      <c r="G32" s="60">
        <v>4.1550719999999997</v>
      </c>
      <c r="H32" s="63">
        <v>85.210215000000005</v>
      </c>
      <c r="I32" s="60">
        <v>2.670274</v>
      </c>
    </row>
    <row r="33" spans="1:9">
      <c r="A33" s="19" t="s">
        <v>164</v>
      </c>
      <c r="B33" s="29">
        <v>80.958759000000001</v>
      </c>
      <c r="C33" s="23">
        <v>3.3958089999999999</v>
      </c>
      <c r="D33" s="29">
        <v>93.937726999999995</v>
      </c>
      <c r="E33" s="23">
        <v>2.095208</v>
      </c>
      <c r="F33" s="30">
        <v>85.830826999999999</v>
      </c>
      <c r="G33" s="23">
        <v>2.5689470000000001</v>
      </c>
      <c r="H33" s="29">
        <v>86.681788999999995</v>
      </c>
      <c r="I33" s="23">
        <v>3.6306189999999998</v>
      </c>
    </row>
    <row r="34" spans="1:9">
      <c r="A34" s="10" t="s">
        <v>225</v>
      </c>
    </row>
    <row r="35" spans="1:9">
      <c r="A35" s="10" t="s">
        <v>226</v>
      </c>
    </row>
    <row r="36" spans="1:9">
      <c r="A36" s="10" t="s">
        <v>231</v>
      </c>
    </row>
    <row r="37" spans="1:9">
      <c r="A37" s="10" t="s">
        <v>234</v>
      </c>
    </row>
    <row r="38" spans="1:9">
      <c r="A38" s="10" t="s">
        <v>235</v>
      </c>
    </row>
    <row r="39" spans="1:9">
      <c r="A39" s="10" t="s">
        <v>137</v>
      </c>
    </row>
  </sheetData>
  <mergeCells count="8">
    <mergeCell ref="A2:A5"/>
    <mergeCell ref="H4:I4"/>
    <mergeCell ref="B2:I2"/>
    <mergeCell ref="F3:I3"/>
    <mergeCell ref="B4:C4"/>
    <mergeCell ref="D4:E4"/>
    <mergeCell ref="F4:G4"/>
    <mergeCell ref="B3:E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30"/>
  <sheetViews>
    <sheetView workbookViewId="0"/>
  </sheetViews>
  <sheetFormatPr defaultRowHeight="15"/>
  <cols>
    <col min="1" max="1" width="69" customWidth="1"/>
    <col min="2" max="3" width="40" customWidth="1"/>
  </cols>
  <sheetData>
    <row r="1" spans="1:3">
      <c r="A1" s="2" t="s">
        <v>13</v>
      </c>
    </row>
    <row r="2" spans="1:3">
      <c r="A2" s="3" t="s">
        <v>236</v>
      </c>
      <c r="B2" s="11">
        <v>1992</v>
      </c>
      <c r="C2" s="12">
        <v>1996</v>
      </c>
    </row>
    <row r="3" spans="1:3">
      <c r="A3" s="35" t="s">
        <v>53</v>
      </c>
      <c r="B3" s="36"/>
      <c r="C3" s="36"/>
    </row>
    <row r="4" spans="1:3">
      <c r="A4" s="64" t="s">
        <v>187</v>
      </c>
      <c r="B4" s="36"/>
      <c r="C4" s="36"/>
    </row>
    <row r="5" spans="1:3">
      <c r="A5" s="65" t="s">
        <v>237</v>
      </c>
      <c r="B5" s="38">
        <v>9.2569999999999997</v>
      </c>
      <c r="C5" s="38">
        <v>14.2546</v>
      </c>
    </row>
    <row r="6" spans="1:3">
      <c r="A6" s="37" t="s">
        <v>238</v>
      </c>
      <c r="B6" s="38">
        <v>5.9076000000000004</v>
      </c>
      <c r="C6" s="38">
        <v>5.8224260000000001</v>
      </c>
    </row>
    <row r="7" spans="1:3">
      <c r="A7" s="37" t="s">
        <v>239</v>
      </c>
      <c r="B7" s="38">
        <v>3.3494000000000002</v>
      </c>
      <c r="C7" s="38">
        <v>8.4321730000000006</v>
      </c>
    </row>
    <row r="8" spans="1:3">
      <c r="A8" s="64" t="s">
        <v>188</v>
      </c>
      <c r="B8" s="36"/>
      <c r="C8" s="36"/>
    </row>
    <row r="9" spans="1:3">
      <c r="A9" s="65" t="s">
        <v>237</v>
      </c>
      <c r="B9" s="38">
        <v>6.7907000000000002</v>
      </c>
      <c r="C9" s="38">
        <v>11.242368000000001</v>
      </c>
    </row>
    <row r="10" spans="1:3">
      <c r="A10" s="37" t="s">
        <v>238</v>
      </c>
      <c r="B10" s="38">
        <v>4.2686999999999999</v>
      </c>
      <c r="C10" s="38">
        <v>4.7795500000000004</v>
      </c>
    </row>
    <row r="11" spans="1:3">
      <c r="A11" s="37" t="s">
        <v>239</v>
      </c>
      <c r="B11" s="38">
        <v>2.5219999999999998</v>
      </c>
      <c r="C11" s="38">
        <v>6.4628180000000004</v>
      </c>
    </row>
    <row r="12" spans="1:3">
      <c r="A12" s="64" t="s">
        <v>189</v>
      </c>
      <c r="B12" s="36"/>
      <c r="C12" s="36"/>
    </row>
    <row r="13" spans="1:3">
      <c r="A13" s="65" t="s">
        <v>237</v>
      </c>
      <c r="B13" s="38">
        <v>2.7113</v>
      </c>
      <c r="C13" s="38">
        <v>3.462879</v>
      </c>
    </row>
    <row r="14" spans="1:3">
      <c r="A14" s="37" t="s">
        <v>238</v>
      </c>
      <c r="B14" s="38">
        <v>1.8121</v>
      </c>
      <c r="C14" s="38">
        <v>1.358914</v>
      </c>
    </row>
    <row r="15" spans="1:3">
      <c r="A15" s="37" t="s">
        <v>239</v>
      </c>
      <c r="B15" s="38">
        <v>0.8992</v>
      </c>
      <c r="C15" s="38">
        <v>2.1039659999999998</v>
      </c>
    </row>
    <row r="16" spans="1:3">
      <c r="A16" s="40" t="s">
        <v>62</v>
      </c>
      <c r="B16" s="41"/>
      <c r="C16" s="41"/>
    </row>
    <row r="17" spans="1:3">
      <c r="A17" s="64" t="s">
        <v>187</v>
      </c>
      <c r="B17" s="36"/>
      <c r="C17" s="36"/>
    </row>
    <row r="18" spans="1:3">
      <c r="A18" s="65" t="s">
        <v>237</v>
      </c>
      <c r="B18" s="38">
        <v>9.4661000000000008</v>
      </c>
      <c r="C18" s="38">
        <v>10.67179</v>
      </c>
    </row>
    <row r="19" spans="1:3">
      <c r="A19" s="37" t="s">
        <v>238</v>
      </c>
      <c r="B19" s="38">
        <v>5.8018000000000001</v>
      </c>
      <c r="C19" s="38">
        <v>4.3668630000000004</v>
      </c>
    </row>
    <row r="20" spans="1:3">
      <c r="A20" s="37" t="s">
        <v>239</v>
      </c>
      <c r="B20" s="38">
        <v>3.6642999999999999</v>
      </c>
      <c r="C20" s="38">
        <v>6.3049270000000002</v>
      </c>
    </row>
    <row r="21" spans="1:3">
      <c r="A21" s="64" t="s">
        <v>188</v>
      </c>
      <c r="B21" s="36"/>
      <c r="C21" s="36"/>
    </row>
    <row r="22" spans="1:3">
      <c r="A22" s="65" t="s">
        <v>237</v>
      </c>
      <c r="B22" s="38">
        <v>7.3987999999999996</v>
      </c>
      <c r="C22" s="38">
        <v>8.5379210000000008</v>
      </c>
    </row>
    <row r="23" spans="1:3">
      <c r="A23" s="37" t="s">
        <v>238</v>
      </c>
      <c r="B23" s="38">
        <v>4.3577000000000004</v>
      </c>
      <c r="C23" s="38">
        <v>3.86477</v>
      </c>
    </row>
    <row r="24" spans="1:3">
      <c r="A24" s="37" t="s">
        <v>239</v>
      </c>
      <c r="B24" s="38">
        <v>3.0411000000000001</v>
      </c>
      <c r="C24" s="38">
        <v>4.6731509999999998</v>
      </c>
    </row>
    <row r="25" spans="1:3">
      <c r="A25" s="64" t="s">
        <v>189</v>
      </c>
      <c r="B25" s="36"/>
      <c r="C25" s="36"/>
    </row>
    <row r="26" spans="1:3">
      <c r="A26" s="65" t="s">
        <v>237</v>
      </c>
      <c r="B26" s="38">
        <v>2.2098</v>
      </c>
      <c r="C26" s="38">
        <v>2.7919290000000001</v>
      </c>
    </row>
    <row r="27" spans="1:3">
      <c r="A27" s="37" t="s">
        <v>238</v>
      </c>
      <c r="B27" s="38">
        <v>1.5495000000000001</v>
      </c>
      <c r="C27" s="38">
        <v>1.0907279999999999</v>
      </c>
    </row>
    <row r="28" spans="1:3">
      <c r="A28" s="7" t="s">
        <v>239</v>
      </c>
      <c r="B28" s="8">
        <v>0.66039999999999999</v>
      </c>
      <c r="C28" s="8">
        <v>1.701201</v>
      </c>
    </row>
    <row r="29" spans="1:3">
      <c r="A29" s="10" t="s">
        <v>240</v>
      </c>
    </row>
    <row r="30" spans="1:3">
      <c r="A30" s="10" t="s">
        <v>241</v>
      </c>
    </row>
  </sheetData>
  <mergeCells count="8">
    <mergeCell ref="A3:C3"/>
    <mergeCell ref="A12:C12"/>
    <mergeCell ref="A17:C17"/>
    <mergeCell ref="A16:C16"/>
    <mergeCell ref="A21:C21"/>
    <mergeCell ref="A25:C25"/>
    <mergeCell ref="A4:C4"/>
    <mergeCell ref="A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43"/>
  <sheetViews>
    <sheetView workbookViewId="0"/>
  </sheetViews>
  <sheetFormatPr defaultRowHeight="15"/>
  <cols>
    <col min="1" max="1" width="32" customWidth="1"/>
    <col min="2" max="14" width="16" customWidth="1"/>
  </cols>
  <sheetData>
    <row r="1" spans="1:14">
      <c r="A1" s="2" t="s">
        <v>14</v>
      </c>
    </row>
    <row r="2" spans="1:14">
      <c r="A2" s="3" t="s">
        <v>236</v>
      </c>
      <c r="B2" s="11">
        <v>1996</v>
      </c>
      <c r="C2" s="12">
        <v>2000</v>
      </c>
      <c r="D2" s="12">
        <v>2003</v>
      </c>
      <c r="E2" s="12">
        <v>2005</v>
      </c>
      <c r="F2" s="12">
        <v>2007</v>
      </c>
      <c r="G2" s="12">
        <v>2009</v>
      </c>
      <c r="H2" s="12">
        <v>2011</v>
      </c>
      <c r="I2" s="11">
        <v>2013</v>
      </c>
      <c r="J2" s="12">
        <v>2015</v>
      </c>
      <c r="K2" s="12">
        <v>2017</v>
      </c>
      <c r="L2" s="12">
        <v>2019</v>
      </c>
      <c r="M2" s="12">
        <v>2022</v>
      </c>
      <c r="N2" s="12">
        <v>2024</v>
      </c>
    </row>
    <row r="3" spans="1:14">
      <c r="A3" s="35" t="s">
        <v>53</v>
      </c>
      <c r="B3" s="36"/>
      <c r="C3" s="36"/>
      <c r="D3" s="36"/>
      <c r="E3" s="36"/>
      <c r="F3" s="36"/>
      <c r="G3" s="36"/>
      <c r="H3" s="36"/>
      <c r="I3" s="36"/>
      <c r="J3" s="36"/>
      <c r="K3" s="36"/>
      <c r="L3" s="36"/>
      <c r="M3" s="36"/>
      <c r="N3" s="36"/>
    </row>
    <row r="4" spans="1:14">
      <c r="A4" s="64" t="s">
        <v>187</v>
      </c>
      <c r="B4" s="36"/>
      <c r="C4" s="36"/>
      <c r="D4" s="36"/>
      <c r="E4" s="36"/>
      <c r="F4" s="36"/>
      <c r="G4" s="36"/>
      <c r="H4" s="36"/>
      <c r="I4" s="36"/>
      <c r="J4" s="36"/>
      <c r="K4" s="36"/>
      <c r="L4" s="36"/>
      <c r="M4" s="36"/>
      <c r="N4" s="36"/>
    </row>
    <row r="5" spans="1:14">
      <c r="A5" s="65" t="s">
        <v>237</v>
      </c>
      <c r="B5" s="38">
        <v>15.4101</v>
      </c>
      <c r="C5" s="38">
        <v>17.533225000000002</v>
      </c>
      <c r="D5" s="38">
        <v>20.635296</v>
      </c>
      <c r="E5" s="38">
        <v>21.226738000000001</v>
      </c>
      <c r="F5" s="38">
        <v>21.435873000000001</v>
      </c>
      <c r="G5" s="38">
        <v>21.021934999999999</v>
      </c>
      <c r="H5" s="38">
        <v>22.019504000000001</v>
      </c>
      <c r="I5" s="38">
        <v>21.635294999999999</v>
      </c>
      <c r="J5" s="38">
        <v>23.194614999999999</v>
      </c>
      <c r="K5" s="38">
        <v>23.522528999999999</v>
      </c>
      <c r="L5" s="38">
        <v>25.488994999999999</v>
      </c>
      <c r="M5" s="38">
        <v>27.159058000000002</v>
      </c>
      <c r="N5" s="38">
        <v>28.185245999999999</v>
      </c>
    </row>
    <row r="6" spans="1:14">
      <c r="A6" s="37" t="s">
        <v>238</v>
      </c>
      <c r="B6" s="38">
        <v>3.9504480000000002</v>
      </c>
      <c r="C6" s="38">
        <v>3.843944</v>
      </c>
      <c r="D6" s="38">
        <v>3.5589430000000002</v>
      </c>
      <c r="E6" s="38">
        <v>3.1320100000000002</v>
      </c>
      <c r="F6" s="38">
        <v>2.8469340000000001</v>
      </c>
      <c r="G6" s="38">
        <v>2.1731389999999999</v>
      </c>
      <c r="H6" s="38">
        <v>2.06338</v>
      </c>
      <c r="I6" s="38">
        <v>1.407214</v>
      </c>
      <c r="J6" s="38">
        <v>1.609642</v>
      </c>
      <c r="K6" s="38">
        <v>1.912561</v>
      </c>
      <c r="L6" s="38">
        <v>1.827958</v>
      </c>
      <c r="M6" s="38">
        <v>1.81477</v>
      </c>
      <c r="N6" s="38">
        <v>2.2822960000000001</v>
      </c>
    </row>
    <row r="7" spans="1:14">
      <c r="A7" s="37" t="s">
        <v>239</v>
      </c>
      <c r="B7" s="38">
        <v>11.459650999999999</v>
      </c>
      <c r="C7" s="38">
        <v>13.689280999999999</v>
      </c>
      <c r="D7" s="38">
        <v>17.076353000000001</v>
      </c>
      <c r="E7" s="38">
        <v>18.094726999999999</v>
      </c>
      <c r="F7" s="38">
        <v>18.588939</v>
      </c>
      <c r="G7" s="38">
        <v>18.848796</v>
      </c>
      <c r="H7" s="38">
        <v>19.956125</v>
      </c>
      <c r="I7" s="38">
        <v>20.228081</v>
      </c>
      <c r="J7" s="38">
        <v>21.584973000000002</v>
      </c>
      <c r="K7" s="38">
        <v>21.609967000000001</v>
      </c>
      <c r="L7" s="38">
        <v>23.661038000000001</v>
      </c>
      <c r="M7" s="38">
        <v>25.344287999999999</v>
      </c>
      <c r="N7" s="38">
        <v>25.902950000000001</v>
      </c>
    </row>
    <row r="8" spans="1:14">
      <c r="A8" s="37" t="s">
        <v>242</v>
      </c>
      <c r="B8" s="38">
        <v>6.5654250000000003</v>
      </c>
      <c r="C8" s="38">
        <v>9.1861809999999995</v>
      </c>
      <c r="D8" s="38">
        <v>9.1998730000000002</v>
      </c>
      <c r="E8" s="38">
        <v>9.0113040000000009</v>
      </c>
      <c r="F8" s="38">
        <v>9.0226220000000001</v>
      </c>
      <c r="G8" s="38">
        <v>8.3838650000000001</v>
      </c>
      <c r="H8" s="38">
        <v>8.4457070000000005</v>
      </c>
      <c r="I8" s="38">
        <v>6.7806810000000004</v>
      </c>
      <c r="J8" s="38">
        <v>8.0242579999999997</v>
      </c>
      <c r="K8" s="38">
        <v>9.5268750000000004</v>
      </c>
      <c r="L8" s="38">
        <v>9.3793469999999992</v>
      </c>
      <c r="M8" s="38">
        <v>11.191651999999999</v>
      </c>
      <c r="N8" s="38">
        <v>11.786592000000001</v>
      </c>
    </row>
    <row r="9" spans="1:14">
      <c r="A9" s="37" t="s">
        <v>243</v>
      </c>
      <c r="B9" s="38">
        <v>4.8942269999999999</v>
      </c>
      <c r="C9" s="38">
        <v>4.5030999999999999</v>
      </c>
      <c r="D9" s="38">
        <v>7.8764799999999999</v>
      </c>
      <c r="E9" s="38">
        <v>9.0834229999999998</v>
      </c>
      <c r="F9" s="38">
        <v>9.5663169999999997</v>
      </c>
      <c r="G9" s="38">
        <v>10.464931</v>
      </c>
      <c r="H9" s="38">
        <v>11.510418</v>
      </c>
      <c r="I9" s="38">
        <v>13.447400999999999</v>
      </c>
      <c r="J9" s="38">
        <v>13.560715</v>
      </c>
      <c r="K9" s="38">
        <v>12.083092000000001</v>
      </c>
      <c r="L9" s="38">
        <v>14.281689999999999</v>
      </c>
      <c r="M9" s="38">
        <v>14.152635999999999</v>
      </c>
      <c r="N9" s="38">
        <v>14.116358</v>
      </c>
    </row>
    <row r="10" spans="1:14">
      <c r="A10" s="64" t="s">
        <v>188</v>
      </c>
      <c r="B10" s="36"/>
      <c r="C10" s="36"/>
      <c r="D10" s="36"/>
      <c r="E10" s="36"/>
      <c r="F10" s="36"/>
      <c r="G10" s="36"/>
      <c r="H10" s="36"/>
      <c r="I10" s="36"/>
      <c r="J10" s="36"/>
      <c r="K10" s="36"/>
      <c r="L10" s="36"/>
      <c r="M10" s="36"/>
      <c r="N10" s="36"/>
    </row>
    <row r="11" spans="1:14">
      <c r="A11" s="65" t="s">
        <v>237</v>
      </c>
      <c r="B11" s="38">
        <v>10.016582</v>
      </c>
      <c r="C11" s="38">
        <v>11.553995</v>
      </c>
      <c r="D11" s="38">
        <v>12.810154000000001</v>
      </c>
      <c r="E11" s="38">
        <v>12.928811</v>
      </c>
      <c r="F11" s="38">
        <v>12.743093999999999</v>
      </c>
      <c r="G11" s="38">
        <v>12.635455</v>
      </c>
      <c r="H11" s="38">
        <v>12.662057000000001</v>
      </c>
      <c r="I11" s="38">
        <v>12.928981</v>
      </c>
      <c r="J11" s="38">
        <v>13.832366</v>
      </c>
      <c r="K11" s="38">
        <v>13.77389</v>
      </c>
      <c r="L11" s="38">
        <v>15.09029</v>
      </c>
      <c r="M11" s="38">
        <v>15.616406</v>
      </c>
      <c r="N11" s="38">
        <v>16.783795000000001</v>
      </c>
    </row>
    <row r="12" spans="1:14">
      <c r="A12" s="37" t="s">
        <v>238</v>
      </c>
      <c r="B12" s="38">
        <v>2.7090559999999999</v>
      </c>
      <c r="C12" s="38">
        <v>2.9663330000000001</v>
      </c>
      <c r="D12" s="38">
        <v>2.7407210000000002</v>
      </c>
      <c r="E12" s="38">
        <v>2.4419430000000002</v>
      </c>
      <c r="F12" s="38">
        <v>2.439686</v>
      </c>
      <c r="G12" s="38">
        <v>1.9466909999999999</v>
      </c>
      <c r="H12" s="38">
        <v>1.8505400000000001</v>
      </c>
      <c r="I12" s="38">
        <v>1.1695059999999999</v>
      </c>
      <c r="J12" s="38">
        <v>1.28331</v>
      </c>
      <c r="K12" s="38">
        <v>1.3920520000000001</v>
      </c>
      <c r="L12" s="38">
        <v>1.470693</v>
      </c>
      <c r="M12" s="38">
        <v>1.3829959999999999</v>
      </c>
      <c r="N12" s="38">
        <v>1.6400809999999999</v>
      </c>
    </row>
    <row r="13" spans="1:14">
      <c r="A13" s="37" t="s">
        <v>239</v>
      </c>
      <c r="B13" s="38">
        <v>7.3075260000000002</v>
      </c>
      <c r="C13" s="38">
        <v>8.5876629999999992</v>
      </c>
      <c r="D13" s="38">
        <v>10.069433999999999</v>
      </c>
      <c r="E13" s="38">
        <v>10.486867999999999</v>
      </c>
      <c r="F13" s="38">
        <v>10.303407999999999</v>
      </c>
      <c r="G13" s="38">
        <v>10.688764000000001</v>
      </c>
      <c r="H13" s="38">
        <v>10.811517</v>
      </c>
      <c r="I13" s="38">
        <v>11.759474000000001</v>
      </c>
      <c r="J13" s="38">
        <v>12.549056</v>
      </c>
      <c r="K13" s="38">
        <v>12.381838</v>
      </c>
      <c r="L13" s="38">
        <v>13.619598</v>
      </c>
      <c r="M13" s="38">
        <v>14.233409</v>
      </c>
      <c r="N13" s="38">
        <v>15.143713999999999</v>
      </c>
    </row>
    <row r="14" spans="1:14">
      <c r="A14" s="37" t="s">
        <v>242</v>
      </c>
      <c r="B14" s="38">
        <v>3.7202199999999999</v>
      </c>
      <c r="C14" s="38">
        <v>5.0765599999999997</v>
      </c>
      <c r="D14" s="38">
        <v>3.7060140000000001</v>
      </c>
      <c r="E14" s="38">
        <v>3.3580909999999999</v>
      </c>
      <c r="F14" s="38">
        <v>3.1472820000000001</v>
      </c>
      <c r="G14" s="38">
        <v>2.8769130000000001</v>
      </c>
      <c r="H14" s="38">
        <v>2.4819070000000001</v>
      </c>
      <c r="I14" s="38">
        <v>2.0827559999999998</v>
      </c>
      <c r="J14" s="38">
        <v>2.4041610000000002</v>
      </c>
      <c r="K14" s="38">
        <v>3.496623</v>
      </c>
      <c r="L14" s="38">
        <v>3.1733739999999999</v>
      </c>
      <c r="M14" s="38">
        <v>3.6615199999999999</v>
      </c>
      <c r="N14" s="38">
        <v>4.229222</v>
      </c>
    </row>
    <row r="15" spans="1:14">
      <c r="A15" s="37" t="s">
        <v>243</v>
      </c>
      <c r="B15" s="38">
        <v>3.5873059999999999</v>
      </c>
      <c r="C15" s="38">
        <v>3.5111029999999999</v>
      </c>
      <c r="D15" s="38">
        <v>6.3634199999999996</v>
      </c>
      <c r="E15" s="38">
        <v>7.1287770000000004</v>
      </c>
      <c r="F15" s="38">
        <v>7.1561260000000004</v>
      </c>
      <c r="G15" s="38">
        <v>7.8118509999999999</v>
      </c>
      <c r="H15" s="38">
        <v>8.3296100000000006</v>
      </c>
      <c r="I15" s="38">
        <v>9.6767190000000003</v>
      </c>
      <c r="J15" s="38">
        <v>10.144894000000001</v>
      </c>
      <c r="K15" s="38">
        <v>8.8852139999999995</v>
      </c>
      <c r="L15" s="38">
        <v>10.446224000000001</v>
      </c>
      <c r="M15" s="38">
        <v>10.57189</v>
      </c>
      <c r="N15" s="38">
        <v>10.914491999999999</v>
      </c>
    </row>
    <row r="16" spans="1:14">
      <c r="A16" s="64" t="s">
        <v>189</v>
      </c>
      <c r="B16" s="36"/>
      <c r="C16" s="36"/>
      <c r="D16" s="36"/>
      <c r="E16" s="36"/>
      <c r="F16" s="36"/>
      <c r="G16" s="36"/>
      <c r="H16" s="36"/>
      <c r="I16" s="36"/>
      <c r="J16" s="36"/>
      <c r="K16" s="36"/>
      <c r="L16" s="36"/>
      <c r="M16" s="36"/>
      <c r="N16" s="36"/>
    </row>
    <row r="17" spans="1:14">
      <c r="A17" s="65" t="s">
        <v>237</v>
      </c>
      <c r="B17" s="38">
        <v>5.9194899999999997</v>
      </c>
      <c r="C17" s="38">
        <v>6.6834309999999997</v>
      </c>
      <c r="D17" s="38">
        <v>9.7400179999999992</v>
      </c>
      <c r="E17" s="38">
        <v>9.5133270000000003</v>
      </c>
      <c r="F17" s="38">
        <v>9.9912969999999994</v>
      </c>
      <c r="G17" s="38">
        <v>9.5948879999999992</v>
      </c>
      <c r="H17" s="38">
        <v>10.690772000000001</v>
      </c>
      <c r="I17" s="38">
        <v>10.287874</v>
      </c>
      <c r="J17" s="38">
        <v>10.967006</v>
      </c>
      <c r="K17" s="38">
        <v>11.490565</v>
      </c>
      <c r="L17" s="38">
        <v>12.338215</v>
      </c>
      <c r="M17" s="38">
        <v>13.584716999999999</v>
      </c>
      <c r="N17" s="38">
        <v>13.478951</v>
      </c>
    </row>
    <row r="18" spans="1:14">
      <c r="A18" s="37" t="s">
        <v>238</v>
      </c>
      <c r="B18" s="38">
        <v>1.3847860000000001</v>
      </c>
      <c r="C18" s="38">
        <v>1.1787840000000001</v>
      </c>
      <c r="D18" s="38">
        <v>1.359002</v>
      </c>
      <c r="E18" s="38">
        <v>1.0948979999999999</v>
      </c>
      <c r="F18" s="38">
        <v>0.76749299999999998</v>
      </c>
      <c r="G18" s="38">
        <v>0.53769400000000001</v>
      </c>
      <c r="H18" s="42" t="s">
        <v>70</v>
      </c>
      <c r="I18" s="42" t="s">
        <v>70</v>
      </c>
      <c r="J18" s="38">
        <v>0.51320299999999996</v>
      </c>
      <c r="K18" s="38">
        <v>0.76312199999999997</v>
      </c>
      <c r="L18" s="38">
        <v>0.58307799999999999</v>
      </c>
      <c r="M18" s="38">
        <v>0.65797000000000005</v>
      </c>
      <c r="N18" s="38">
        <v>0.91153399999999996</v>
      </c>
    </row>
    <row r="19" spans="1:14">
      <c r="A19" s="37" t="s">
        <v>239</v>
      </c>
      <c r="B19" s="38">
        <v>4.5347039999999996</v>
      </c>
      <c r="C19" s="38">
        <v>5.5046470000000003</v>
      </c>
      <c r="D19" s="38">
        <v>8.3810160000000007</v>
      </c>
      <c r="E19" s="38">
        <v>8.4184289999999997</v>
      </c>
      <c r="F19" s="38">
        <v>9.2238050000000005</v>
      </c>
      <c r="G19" s="38">
        <v>9.0571940000000009</v>
      </c>
      <c r="H19" s="38">
        <v>10.249402</v>
      </c>
      <c r="I19" s="38">
        <v>9.8594229999999996</v>
      </c>
      <c r="J19" s="38">
        <v>10.453804</v>
      </c>
      <c r="K19" s="38">
        <v>10.727442999999999</v>
      </c>
      <c r="L19" s="38">
        <v>11.755136</v>
      </c>
      <c r="M19" s="38">
        <v>12.926746</v>
      </c>
      <c r="N19" s="38">
        <v>12.567417000000001</v>
      </c>
    </row>
    <row r="20" spans="1:14">
      <c r="A20" s="37" t="s">
        <v>242</v>
      </c>
      <c r="B20" s="38">
        <v>2.8452039999999998</v>
      </c>
      <c r="C20" s="38">
        <v>4.3617109999999997</v>
      </c>
      <c r="D20" s="38">
        <v>6.1887319999999999</v>
      </c>
      <c r="E20" s="38">
        <v>5.9589600000000003</v>
      </c>
      <c r="F20" s="38">
        <v>6.1677479999999996</v>
      </c>
      <c r="G20" s="38">
        <v>5.6746569999999998</v>
      </c>
      <c r="H20" s="38">
        <v>6.080152</v>
      </c>
      <c r="I20" s="38">
        <v>4.7975149999999998</v>
      </c>
      <c r="J20" s="38">
        <v>5.7727680000000001</v>
      </c>
      <c r="K20" s="38">
        <v>6.4043330000000003</v>
      </c>
      <c r="L20" s="38">
        <v>6.5403349999999998</v>
      </c>
      <c r="M20" s="38">
        <v>7.958272</v>
      </c>
      <c r="N20" s="38">
        <v>8.0899420000000006</v>
      </c>
    </row>
    <row r="21" spans="1:14">
      <c r="A21" s="37" t="s">
        <v>243</v>
      </c>
      <c r="B21" s="38">
        <v>1.6894990000000001</v>
      </c>
      <c r="C21" s="38">
        <v>1.142936</v>
      </c>
      <c r="D21" s="38">
        <v>2.1922839999999999</v>
      </c>
      <c r="E21" s="38">
        <v>2.4594689999999999</v>
      </c>
      <c r="F21" s="38">
        <v>3.056057</v>
      </c>
      <c r="G21" s="38">
        <v>3.3825370000000001</v>
      </c>
      <c r="H21" s="38">
        <v>4.1692499999999999</v>
      </c>
      <c r="I21" s="38">
        <v>5.0619079999999999</v>
      </c>
      <c r="J21" s="38">
        <v>4.6810349999999996</v>
      </c>
      <c r="K21" s="38">
        <v>4.3231099999999998</v>
      </c>
      <c r="L21" s="38">
        <v>5.2148019999999997</v>
      </c>
      <c r="M21" s="38">
        <v>4.9684749999999998</v>
      </c>
      <c r="N21" s="38">
        <v>4.4774750000000001</v>
      </c>
    </row>
    <row r="22" spans="1:14">
      <c r="A22" s="40" t="s">
        <v>62</v>
      </c>
      <c r="B22" s="41"/>
      <c r="C22" s="41"/>
      <c r="D22" s="41"/>
      <c r="E22" s="41"/>
      <c r="F22" s="41"/>
      <c r="G22" s="41"/>
      <c r="H22" s="41"/>
      <c r="I22" s="41"/>
      <c r="J22" s="41"/>
      <c r="K22" s="41"/>
      <c r="L22" s="41"/>
      <c r="M22" s="41"/>
      <c r="N22" s="41"/>
    </row>
    <row r="23" spans="1:14">
      <c r="A23" s="64" t="s">
        <v>187</v>
      </c>
      <c r="B23" s="36"/>
      <c r="C23" s="36"/>
      <c r="D23" s="36"/>
      <c r="E23" s="36"/>
      <c r="F23" s="36"/>
      <c r="G23" s="36"/>
      <c r="H23" s="36"/>
      <c r="I23" s="36"/>
      <c r="J23" s="36"/>
      <c r="K23" s="36"/>
      <c r="L23" s="36"/>
      <c r="M23" s="36"/>
      <c r="N23" s="36"/>
    </row>
    <row r="24" spans="1:14">
      <c r="A24" s="65" t="s">
        <v>237</v>
      </c>
      <c r="B24" s="38">
        <v>11.515784</v>
      </c>
      <c r="C24" s="38">
        <v>13.273159</v>
      </c>
      <c r="D24" s="38">
        <v>17.153143</v>
      </c>
      <c r="E24" s="38">
        <v>17.388351</v>
      </c>
      <c r="F24" s="38">
        <v>16.944158999999999</v>
      </c>
      <c r="G24" s="38">
        <v>16.660005000000002</v>
      </c>
      <c r="H24" s="38">
        <v>16.631685000000001</v>
      </c>
      <c r="I24" s="38">
        <v>16.442132999999998</v>
      </c>
      <c r="J24" s="38">
        <v>17.892969999999998</v>
      </c>
      <c r="K24" s="38">
        <v>18.801981000000001</v>
      </c>
      <c r="L24" s="38">
        <v>19.904243999999998</v>
      </c>
      <c r="M24" s="38">
        <v>22.296903</v>
      </c>
      <c r="N24" s="38">
        <v>23.274100000000001</v>
      </c>
    </row>
    <row r="25" spans="1:14">
      <c r="A25" s="37" t="s">
        <v>238</v>
      </c>
      <c r="B25" s="38">
        <v>3.033334</v>
      </c>
      <c r="C25" s="38">
        <v>3.5774370000000002</v>
      </c>
      <c r="D25" s="38">
        <v>3.447311</v>
      </c>
      <c r="E25" s="38">
        <v>3.3649070000000001</v>
      </c>
      <c r="F25" s="38">
        <v>3.7807309999999998</v>
      </c>
      <c r="G25" s="38">
        <v>2.8365830000000001</v>
      </c>
      <c r="H25" s="38">
        <v>2.4605999999999999</v>
      </c>
      <c r="I25" s="38">
        <v>1.4792559999999999</v>
      </c>
      <c r="J25" s="38">
        <v>1.519379</v>
      </c>
      <c r="K25" s="38">
        <v>1.8240499999999999</v>
      </c>
      <c r="L25" s="38">
        <v>1.480772</v>
      </c>
      <c r="M25" s="38">
        <v>1.541161</v>
      </c>
      <c r="N25" s="38">
        <v>1.9547330000000001</v>
      </c>
    </row>
    <row r="26" spans="1:14">
      <c r="A26" s="37" t="s">
        <v>239</v>
      </c>
      <c r="B26" s="38">
        <v>8.48245</v>
      </c>
      <c r="C26" s="38">
        <v>9.695722</v>
      </c>
      <c r="D26" s="38">
        <v>13.705833</v>
      </c>
      <c r="E26" s="38">
        <v>14.023444</v>
      </c>
      <c r="F26" s="38">
        <v>13.163427</v>
      </c>
      <c r="G26" s="38">
        <v>13.823422000000001</v>
      </c>
      <c r="H26" s="38">
        <v>14.171085</v>
      </c>
      <c r="I26" s="38">
        <v>14.962877000000001</v>
      </c>
      <c r="J26" s="38">
        <v>16.373591000000001</v>
      </c>
      <c r="K26" s="38">
        <v>16.977931000000002</v>
      </c>
      <c r="L26" s="38">
        <v>18.423472</v>
      </c>
      <c r="M26" s="38">
        <v>20.755742000000001</v>
      </c>
      <c r="N26" s="38">
        <v>21.319368000000001</v>
      </c>
    </row>
    <row r="27" spans="1:14">
      <c r="A27" s="37" t="s">
        <v>242</v>
      </c>
      <c r="B27" s="38">
        <v>5.8446470000000001</v>
      </c>
      <c r="C27" s="38">
        <v>6.7914529999999997</v>
      </c>
      <c r="D27" s="38">
        <v>7.3166789999999997</v>
      </c>
      <c r="E27" s="38">
        <v>6.4990500000000004</v>
      </c>
      <c r="F27" s="38">
        <v>5.8267309999999997</v>
      </c>
      <c r="G27" s="38">
        <v>4.8652559999999996</v>
      </c>
      <c r="H27" s="38">
        <v>4.4902930000000003</v>
      </c>
      <c r="I27" s="38">
        <v>3.1765680000000001</v>
      </c>
      <c r="J27" s="38">
        <v>4.3226969999999998</v>
      </c>
      <c r="K27" s="38">
        <v>5.4742930000000003</v>
      </c>
      <c r="L27" s="38">
        <v>5.6913280000000004</v>
      </c>
      <c r="M27" s="38">
        <v>7.0971900000000003</v>
      </c>
      <c r="N27" s="38">
        <v>8.0892870000000006</v>
      </c>
    </row>
    <row r="28" spans="1:14">
      <c r="A28" s="37" t="s">
        <v>243</v>
      </c>
      <c r="B28" s="38">
        <v>2.6378029999999999</v>
      </c>
      <c r="C28" s="38">
        <v>2.9042690000000002</v>
      </c>
      <c r="D28" s="38">
        <v>6.3891530000000003</v>
      </c>
      <c r="E28" s="38">
        <v>7.524394</v>
      </c>
      <c r="F28" s="38">
        <v>7.3366959999999999</v>
      </c>
      <c r="G28" s="38">
        <v>8.9581649999999993</v>
      </c>
      <c r="H28" s="38">
        <v>9.6807920000000003</v>
      </c>
      <c r="I28" s="38">
        <v>11.786308999999999</v>
      </c>
      <c r="J28" s="38">
        <v>12.050894</v>
      </c>
      <c r="K28" s="38">
        <v>11.503638</v>
      </c>
      <c r="L28" s="38">
        <v>12.732143000000001</v>
      </c>
      <c r="M28" s="38">
        <v>13.658552999999999</v>
      </c>
      <c r="N28" s="38">
        <v>13.230079999999999</v>
      </c>
    </row>
    <row r="29" spans="1:14">
      <c r="A29" s="64" t="s">
        <v>188</v>
      </c>
      <c r="B29" s="36"/>
      <c r="C29" s="36"/>
      <c r="D29" s="36"/>
      <c r="E29" s="36"/>
      <c r="F29" s="36"/>
      <c r="G29" s="36"/>
      <c r="H29" s="36"/>
      <c r="I29" s="36"/>
      <c r="J29" s="36"/>
      <c r="K29" s="36"/>
      <c r="L29" s="36"/>
      <c r="M29" s="36"/>
      <c r="N29" s="36"/>
    </row>
    <row r="30" spans="1:14">
      <c r="A30" s="65" t="s">
        <v>237</v>
      </c>
      <c r="B30" s="38">
        <v>8.9635429999999996</v>
      </c>
      <c r="C30" s="38">
        <v>10.001535000000001</v>
      </c>
      <c r="D30" s="38">
        <v>12.818007</v>
      </c>
      <c r="E30" s="38">
        <v>12.485324</v>
      </c>
      <c r="F30" s="38">
        <v>11.744265</v>
      </c>
      <c r="G30" s="38">
        <v>12.084908</v>
      </c>
      <c r="H30" s="38">
        <v>12.063719000000001</v>
      </c>
      <c r="I30" s="38">
        <v>12.335269</v>
      </c>
      <c r="J30" s="38">
        <v>12.843590000000001</v>
      </c>
      <c r="K30" s="38">
        <v>13.46316</v>
      </c>
      <c r="L30" s="38">
        <v>14.052747</v>
      </c>
      <c r="M30" s="38">
        <v>14.707325000000001</v>
      </c>
      <c r="N30" s="38">
        <v>14.585193</v>
      </c>
    </row>
    <row r="31" spans="1:14">
      <c r="A31" s="37" t="s">
        <v>238</v>
      </c>
      <c r="B31" s="38">
        <v>2.586246</v>
      </c>
      <c r="C31" s="38">
        <v>3.1351499999999999</v>
      </c>
      <c r="D31" s="38">
        <v>2.8096130000000001</v>
      </c>
      <c r="E31" s="38">
        <v>2.9283260000000002</v>
      </c>
      <c r="F31" s="38">
        <v>3.437789</v>
      </c>
      <c r="G31" s="38">
        <v>2.6186699999999998</v>
      </c>
      <c r="H31" s="38">
        <v>2.2396729999999998</v>
      </c>
      <c r="I31" s="38">
        <v>1.202688</v>
      </c>
      <c r="J31" s="38">
        <v>1.1776709999999999</v>
      </c>
      <c r="K31" s="38">
        <v>1.310732</v>
      </c>
      <c r="L31" s="38">
        <v>1.13537</v>
      </c>
      <c r="M31" s="38">
        <v>1.112924</v>
      </c>
      <c r="N31" s="38">
        <v>1.3375980000000001</v>
      </c>
    </row>
    <row r="32" spans="1:14">
      <c r="A32" s="37" t="s">
        <v>239</v>
      </c>
      <c r="B32" s="38">
        <v>6.3772970000000004</v>
      </c>
      <c r="C32" s="38">
        <v>6.8663860000000003</v>
      </c>
      <c r="D32" s="38">
        <v>10.008393999999999</v>
      </c>
      <c r="E32" s="38">
        <v>9.5569989999999994</v>
      </c>
      <c r="F32" s="38">
        <v>8.306476</v>
      </c>
      <c r="G32" s="38">
        <v>9.4662380000000006</v>
      </c>
      <c r="H32" s="38">
        <v>9.8240459999999992</v>
      </c>
      <c r="I32" s="38">
        <v>11.132581999999999</v>
      </c>
      <c r="J32" s="38">
        <v>11.665919000000001</v>
      </c>
      <c r="K32" s="38">
        <v>12.152429</v>
      </c>
      <c r="L32" s="38">
        <v>12.917377999999999</v>
      </c>
      <c r="M32" s="38">
        <v>13.594401</v>
      </c>
      <c r="N32" s="38">
        <v>13.247595</v>
      </c>
    </row>
    <row r="33" spans="1:14">
      <c r="A33" s="37" t="s">
        <v>242</v>
      </c>
      <c r="B33" s="38">
        <v>4.1540559999999997</v>
      </c>
      <c r="C33" s="38">
        <v>4.548127</v>
      </c>
      <c r="D33" s="38">
        <v>4.2956950000000003</v>
      </c>
      <c r="E33" s="38">
        <v>3.0150260000000002</v>
      </c>
      <c r="F33" s="38">
        <v>2.2443399999999998</v>
      </c>
      <c r="G33" s="38">
        <v>1.8311230000000001</v>
      </c>
      <c r="H33" s="38">
        <v>1.60246</v>
      </c>
      <c r="I33" s="38">
        <v>1.238909</v>
      </c>
      <c r="J33" s="38">
        <v>1.3553059999999999</v>
      </c>
      <c r="K33" s="38">
        <v>2.414847</v>
      </c>
      <c r="L33" s="38">
        <v>2.0983350000000001</v>
      </c>
      <c r="M33" s="38">
        <v>2.246286</v>
      </c>
      <c r="N33" s="38">
        <v>2.4557389999999999</v>
      </c>
    </row>
    <row r="34" spans="1:14">
      <c r="A34" s="37" t="s">
        <v>243</v>
      </c>
      <c r="B34" s="38">
        <v>2.2232409999999998</v>
      </c>
      <c r="C34" s="38">
        <v>2.3182589999999998</v>
      </c>
      <c r="D34" s="38">
        <v>5.7126989999999997</v>
      </c>
      <c r="E34" s="38">
        <v>6.5419720000000003</v>
      </c>
      <c r="F34" s="38">
        <v>6.0621359999999997</v>
      </c>
      <c r="G34" s="38">
        <v>7.6351149999999999</v>
      </c>
      <c r="H34" s="38">
        <v>8.2215860000000003</v>
      </c>
      <c r="I34" s="38">
        <v>9.8936729999999997</v>
      </c>
      <c r="J34" s="38">
        <v>10.310613</v>
      </c>
      <c r="K34" s="38">
        <v>9.7375819999999997</v>
      </c>
      <c r="L34" s="38">
        <v>10.819043000000001</v>
      </c>
      <c r="M34" s="38">
        <v>11.348114000000001</v>
      </c>
      <c r="N34" s="38">
        <v>10.791857</v>
      </c>
    </row>
    <row r="35" spans="1:14">
      <c r="A35" s="64" t="s">
        <v>189</v>
      </c>
      <c r="B35" s="36"/>
      <c r="C35" s="36"/>
      <c r="D35" s="36"/>
      <c r="E35" s="36"/>
      <c r="F35" s="36"/>
      <c r="G35" s="36"/>
      <c r="H35" s="36"/>
      <c r="I35" s="36"/>
      <c r="J35" s="36"/>
      <c r="K35" s="36"/>
      <c r="L35" s="36"/>
      <c r="M35" s="36"/>
      <c r="N35" s="36"/>
    </row>
    <row r="36" spans="1:14">
      <c r="A36" s="65" t="s">
        <v>237</v>
      </c>
      <c r="B36" s="38">
        <v>2.8384909999999999</v>
      </c>
      <c r="C36" s="38">
        <v>3.8131520000000001</v>
      </c>
      <c r="D36" s="38">
        <v>5.850543</v>
      </c>
      <c r="E36" s="38">
        <v>5.7410560000000004</v>
      </c>
      <c r="F36" s="38">
        <v>6.1433270000000002</v>
      </c>
      <c r="G36" s="38">
        <v>5.4642200000000001</v>
      </c>
      <c r="H36" s="38">
        <v>5.572165</v>
      </c>
      <c r="I36" s="38">
        <v>5.1007069999999999</v>
      </c>
      <c r="J36" s="38">
        <v>6.2383050000000004</v>
      </c>
      <c r="K36" s="38">
        <v>6.5712010000000003</v>
      </c>
      <c r="L36" s="38">
        <v>7.2693529999999997</v>
      </c>
      <c r="M36" s="38">
        <v>9.2355540000000005</v>
      </c>
      <c r="N36" s="38">
        <v>10.318847999999999</v>
      </c>
    </row>
    <row r="37" spans="1:14">
      <c r="A37" s="37" t="s">
        <v>238</v>
      </c>
      <c r="B37" s="38">
        <v>0.61643700000000001</v>
      </c>
      <c r="C37" s="38">
        <v>0.82425400000000004</v>
      </c>
      <c r="D37" s="38">
        <v>1.061266</v>
      </c>
      <c r="E37" s="38">
        <v>0.72130700000000003</v>
      </c>
      <c r="F37" s="38">
        <v>0.67752199999999996</v>
      </c>
      <c r="G37" s="42" t="s">
        <v>70</v>
      </c>
      <c r="H37" s="42" t="s">
        <v>70</v>
      </c>
      <c r="I37" s="42" t="s">
        <v>70</v>
      </c>
      <c r="J37" s="42" t="s">
        <v>70</v>
      </c>
      <c r="K37" s="38">
        <v>0.633382</v>
      </c>
      <c r="L37" s="42" t="s">
        <v>70</v>
      </c>
      <c r="M37" s="38">
        <v>0.55330400000000002</v>
      </c>
      <c r="N37" s="38">
        <v>0.77343399999999995</v>
      </c>
    </row>
    <row r="38" spans="1:14">
      <c r="A38" s="37" t="s">
        <v>239</v>
      </c>
      <c r="B38" s="38">
        <v>2.222054</v>
      </c>
      <c r="C38" s="38">
        <v>2.9888979999999998</v>
      </c>
      <c r="D38" s="38">
        <v>4.7892760000000001</v>
      </c>
      <c r="E38" s="38">
        <v>5.0197500000000002</v>
      </c>
      <c r="F38" s="38">
        <v>5.4658049999999996</v>
      </c>
      <c r="G38" s="38">
        <v>5.0189469999999998</v>
      </c>
      <c r="H38" s="38">
        <v>5.1873259999999997</v>
      </c>
      <c r="I38" s="38">
        <v>4.7207330000000001</v>
      </c>
      <c r="J38" s="38">
        <v>5.7699559999999996</v>
      </c>
      <c r="K38" s="38">
        <v>5.9378190000000002</v>
      </c>
      <c r="L38" s="38">
        <v>6.7952399999999997</v>
      </c>
      <c r="M38" s="38">
        <v>8.6822499999999998</v>
      </c>
      <c r="N38" s="38">
        <v>9.5454139999999992</v>
      </c>
    </row>
    <row r="39" spans="1:14">
      <c r="A39" s="37" t="s">
        <v>242</v>
      </c>
      <c r="B39" s="38">
        <v>1.7234579999999999</v>
      </c>
      <c r="C39" s="38">
        <v>2.3336700000000001</v>
      </c>
      <c r="D39" s="38">
        <v>3.692456</v>
      </c>
      <c r="E39" s="38">
        <v>3.7021519999999999</v>
      </c>
      <c r="F39" s="38">
        <v>3.8216899999999998</v>
      </c>
      <c r="G39" s="38">
        <v>3.1627909999999999</v>
      </c>
      <c r="H39" s="38">
        <v>3.0448230000000001</v>
      </c>
      <c r="I39" s="38">
        <v>2.0180069999999999</v>
      </c>
      <c r="J39" s="38">
        <v>3.0584380000000002</v>
      </c>
      <c r="K39" s="38">
        <v>3.330902</v>
      </c>
      <c r="L39" s="38">
        <v>3.806899</v>
      </c>
      <c r="M39" s="38">
        <v>5.2075969999999998</v>
      </c>
      <c r="N39" s="38">
        <v>5.9706999999999999</v>
      </c>
    </row>
    <row r="40" spans="1:14">
      <c r="A40" s="7" t="s">
        <v>243</v>
      </c>
      <c r="B40" s="13" t="s">
        <v>70</v>
      </c>
      <c r="C40" s="8">
        <v>0.65522800000000003</v>
      </c>
      <c r="D40" s="8">
        <v>1.0968199999999999</v>
      </c>
      <c r="E40" s="8">
        <v>1.317598</v>
      </c>
      <c r="F40" s="8">
        <v>1.644115</v>
      </c>
      <c r="G40" s="8">
        <v>1.8561570000000001</v>
      </c>
      <c r="H40" s="8">
        <v>2.142503</v>
      </c>
      <c r="I40" s="8">
        <v>2.7027260000000002</v>
      </c>
      <c r="J40" s="8">
        <v>2.7115179999999999</v>
      </c>
      <c r="K40" s="8">
        <v>2.6069170000000002</v>
      </c>
      <c r="L40" s="8">
        <v>2.9883419999999998</v>
      </c>
      <c r="M40" s="8">
        <v>3.4746519999999999</v>
      </c>
      <c r="N40" s="8">
        <v>3.5747140000000002</v>
      </c>
    </row>
    <row r="41" spans="1:14">
      <c r="A41" s="10" t="s">
        <v>213</v>
      </c>
    </row>
    <row r="42" spans="1:14">
      <c r="A42" s="10" t="s">
        <v>240</v>
      </c>
    </row>
    <row r="43" spans="1:14">
      <c r="A43" s="10" t="s">
        <v>244</v>
      </c>
    </row>
  </sheetData>
  <mergeCells count="8">
    <mergeCell ref="A4:N4"/>
    <mergeCell ref="A22:N22"/>
    <mergeCell ref="A3:N3"/>
    <mergeCell ref="A29:N29"/>
    <mergeCell ref="A35:N35"/>
    <mergeCell ref="A23:N23"/>
    <mergeCell ref="A16:N16"/>
    <mergeCell ref="A10:N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3"/>
  <sheetViews>
    <sheetView workbookViewId="0"/>
  </sheetViews>
  <sheetFormatPr defaultRowHeight="15"/>
  <cols>
    <col min="1" max="1" width="46" customWidth="1"/>
    <col min="2" max="5" width="27" customWidth="1"/>
  </cols>
  <sheetData>
    <row r="1" spans="1:5">
      <c r="A1" s="2" t="s">
        <v>15</v>
      </c>
    </row>
    <row r="2" spans="1:5">
      <c r="A2" s="43" t="s">
        <v>236</v>
      </c>
      <c r="B2" s="44" t="s">
        <v>245</v>
      </c>
      <c r="C2" s="45"/>
      <c r="D2" s="45"/>
      <c r="E2" s="45"/>
    </row>
    <row r="3" spans="1:5" ht="29.45" customHeight="1">
      <c r="A3" s="46"/>
      <c r="B3" s="47" t="s">
        <v>238</v>
      </c>
      <c r="C3" s="47" t="s">
        <v>239</v>
      </c>
      <c r="D3" s="48" t="s">
        <v>246</v>
      </c>
      <c r="E3" s="48" t="s">
        <v>247</v>
      </c>
    </row>
    <row r="4" spans="1:5">
      <c r="A4" s="35" t="s">
        <v>53</v>
      </c>
      <c r="B4" s="36"/>
      <c r="C4" s="36"/>
      <c r="D4" s="36"/>
      <c r="E4" s="36"/>
    </row>
    <row r="5" spans="1:5">
      <c r="A5" s="52" t="s">
        <v>187</v>
      </c>
      <c r="B5" s="38">
        <v>8.0974839999999997</v>
      </c>
      <c r="C5" s="38">
        <v>91.902516000000006</v>
      </c>
      <c r="D5" s="38">
        <v>41.818303999999998</v>
      </c>
      <c r="E5" s="38">
        <v>50.084212000000001</v>
      </c>
    </row>
    <row r="6" spans="1:5">
      <c r="A6" s="52" t="s">
        <v>188</v>
      </c>
      <c r="B6" s="38">
        <v>9.7718139999999991</v>
      </c>
      <c r="C6" s="38">
        <v>90.228185999999994</v>
      </c>
      <c r="D6" s="38">
        <v>25.198245</v>
      </c>
      <c r="E6" s="38">
        <v>65.029940999999994</v>
      </c>
    </row>
    <row r="7" spans="1:5">
      <c r="A7" s="52" t="s">
        <v>189</v>
      </c>
      <c r="B7" s="38">
        <v>6.762645</v>
      </c>
      <c r="C7" s="38">
        <v>93.237354999999994</v>
      </c>
      <c r="D7" s="38">
        <v>60.019078</v>
      </c>
      <c r="E7" s="38">
        <v>33.218277</v>
      </c>
    </row>
    <row r="8" spans="1:5">
      <c r="A8" s="40" t="s">
        <v>62</v>
      </c>
      <c r="B8" s="41"/>
      <c r="C8" s="41"/>
      <c r="D8" s="41"/>
      <c r="E8" s="41"/>
    </row>
    <row r="9" spans="1:5">
      <c r="A9" s="52" t="s">
        <v>187</v>
      </c>
      <c r="B9" s="38">
        <v>8.3987470000000002</v>
      </c>
      <c r="C9" s="38">
        <v>91.601253</v>
      </c>
      <c r="D9" s="38">
        <v>34.756605</v>
      </c>
      <c r="E9" s="38">
        <v>56.844647999999999</v>
      </c>
    </row>
    <row r="10" spans="1:5">
      <c r="A10" s="52" t="s">
        <v>188</v>
      </c>
      <c r="B10" s="38">
        <v>9.1709309999999995</v>
      </c>
      <c r="C10" s="38">
        <v>90.829069000000004</v>
      </c>
      <c r="D10" s="38">
        <v>16.837202999999999</v>
      </c>
      <c r="E10" s="38">
        <v>73.991866000000002</v>
      </c>
    </row>
    <row r="11" spans="1:5">
      <c r="A11" s="16" t="s">
        <v>189</v>
      </c>
      <c r="B11" s="8">
        <v>7.4953500000000002</v>
      </c>
      <c r="C11" s="8">
        <v>92.504649999999998</v>
      </c>
      <c r="D11" s="8">
        <v>57.862079000000001</v>
      </c>
      <c r="E11" s="8">
        <v>34.642569999999999</v>
      </c>
    </row>
    <row r="12" spans="1:5">
      <c r="A12" s="10" t="s">
        <v>240</v>
      </c>
    </row>
    <row r="13" spans="1:5">
      <c r="A13" s="10" t="s">
        <v>137</v>
      </c>
    </row>
  </sheetData>
  <mergeCells count="4">
    <mergeCell ref="B2:E2"/>
    <mergeCell ref="A4:E4"/>
    <mergeCell ref="A2:A3"/>
    <mergeCell ref="A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60"/>
  <sheetViews>
    <sheetView workbookViewId="0"/>
  </sheetViews>
  <sheetFormatPr defaultRowHeight="15"/>
  <cols>
    <col min="1" max="1" width="26" customWidth="1"/>
    <col min="2" max="10" width="16" customWidth="1"/>
  </cols>
  <sheetData>
    <row r="1" spans="1:10">
      <c r="A1" s="2" t="s">
        <v>16</v>
      </c>
    </row>
    <row r="2" spans="1:10">
      <c r="A2" s="43" t="s">
        <v>73</v>
      </c>
      <c r="B2" s="66">
        <v>1992</v>
      </c>
      <c r="C2" s="45"/>
      <c r="D2" s="45"/>
      <c r="E2" s="66">
        <v>1996</v>
      </c>
      <c r="F2" s="45"/>
      <c r="G2" s="45"/>
      <c r="H2" s="66">
        <v>2000</v>
      </c>
      <c r="I2" s="45"/>
      <c r="J2" s="45"/>
    </row>
    <row r="3" spans="1:10">
      <c r="A3" s="46"/>
      <c r="B3" s="47" t="s">
        <v>237</v>
      </c>
      <c r="C3" s="48" t="s">
        <v>238</v>
      </c>
      <c r="D3" s="48" t="s">
        <v>239</v>
      </c>
      <c r="E3" s="49" t="s">
        <v>237</v>
      </c>
      <c r="F3" s="47" t="s">
        <v>238</v>
      </c>
      <c r="G3" s="48" t="s">
        <v>239</v>
      </c>
      <c r="H3" s="49" t="s">
        <v>237</v>
      </c>
      <c r="I3" s="48" t="s">
        <v>238</v>
      </c>
      <c r="J3" s="48" t="s">
        <v>239</v>
      </c>
    </row>
    <row r="4" spans="1:10">
      <c r="A4" s="37" t="s">
        <v>179</v>
      </c>
      <c r="B4" s="38">
        <v>10.167</v>
      </c>
      <c r="C4" s="38">
        <v>6.5149999999999997</v>
      </c>
      <c r="D4" s="38">
        <v>3.6520000000000001</v>
      </c>
      <c r="E4" s="15">
        <v>15.633800000000001</v>
      </c>
      <c r="F4" s="38">
        <v>6.3574000000000002</v>
      </c>
      <c r="G4" s="38">
        <v>9.2764000000000006</v>
      </c>
      <c r="H4" s="15">
        <v>16.417000000000002</v>
      </c>
      <c r="I4" s="38">
        <v>7.4714</v>
      </c>
      <c r="J4" s="38">
        <v>8.9456000000000007</v>
      </c>
    </row>
    <row r="5" spans="1:10">
      <c r="A5" s="51" t="s">
        <v>79</v>
      </c>
      <c r="B5" s="38">
        <v>10.2262</v>
      </c>
      <c r="C5" s="38">
        <v>4.5129999999999999</v>
      </c>
      <c r="D5" s="38">
        <v>5.7133000000000003</v>
      </c>
      <c r="E5" s="15">
        <v>11.745900000000001</v>
      </c>
      <c r="F5" s="38">
        <v>6.2845000000000004</v>
      </c>
      <c r="G5" s="38">
        <v>5.4614000000000003</v>
      </c>
      <c r="H5" s="15">
        <v>12.8917</v>
      </c>
      <c r="I5" s="38">
        <v>5.7811000000000003</v>
      </c>
      <c r="J5" s="38">
        <v>7.1105999999999998</v>
      </c>
    </row>
    <row r="6" spans="1:10">
      <c r="A6" s="51" t="s">
        <v>80</v>
      </c>
      <c r="B6" s="42" t="s">
        <v>248</v>
      </c>
      <c r="C6" s="42" t="s">
        <v>248</v>
      </c>
      <c r="D6" s="42" t="s">
        <v>248</v>
      </c>
      <c r="E6" s="15">
        <v>19.773700000000002</v>
      </c>
      <c r="F6" s="38">
        <v>4.0842999999999998</v>
      </c>
      <c r="G6" s="38">
        <v>15.689299999999999</v>
      </c>
      <c r="H6" s="22" t="s">
        <v>248</v>
      </c>
      <c r="I6" s="42" t="s">
        <v>248</v>
      </c>
      <c r="J6" s="42" t="s">
        <v>248</v>
      </c>
    </row>
    <row r="7" spans="1:10">
      <c r="A7" s="51" t="s">
        <v>81</v>
      </c>
      <c r="B7" s="38">
        <v>14.650600000000001</v>
      </c>
      <c r="C7" s="38">
        <v>4.9329999999999998</v>
      </c>
      <c r="D7" s="38">
        <v>9.7175999999999991</v>
      </c>
      <c r="E7" s="15">
        <v>20.946899999999999</v>
      </c>
      <c r="F7" s="38">
        <v>12.4191</v>
      </c>
      <c r="G7" s="38">
        <v>8.5277999999999992</v>
      </c>
      <c r="H7" s="15">
        <v>25.003499999999999</v>
      </c>
      <c r="I7" s="38">
        <v>11.850899999999999</v>
      </c>
      <c r="J7" s="38">
        <v>13.152699999999999</v>
      </c>
    </row>
    <row r="8" spans="1:10">
      <c r="A8" s="51" t="s">
        <v>82</v>
      </c>
      <c r="B8" s="38">
        <v>11.551600000000001</v>
      </c>
      <c r="C8" s="38">
        <v>5.4287999999999998</v>
      </c>
      <c r="D8" s="38">
        <v>6.1227999999999998</v>
      </c>
      <c r="E8" s="15">
        <v>9.5379000000000005</v>
      </c>
      <c r="F8" s="38">
        <v>6.6848999999999998</v>
      </c>
      <c r="G8" s="38">
        <v>2.8530000000000002</v>
      </c>
      <c r="H8" s="15">
        <v>13.633900000000001</v>
      </c>
      <c r="I8" s="38">
        <v>6.5762</v>
      </c>
      <c r="J8" s="38">
        <v>7.0578000000000003</v>
      </c>
    </row>
    <row r="9" spans="1:10">
      <c r="A9" s="51" t="s">
        <v>83</v>
      </c>
      <c r="B9" s="38">
        <v>27.822700000000001</v>
      </c>
      <c r="C9" s="38">
        <v>12.199</v>
      </c>
      <c r="D9" s="38">
        <v>15.623699999999999</v>
      </c>
      <c r="E9" s="15">
        <v>32.500700000000002</v>
      </c>
      <c r="F9" s="38">
        <v>15.7539</v>
      </c>
      <c r="G9" s="38">
        <v>16.7469</v>
      </c>
      <c r="H9" s="15">
        <v>33.032699999999998</v>
      </c>
      <c r="I9" s="38">
        <v>8.9644999999999992</v>
      </c>
      <c r="J9" s="38">
        <v>24.068200000000001</v>
      </c>
    </row>
    <row r="10" spans="1:10">
      <c r="A10" s="51" t="s">
        <v>84</v>
      </c>
      <c r="B10" s="38">
        <v>9.8779000000000003</v>
      </c>
      <c r="C10" s="38">
        <v>5.2375999999999996</v>
      </c>
      <c r="D10" s="38">
        <v>4.6402999999999999</v>
      </c>
      <c r="E10" s="15">
        <v>15.13</v>
      </c>
      <c r="F10" s="38">
        <v>8.3790999999999993</v>
      </c>
      <c r="G10" s="38">
        <v>6.7508999999999997</v>
      </c>
      <c r="H10" s="22" t="s">
        <v>248</v>
      </c>
      <c r="I10" s="42" t="s">
        <v>248</v>
      </c>
      <c r="J10" s="42" t="s">
        <v>248</v>
      </c>
    </row>
    <row r="11" spans="1:10">
      <c r="A11" s="51" t="s">
        <v>85</v>
      </c>
      <c r="B11" s="38">
        <v>13.749599999999999</v>
      </c>
      <c r="C11" s="38">
        <v>6.5778999999999996</v>
      </c>
      <c r="D11" s="38">
        <v>7.1715999999999998</v>
      </c>
      <c r="E11" s="15">
        <v>16.1097</v>
      </c>
      <c r="F11" s="38">
        <v>8.0949000000000009</v>
      </c>
      <c r="G11" s="38">
        <v>8.0149000000000008</v>
      </c>
      <c r="H11" s="15">
        <v>14.6333</v>
      </c>
      <c r="I11" s="38">
        <v>9.9457000000000004</v>
      </c>
      <c r="J11" s="38">
        <v>4.6875999999999998</v>
      </c>
    </row>
    <row r="12" spans="1:10">
      <c r="A12" s="51" t="s">
        <v>86</v>
      </c>
      <c r="B12" s="38">
        <v>11.776300000000001</v>
      </c>
      <c r="C12" s="38">
        <v>5.3014000000000001</v>
      </c>
      <c r="D12" s="38">
        <v>6.4748999999999999</v>
      </c>
      <c r="E12" s="15">
        <v>13.829800000000001</v>
      </c>
      <c r="F12" s="38">
        <v>7.0389999999999997</v>
      </c>
      <c r="G12" s="38">
        <v>6.7907999999999999</v>
      </c>
      <c r="H12" s="22" t="s">
        <v>248</v>
      </c>
      <c r="I12" s="42" t="s">
        <v>248</v>
      </c>
      <c r="J12" s="42" t="s">
        <v>248</v>
      </c>
    </row>
    <row r="13" spans="1:10">
      <c r="A13" s="51" t="s">
        <v>87</v>
      </c>
      <c r="B13" s="38">
        <v>16.556000000000001</v>
      </c>
      <c r="C13" s="38">
        <v>8.2561</v>
      </c>
      <c r="D13" s="38">
        <v>8.3000000000000007</v>
      </c>
      <c r="E13" s="15">
        <v>19.2257</v>
      </c>
      <c r="F13" s="38">
        <v>9.9481999999999999</v>
      </c>
      <c r="G13" s="38">
        <v>9.2774999999999999</v>
      </c>
      <c r="H13" s="22" t="s">
        <v>248</v>
      </c>
      <c r="I13" s="42" t="s">
        <v>248</v>
      </c>
      <c r="J13" s="42" t="s">
        <v>248</v>
      </c>
    </row>
    <row r="14" spans="1:10">
      <c r="A14" s="51" t="s">
        <v>88</v>
      </c>
      <c r="B14" s="38">
        <v>9.5008999999999997</v>
      </c>
      <c r="C14" s="38">
        <v>5.2279</v>
      </c>
      <c r="D14" s="38">
        <v>4.2731000000000003</v>
      </c>
      <c r="E14" s="15">
        <v>13.4154</v>
      </c>
      <c r="F14" s="38">
        <v>7.2251000000000003</v>
      </c>
      <c r="G14" s="38">
        <v>6.1902999999999997</v>
      </c>
      <c r="H14" s="15">
        <v>10.9472</v>
      </c>
      <c r="I14" s="38">
        <v>6.5125000000000002</v>
      </c>
      <c r="J14" s="38">
        <v>4.4345999999999997</v>
      </c>
    </row>
    <row r="15" spans="1:10">
      <c r="A15" s="51" t="s">
        <v>89</v>
      </c>
      <c r="B15" s="38">
        <v>13.382</v>
      </c>
      <c r="C15" s="38">
        <v>5.7492999999999999</v>
      </c>
      <c r="D15" s="38">
        <v>7.6326999999999998</v>
      </c>
      <c r="E15" s="15">
        <v>14.2812</v>
      </c>
      <c r="F15" s="38">
        <v>5.7804000000000002</v>
      </c>
      <c r="G15" s="38">
        <v>8.5007999999999999</v>
      </c>
      <c r="H15" s="15">
        <v>19.3569</v>
      </c>
      <c r="I15" s="38">
        <v>10.17</v>
      </c>
      <c r="J15" s="38">
        <v>9.1867999999999999</v>
      </c>
    </row>
    <row r="16" spans="1:10">
      <c r="A16" s="51" t="s">
        <v>90</v>
      </c>
      <c r="B16" s="38">
        <v>9.1054999999999993</v>
      </c>
      <c r="C16" s="38">
        <v>3.45</v>
      </c>
      <c r="D16" s="38">
        <v>5.6555</v>
      </c>
      <c r="E16" s="22" t="s">
        <v>248</v>
      </c>
      <c r="F16" s="42" t="s">
        <v>248</v>
      </c>
      <c r="G16" s="42" t="s">
        <v>248</v>
      </c>
      <c r="H16" s="15">
        <v>15.7431</v>
      </c>
      <c r="I16" s="38">
        <v>5.9132999999999996</v>
      </c>
      <c r="J16" s="38">
        <v>9.8298000000000005</v>
      </c>
    </row>
    <row r="17" spans="1:10">
      <c r="A17" s="51" t="s">
        <v>91</v>
      </c>
      <c r="B17" s="42" t="s">
        <v>248</v>
      </c>
      <c r="C17" s="42" t="s">
        <v>248</v>
      </c>
      <c r="D17" s="42" t="s">
        <v>248</v>
      </c>
      <c r="E17" s="22" t="s">
        <v>248</v>
      </c>
      <c r="F17" s="42" t="s">
        <v>248</v>
      </c>
      <c r="G17" s="42" t="s">
        <v>248</v>
      </c>
      <c r="H17" s="15">
        <v>16.565200000000001</v>
      </c>
      <c r="I17" s="38">
        <v>10.483499999999999</v>
      </c>
      <c r="J17" s="38">
        <v>6.0816999999999997</v>
      </c>
    </row>
    <row r="18" spans="1:10">
      <c r="A18" s="51" t="s">
        <v>92</v>
      </c>
      <c r="B18" s="38">
        <v>6.827</v>
      </c>
      <c r="C18" s="38">
        <v>3.3228</v>
      </c>
      <c r="D18" s="38">
        <v>3.5042</v>
      </c>
      <c r="E18" s="15">
        <v>11.0381</v>
      </c>
      <c r="F18" s="38">
        <v>5.2763999999999998</v>
      </c>
      <c r="G18" s="38">
        <v>5.7617000000000003</v>
      </c>
      <c r="H18" s="15">
        <v>11.4313</v>
      </c>
      <c r="I18" s="38">
        <v>6.7794999999999996</v>
      </c>
      <c r="J18" s="38">
        <v>4.6517999999999997</v>
      </c>
    </row>
    <row r="19" spans="1:10">
      <c r="A19" s="51" t="s">
        <v>93</v>
      </c>
      <c r="B19" s="38">
        <v>9.2662999999999993</v>
      </c>
      <c r="C19" s="38">
        <v>3.2648999999999999</v>
      </c>
      <c r="D19" s="38">
        <v>6.0014000000000003</v>
      </c>
      <c r="E19" s="15">
        <v>12.735200000000001</v>
      </c>
      <c r="F19" s="38">
        <v>5.6238999999999999</v>
      </c>
      <c r="G19" s="38">
        <v>7.1113</v>
      </c>
      <c r="H19" s="15">
        <v>14.755699999999999</v>
      </c>
      <c r="I19" s="38">
        <v>10.104100000000001</v>
      </c>
      <c r="J19" s="38">
        <v>4.6516000000000002</v>
      </c>
    </row>
    <row r="20" spans="1:10">
      <c r="A20" s="51" t="s">
        <v>94</v>
      </c>
      <c r="B20" s="42" t="s">
        <v>248</v>
      </c>
      <c r="C20" s="42" t="s">
        <v>248</v>
      </c>
      <c r="D20" s="42" t="s">
        <v>248</v>
      </c>
      <c r="E20" s="22" t="s">
        <v>248</v>
      </c>
      <c r="F20" s="42" t="s">
        <v>248</v>
      </c>
      <c r="G20" s="42" t="s">
        <v>248</v>
      </c>
      <c r="H20" s="15">
        <v>15.730700000000001</v>
      </c>
      <c r="I20" s="38">
        <v>7.1429999999999998</v>
      </c>
      <c r="J20" s="38">
        <v>8.5876999999999999</v>
      </c>
    </row>
    <row r="21" spans="1:10">
      <c r="A21" s="51" t="s">
        <v>95</v>
      </c>
      <c r="B21" s="38">
        <v>7.9779</v>
      </c>
      <c r="C21" s="38">
        <v>3.2906</v>
      </c>
      <c r="D21" s="38">
        <v>4.6872999999999996</v>
      </c>
      <c r="E21" s="15">
        <v>10.0761</v>
      </c>
      <c r="F21" s="38">
        <v>5.7183999999999999</v>
      </c>
      <c r="G21" s="38">
        <v>4.3578000000000001</v>
      </c>
      <c r="H21" s="15">
        <v>11.501200000000001</v>
      </c>
      <c r="I21" s="38">
        <v>8.2401999999999997</v>
      </c>
      <c r="J21" s="38">
        <v>3.2610000000000001</v>
      </c>
    </row>
    <row r="22" spans="1:10">
      <c r="A22" s="51" t="s">
        <v>96</v>
      </c>
      <c r="B22" s="38">
        <v>8.2278000000000002</v>
      </c>
      <c r="C22" s="38">
        <v>4.0015999999999998</v>
      </c>
      <c r="D22" s="38">
        <v>4.2262000000000004</v>
      </c>
      <c r="E22" s="15">
        <v>14.1617</v>
      </c>
      <c r="F22" s="38">
        <v>7.6589</v>
      </c>
      <c r="G22" s="38">
        <v>6.5027999999999997</v>
      </c>
      <c r="H22" s="15">
        <v>15.8294</v>
      </c>
      <c r="I22" s="38">
        <v>7.6802000000000001</v>
      </c>
      <c r="J22" s="38">
        <v>8.1493000000000002</v>
      </c>
    </row>
    <row r="23" spans="1:10">
      <c r="A23" s="51" t="s">
        <v>97</v>
      </c>
      <c r="B23" s="38">
        <v>13.686299999999999</v>
      </c>
      <c r="C23" s="38">
        <v>5.6558000000000002</v>
      </c>
      <c r="D23" s="38">
        <v>8.0305</v>
      </c>
      <c r="E23" s="15">
        <v>14.8736</v>
      </c>
      <c r="F23" s="38">
        <v>7.5175000000000001</v>
      </c>
      <c r="G23" s="38">
        <v>7.3560999999999996</v>
      </c>
      <c r="H23" s="15">
        <v>16.250299999999999</v>
      </c>
      <c r="I23" s="38">
        <v>10.119400000000001</v>
      </c>
      <c r="J23" s="38">
        <v>6.1308999999999996</v>
      </c>
    </row>
    <row r="24" spans="1:10">
      <c r="A24" s="51" t="s">
        <v>98</v>
      </c>
      <c r="B24" s="38">
        <v>11.225199999999999</v>
      </c>
      <c r="C24" s="38">
        <v>4.0494000000000003</v>
      </c>
      <c r="D24" s="38">
        <v>7.1757</v>
      </c>
      <c r="E24" s="15">
        <v>14.223100000000001</v>
      </c>
      <c r="F24" s="38">
        <v>7.6837999999999997</v>
      </c>
      <c r="G24" s="38">
        <v>6.5392999999999999</v>
      </c>
      <c r="H24" s="15">
        <v>12.484</v>
      </c>
      <c r="I24" s="38">
        <v>8.9330999999999996</v>
      </c>
      <c r="J24" s="38">
        <v>3.5508999999999999</v>
      </c>
    </row>
    <row r="25" spans="1:10">
      <c r="A25" s="51" t="s">
        <v>99</v>
      </c>
      <c r="B25" s="38">
        <v>18.051200000000001</v>
      </c>
      <c r="C25" s="38">
        <v>6.9886999999999997</v>
      </c>
      <c r="D25" s="38">
        <v>11.0625</v>
      </c>
      <c r="E25" s="15">
        <v>17.723700000000001</v>
      </c>
      <c r="F25" s="38">
        <v>9.0173000000000005</v>
      </c>
      <c r="G25" s="38">
        <v>8.7064000000000004</v>
      </c>
      <c r="H25" s="15">
        <v>19.386700000000001</v>
      </c>
      <c r="I25" s="38">
        <v>10.4361</v>
      </c>
      <c r="J25" s="38">
        <v>8.9505999999999997</v>
      </c>
    </row>
    <row r="26" spans="1:10">
      <c r="A26" s="51" t="s">
        <v>100</v>
      </c>
      <c r="B26" s="38">
        <v>7.4730999999999996</v>
      </c>
      <c r="C26" s="38">
        <v>5.2643000000000004</v>
      </c>
      <c r="D26" s="38">
        <v>2.2088000000000001</v>
      </c>
      <c r="E26" s="15">
        <v>11.1309</v>
      </c>
      <c r="F26" s="38">
        <v>6.1706000000000003</v>
      </c>
      <c r="G26" s="38">
        <v>4.9603000000000002</v>
      </c>
      <c r="H26" s="15">
        <v>11.084300000000001</v>
      </c>
      <c r="I26" s="38">
        <v>8.3741000000000003</v>
      </c>
      <c r="J26" s="38">
        <v>2.7101999999999999</v>
      </c>
    </row>
    <row r="27" spans="1:10">
      <c r="A27" s="51" t="s">
        <v>101</v>
      </c>
      <c r="B27" s="38">
        <v>9.1382999999999992</v>
      </c>
      <c r="C27" s="38">
        <v>3.3595000000000002</v>
      </c>
      <c r="D27" s="38">
        <v>5.7788000000000004</v>
      </c>
      <c r="E27" s="15">
        <v>13.677899999999999</v>
      </c>
      <c r="F27" s="38">
        <v>6.1154999999999999</v>
      </c>
      <c r="G27" s="38">
        <v>7.5624000000000002</v>
      </c>
      <c r="H27" s="15">
        <v>16.292200000000001</v>
      </c>
      <c r="I27" s="38">
        <v>5.8037000000000001</v>
      </c>
      <c r="J27" s="38">
        <v>10.4886</v>
      </c>
    </row>
    <row r="28" spans="1:10">
      <c r="A28" s="51" t="s">
        <v>102</v>
      </c>
      <c r="B28" s="38">
        <v>6.7244999999999999</v>
      </c>
      <c r="C28" s="38">
        <v>4.8484999999999996</v>
      </c>
      <c r="D28" s="38">
        <v>1.8759999999999999</v>
      </c>
      <c r="E28" s="15">
        <v>8.3366000000000007</v>
      </c>
      <c r="F28" s="38">
        <v>5.9705000000000004</v>
      </c>
      <c r="G28" s="38">
        <v>2.3660999999999999</v>
      </c>
      <c r="H28" s="15">
        <v>5.8933</v>
      </c>
      <c r="I28" s="38">
        <v>4.2595000000000001</v>
      </c>
      <c r="J28" s="38">
        <v>1.6337999999999999</v>
      </c>
    </row>
    <row r="29" spans="1:10">
      <c r="A29" s="51" t="s">
        <v>103</v>
      </c>
      <c r="B29" s="38">
        <v>11.8504</v>
      </c>
      <c r="C29" s="38">
        <v>4.3703000000000003</v>
      </c>
      <c r="D29" s="38">
        <v>7.4801000000000002</v>
      </c>
      <c r="E29" s="15">
        <v>13.999599999999999</v>
      </c>
      <c r="F29" s="38">
        <v>4.9413999999999998</v>
      </c>
      <c r="G29" s="38">
        <v>9.0582999999999991</v>
      </c>
      <c r="H29" s="15">
        <v>15.3514</v>
      </c>
      <c r="I29" s="38">
        <v>9.7055000000000007</v>
      </c>
      <c r="J29" s="38">
        <v>5.6459000000000001</v>
      </c>
    </row>
    <row r="30" spans="1:10">
      <c r="A30" s="51" t="s">
        <v>104</v>
      </c>
      <c r="B30" s="42" t="s">
        <v>248</v>
      </c>
      <c r="C30" s="42" t="s">
        <v>248</v>
      </c>
      <c r="D30" s="42" t="s">
        <v>248</v>
      </c>
      <c r="E30" s="15">
        <v>9.8191000000000006</v>
      </c>
      <c r="F30" s="38">
        <v>4.7667000000000002</v>
      </c>
      <c r="G30" s="38">
        <v>5.0522999999999998</v>
      </c>
      <c r="H30" s="15">
        <v>12.3339</v>
      </c>
      <c r="I30" s="38">
        <v>5.2809999999999997</v>
      </c>
      <c r="J30" s="38">
        <v>7.0528000000000004</v>
      </c>
    </row>
    <row r="31" spans="1:10">
      <c r="A31" s="51" t="s">
        <v>105</v>
      </c>
      <c r="B31" s="38">
        <v>12.6197</v>
      </c>
      <c r="C31" s="38">
        <v>4.1261999999999999</v>
      </c>
      <c r="D31" s="38">
        <v>8.4934999999999992</v>
      </c>
      <c r="E31" s="15">
        <v>15.492599999999999</v>
      </c>
      <c r="F31" s="38">
        <v>5.0225999999999997</v>
      </c>
      <c r="G31" s="38">
        <v>10.47</v>
      </c>
      <c r="H31" s="15">
        <v>18.055599999999998</v>
      </c>
      <c r="I31" s="38">
        <v>7.5789</v>
      </c>
      <c r="J31" s="38">
        <v>10.476599999999999</v>
      </c>
    </row>
    <row r="32" spans="1:10">
      <c r="A32" s="51" t="s">
        <v>106</v>
      </c>
      <c r="B32" s="42" t="s">
        <v>248</v>
      </c>
      <c r="C32" s="42" t="s">
        <v>248</v>
      </c>
      <c r="D32" s="42" t="s">
        <v>248</v>
      </c>
      <c r="E32" s="15">
        <v>16.459399999999999</v>
      </c>
      <c r="F32" s="38">
        <v>8.8958999999999993</v>
      </c>
      <c r="G32" s="38">
        <v>7.5635000000000003</v>
      </c>
      <c r="H32" s="15">
        <v>19.7394</v>
      </c>
      <c r="I32" s="38">
        <v>10.4107</v>
      </c>
      <c r="J32" s="38">
        <v>9.3285999999999998</v>
      </c>
    </row>
    <row r="33" spans="1:10">
      <c r="A33" s="51" t="s">
        <v>107</v>
      </c>
      <c r="B33" s="38">
        <v>11.885899999999999</v>
      </c>
      <c r="C33" s="38">
        <v>3.7408000000000001</v>
      </c>
      <c r="D33" s="38">
        <v>8.1450999999999993</v>
      </c>
      <c r="E33" s="22" t="s">
        <v>248</v>
      </c>
      <c r="F33" s="42" t="s">
        <v>248</v>
      </c>
      <c r="G33" s="42" t="s">
        <v>248</v>
      </c>
      <c r="H33" s="22" t="s">
        <v>248</v>
      </c>
      <c r="I33" s="42" t="s">
        <v>248</v>
      </c>
      <c r="J33" s="42" t="s">
        <v>248</v>
      </c>
    </row>
    <row r="34" spans="1:10">
      <c r="A34" s="51" t="s">
        <v>108</v>
      </c>
      <c r="B34" s="38">
        <v>11.406499999999999</v>
      </c>
      <c r="C34" s="38">
        <v>5.5495000000000001</v>
      </c>
      <c r="D34" s="38">
        <v>5.8570000000000002</v>
      </c>
      <c r="E34" s="15">
        <v>10.979699999999999</v>
      </c>
      <c r="F34" s="38">
        <v>6.3635000000000002</v>
      </c>
      <c r="G34" s="38">
        <v>4.6162000000000001</v>
      </c>
      <c r="H34" s="22" t="s">
        <v>248</v>
      </c>
      <c r="I34" s="42" t="s">
        <v>248</v>
      </c>
      <c r="J34" s="42" t="s">
        <v>248</v>
      </c>
    </row>
    <row r="35" spans="1:10">
      <c r="A35" s="51" t="s">
        <v>109</v>
      </c>
      <c r="B35" s="38">
        <v>15.0793</v>
      </c>
      <c r="C35" s="38">
        <v>7.3484999999999996</v>
      </c>
      <c r="D35" s="38">
        <v>7.7308000000000003</v>
      </c>
      <c r="E35" s="15">
        <v>21.601900000000001</v>
      </c>
      <c r="F35" s="38">
        <v>11.9383</v>
      </c>
      <c r="G35" s="38">
        <v>9.6636000000000006</v>
      </c>
      <c r="H35" s="15">
        <v>31.278099999999998</v>
      </c>
      <c r="I35" s="38">
        <v>12.3034</v>
      </c>
      <c r="J35" s="38">
        <v>18.974699999999999</v>
      </c>
    </row>
    <row r="36" spans="1:10">
      <c r="A36" s="51" t="s">
        <v>110</v>
      </c>
      <c r="B36" s="38">
        <v>11.611700000000001</v>
      </c>
      <c r="C36" s="38">
        <v>5.2904999999999998</v>
      </c>
      <c r="D36" s="38">
        <v>6.3212999999999999</v>
      </c>
      <c r="E36" s="15">
        <v>14.5822</v>
      </c>
      <c r="F36" s="38">
        <v>7.8036000000000003</v>
      </c>
      <c r="G36" s="38">
        <v>6.7786</v>
      </c>
      <c r="H36" s="15">
        <v>15.9717</v>
      </c>
      <c r="I36" s="38">
        <v>11.530200000000001</v>
      </c>
      <c r="J36" s="38">
        <v>4.4414999999999996</v>
      </c>
    </row>
    <row r="37" spans="1:10">
      <c r="A37" s="51" t="s">
        <v>111</v>
      </c>
      <c r="B37" s="38">
        <v>11.865500000000001</v>
      </c>
      <c r="C37" s="38">
        <v>3.8626999999999998</v>
      </c>
      <c r="D37" s="38">
        <v>8.0028000000000006</v>
      </c>
      <c r="E37" s="15">
        <v>14.002000000000001</v>
      </c>
      <c r="F37" s="38">
        <v>6.8940000000000001</v>
      </c>
      <c r="G37" s="38">
        <v>7.1079999999999997</v>
      </c>
      <c r="H37" s="15">
        <v>16.3202</v>
      </c>
      <c r="I37" s="38">
        <v>13.3371</v>
      </c>
      <c r="J37" s="38">
        <v>2.9830999999999999</v>
      </c>
    </row>
    <row r="38" spans="1:10">
      <c r="A38" s="51" t="s">
        <v>112</v>
      </c>
      <c r="B38" s="38">
        <v>8.7156000000000002</v>
      </c>
      <c r="C38" s="38">
        <v>1.7447999999999999</v>
      </c>
      <c r="D38" s="38">
        <v>6.9707999999999997</v>
      </c>
      <c r="E38" s="15">
        <v>10.616</v>
      </c>
      <c r="F38" s="38">
        <v>3.5554999999999999</v>
      </c>
      <c r="G38" s="38">
        <v>7.0603999999999996</v>
      </c>
      <c r="H38" s="15">
        <v>12.0565</v>
      </c>
      <c r="I38" s="38">
        <v>5.7214999999999998</v>
      </c>
      <c r="J38" s="38">
        <v>6.335</v>
      </c>
    </row>
    <row r="39" spans="1:10">
      <c r="A39" s="51" t="s">
        <v>113</v>
      </c>
      <c r="B39" s="38">
        <v>10.390599999999999</v>
      </c>
      <c r="C39" s="38">
        <v>6.0370999999999997</v>
      </c>
      <c r="D39" s="38">
        <v>4.3535000000000004</v>
      </c>
      <c r="E39" s="22" t="s">
        <v>248</v>
      </c>
      <c r="F39" s="42" t="s">
        <v>248</v>
      </c>
      <c r="G39" s="42" t="s">
        <v>248</v>
      </c>
      <c r="H39" s="15">
        <v>12.0375</v>
      </c>
      <c r="I39" s="38">
        <v>9.9459999999999997</v>
      </c>
      <c r="J39" s="38">
        <v>2.0916000000000001</v>
      </c>
    </row>
    <row r="40" spans="1:10">
      <c r="A40" s="51" t="s">
        <v>114</v>
      </c>
      <c r="B40" s="38">
        <v>12.808199999999999</v>
      </c>
      <c r="C40" s="38">
        <v>7.2876000000000003</v>
      </c>
      <c r="D40" s="38">
        <v>5.5206</v>
      </c>
      <c r="E40" s="22" t="s">
        <v>248</v>
      </c>
      <c r="F40" s="42" t="s">
        <v>248</v>
      </c>
      <c r="G40" s="42" t="s">
        <v>248</v>
      </c>
      <c r="H40" s="15">
        <v>20.3262</v>
      </c>
      <c r="I40" s="38">
        <v>10.4724</v>
      </c>
      <c r="J40" s="38">
        <v>9.8537999999999997</v>
      </c>
    </row>
    <row r="41" spans="1:10">
      <c r="A41" s="51" t="s">
        <v>115</v>
      </c>
      <c r="B41" s="42" t="s">
        <v>248</v>
      </c>
      <c r="C41" s="42" t="s">
        <v>248</v>
      </c>
      <c r="D41" s="42" t="s">
        <v>248</v>
      </c>
      <c r="E41" s="15">
        <v>18.595300000000002</v>
      </c>
      <c r="F41" s="38">
        <v>8.7705000000000002</v>
      </c>
      <c r="G41" s="38">
        <v>9.8247999999999998</v>
      </c>
      <c r="H41" s="15">
        <v>18.3278</v>
      </c>
      <c r="I41" s="38">
        <v>7.8114999999999997</v>
      </c>
      <c r="J41" s="38">
        <v>10.516299999999999</v>
      </c>
    </row>
    <row r="42" spans="1:10">
      <c r="A42" s="51" t="s">
        <v>116</v>
      </c>
      <c r="B42" s="38">
        <v>9.3467000000000002</v>
      </c>
      <c r="C42" s="38">
        <v>3.9821</v>
      </c>
      <c r="D42" s="38">
        <v>5.3646000000000003</v>
      </c>
      <c r="E42" s="15">
        <v>8.6677999999999997</v>
      </c>
      <c r="F42" s="38">
        <v>4.5025000000000004</v>
      </c>
      <c r="G42" s="38">
        <v>4.1653000000000002</v>
      </c>
      <c r="H42" s="22" t="s">
        <v>248</v>
      </c>
      <c r="I42" s="42" t="s">
        <v>248</v>
      </c>
      <c r="J42" s="42" t="s">
        <v>248</v>
      </c>
    </row>
    <row r="43" spans="1:10">
      <c r="A43" s="51" t="s">
        <v>117</v>
      </c>
      <c r="B43" s="38">
        <v>15.4993</v>
      </c>
      <c r="C43" s="38">
        <v>5.8083999999999998</v>
      </c>
      <c r="D43" s="38">
        <v>9.6908999999999992</v>
      </c>
      <c r="E43" s="15">
        <v>18.068300000000001</v>
      </c>
      <c r="F43" s="38">
        <v>6.1555</v>
      </c>
      <c r="G43" s="38">
        <v>11.912699999999999</v>
      </c>
      <c r="H43" s="15">
        <v>22.659500000000001</v>
      </c>
      <c r="I43" s="38">
        <v>11.702299999999999</v>
      </c>
      <c r="J43" s="38">
        <v>10.9572</v>
      </c>
    </row>
    <row r="44" spans="1:10">
      <c r="A44" s="51" t="s">
        <v>118</v>
      </c>
      <c r="B44" s="38">
        <v>10.0627</v>
      </c>
      <c r="C44" s="38">
        <v>4.8132000000000001</v>
      </c>
      <c r="D44" s="38">
        <v>5.2495000000000003</v>
      </c>
      <c r="E44" s="15">
        <v>12.383900000000001</v>
      </c>
      <c r="F44" s="38">
        <v>5.6519000000000004</v>
      </c>
      <c r="G44" s="38">
        <v>6.7320000000000002</v>
      </c>
      <c r="H44" s="15">
        <v>17.039000000000001</v>
      </c>
      <c r="I44" s="38">
        <v>7.4555999999999996</v>
      </c>
      <c r="J44" s="38">
        <v>9.5833999999999993</v>
      </c>
    </row>
    <row r="45" spans="1:10">
      <c r="A45" s="51" t="s">
        <v>120</v>
      </c>
      <c r="B45" s="38">
        <v>11.514900000000001</v>
      </c>
      <c r="C45" s="38">
        <v>3.8748999999999998</v>
      </c>
      <c r="D45" s="38">
        <v>7.64</v>
      </c>
      <c r="E45" s="15">
        <v>12.897600000000001</v>
      </c>
      <c r="F45" s="38">
        <v>6.4020999999999999</v>
      </c>
      <c r="G45" s="38">
        <v>6.4955999999999996</v>
      </c>
      <c r="H45" s="15">
        <v>11.1554</v>
      </c>
      <c r="I45" s="38">
        <v>3.7713999999999999</v>
      </c>
      <c r="J45" s="38">
        <v>7.3840000000000003</v>
      </c>
    </row>
    <row r="46" spans="1:10">
      <c r="A46" s="51" t="s">
        <v>121</v>
      </c>
      <c r="B46" s="38">
        <v>16.959</v>
      </c>
      <c r="C46" s="38">
        <v>7.58</v>
      </c>
      <c r="D46" s="38">
        <v>9.3789999999999996</v>
      </c>
      <c r="E46" s="15">
        <v>24.064399999999999</v>
      </c>
      <c r="F46" s="38">
        <v>10.321899999999999</v>
      </c>
      <c r="G46" s="38">
        <v>13.7425</v>
      </c>
      <c r="H46" s="15">
        <v>25.154699999999998</v>
      </c>
      <c r="I46" s="38">
        <v>15.437799999999999</v>
      </c>
      <c r="J46" s="38">
        <v>9.7167999999999992</v>
      </c>
    </row>
    <row r="47" spans="1:10">
      <c r="A47" s="51" t="s">
        <v>122</v>
      </c>
      <c r="B47" s="38">
        <v>9.7152999999999992</v>
      </c>
      <c r="C47" s="38">
        <v>4.0349000000000004</v>
      </c>
      <c r="D47" s="38">
        <v>5.6803999999999997</v>
      </c>
      <c r="E47" s="15">
        <v>13.0771</v>
      </c>
      <c r="F47" s="38">
        <v>5.7945000000000002</v>
      </c>
      <c r="G47" s="38">
        <v>7.2826000000000004</v>
      </c>
      <c r="H47" s="15">
        <v>13.712</v>
      </c>
      <c r="I47" s="38">
        <v>6.6555999999999997</v>
      </c>
      <c r="J47" s="38">
        <v>7.0564</v>
      </c>
    </row>
    <row r="48" spans="1:10">
      <c r="A48" s="51" t="s">
        <v>123</v>
      </c>
      <c r="B48" s="42" t="s">
        <v>248</v>
      </c>
      <c r="C48" s="42" t="s">
        <v>248</v>
      </c>
      <c r="D48" s="42" t="s">
        <v>248</v>
      </c>
      <c r="E48" s="15">
        <v>14.0761</v>
      </c>
      <c r="F48" s="38">
        <v>6.0776000000000003</v>
      </c>
      <c r="G48" s="38">
        <v>7.9984999999999999</v>
      </c>
      <c r="H48" s="15">
        <v>15.492800000000001</v>
      </c>
      <c r="I48" s="38">
        <v>10.6233</v>
      </c>
      <c r="J48" s="38">
        <v>4.8695000000000004</v>
      </c>
    </row>
    <row r="49" spans="1:10">
      <c r="A49" s="51" t="s">
        <v>124</v>
      </c>
      <c r="B49" s="38">
        <v>11.202199999999999</v>
      </c>
      <c r="C49" s="38">
        <v>5.2382999999999997</v>
      </c>
      <c r="D49" s="38">
        <v>5.9638999999999998</v>
      </c>
      <c r="E49" s="15">
        <v>13.8827</v>
      </c>
      <c r="F49" s="38">
        <v>6.6821999999999999</v>
      </c>
      <c r="G49" s="38">
        <v>7.2004999999999999</v>
      </c>
      <c r="H49" s="15">
        <v>15.786799999999999</v>
      </c>
      <c r="I49" s="38">
        <v>10.792199999999999</v>
      </c>
      <c r="J49" s="38">
        <v>4.9946000000000002</v>
      </c>
    </row>
    <row r="50" spans="1:10">
      <c r="A50" s="51" t="s">
        <v>125</v>
      </c>
      <c r="B50" s="42" t="s">
        <v>248</v>
      </c>
      <c r="C50" s="42" t="s">
        <v>248</v>
      </c>
      <c r="D50" s="42" t="s">
        <v>248</v>
      </c>
      <c r="E50" s="15">
        <v>12.9757</v>
      </c>
      <c r="F50" s="38">
        <v>5.1078999999999999</v>
      </c>
      <c r="G50" s="38">
        <v>7.8678999999999997</v>
      </c>
      <c r="H50" s="22" t="s">
        <v>248</v>
      </c>
      <c r="I50" s="42" t="s">
        <v>248</v>
      </c>
      <c r="J50" s="42" t="s">
        <v>248</v>
      </c>
    </row>
    <row r="51" spans="1:10">
      <c r="A51" s="51" t="s">
        <v>126</v>
      </c>
      <c r="B51" s="38">
        <v>8.7416999999999998</v>
      </c>
      <c r="C51" s="38">
        <v>4.4165000000000001</v>
      </c>
      <c r="D51" s="38">
        <v>4.3251999999999997</v>
      </c>
      <c r="E51" s="15">
        <v>13.4727</v>
      </c>
      <c r="F51" s="38">
        <v>8.3374000000000006</v>
      </c>
      <c r="G51" s="38">
        <v>5.1352000000000002</v>
      </c>
      <c r="H51" s="15">
        <v>13.3894</v>
      </c>
      <c r="I51" s="38">
        <v>10.0708</v>
      </c>
      <c r="J51" s="38">
        <v>3.3186</v>
      </c>
    </row>
    <row r="52" spans="1:10">
      <c r="A52" s="51" t="s">
        <v>127</v>
      </c>
      <c r="B52" s="38">
        <v>10.662000000000001</v>
      </c>
      <c r="C52" s="38">
        <v>5.2346000000000004</v>
      </c>
      <c r="D52" s="38">
        <v>5.4273999999999996</v>
      </c>
      <c r="E52" s="15">
        <v>11.930999999999999</v>
      </c>
      <c r="F52" s="38">
        <v>7.7683999999999997</v>
      </c>
      <c r="G52" s="38">
        <v>4.1626000000000003</v>
      </c>
      <c r="H52" s="15">
        <v>19.295100000000001</v>
      </c>
      <c r="I52" s="38">
        <v>11.617800000000001</v>
      </c>
      <c r="J52" s="38">
        <v>7.6772999999999998</v>
      </c>
    </row>
    <row r="53" spans="1:10">
      <c r="A53" s="51" t="s">
        <v>128</v>
      </c>
      <c r="B53" s="38">
        <v>10.080299999999999</v>
      </c>
      <c r="C53" s="38">
        <v>3.5232999999999999</v>
      </c>
      <c r="D53" s="38">
        <v>6.5570000000000004</v>
      </c>
      <c r="E53" s="15">
        <v>12.7279</v>
      </c>
      <c r="F53" s="38">
        <v>4.1426999999999996</v>
      </c>
      <c r="G53" s="38">
        <v>8.5852000000000004</v>
      </c>
      <c r="H53" s="15">
        <v>15.3087</v>
      </c>
      <c r="I53" s="38">
        <v>6.0750000000000002</v>
      </c>
      <c r="J53" s="38">
        <v>9.2337000000000007</v>
      </c>
    </row>
    <row r="54" spans="1:10">
      <c r="A54" s="40" t="s">
        <v>129</v>
      </c>
      <c r="B54" s="41"/>
      <c r="C54" s="41"/>
      <c r="D54" s="41"/>
      <c r="E54" s="41"/>
      <c r="F54" s="41"/>
      <c r="G54" s="41"/>
      <c r="H54" s="41"/>
      <c r="I54" s="41"/>
      <c r="J54" s="41"/>
    </row>
    <row r="55" spans="1:10">
      <c r="A55" s="52" t="s">
        <v>131</v>
      </c>
      <c r="B55" s="38">
        <v>11.3353</v>
      </c>
      <c r="C55" s="38">
        <v>9.0672999999999995</v>
      </c>
      <c r="D55" s="38">
        <v>2.2679999999999998</v>
      </c>
      <c r="E55" s="15">
        <v>13.9101</v>
      </c>
      <c r="F55" s="38">
        <v>11.1236</v>
      </c>
      <c r="G55" s="38">
        <v>2.7866</v>
      </c>
      <c r="H55" s="15">
        <v>19.349900000000002</v>
      </c>
      <c r="I55" s="38">
        <v>9.2185000000000006</v>
      </c>
      <c r="J55" s="38">
        <v>10.131399999999999</v>
      </c>
    </row>
    <row r="56" spans="1:10">
      <c r="A56" s="16" t="s">
        <v>180</v>
      </c>
      <c r="B56" s="13" t="s">
        <v>248</v>
      </c>
      <c r="C56" s="13" t="s">
        <v>248</v>
      </c>
      <c r="D56" s="13" t="s">
        <v>248</v>
      </c>
      <c r="E56" s="20">
        <v>9.4664000000000001</v>
      </c>
      <c r="F56" s="8">
        <v>4.4493999999999998</v>
      </c>
      <c r="G56" s="8">
        <v>5.0170000000000003</v>
      </c>
      <c r="H56" s="20">
        <v>10.7591</v>
      </c>
      <c r="I56" s="8">
        <v>4.9615999999999998</v>
      </c>
      <c r="J56" s="8">
        <v>5.7976000000000001</v>
      </c>
    </row>
    <row r="57" spans="1:10">
      <c r="A57" s="10" t="s">
        <v>249</v>
      </c>
    </row>
    <row r="58" spans="1:10">
      <c r="A58" s="10" t="s">
        <v>181</v>
      </c>
    </row>
    <row r="59" spans="1:10">
      <c r="A59" s="10" t="s">
        <v>250</v>
      </c>
    </row>
    <row r="60" spans="1:10">
      <c r="A60" s="10" t="s">
        <v>251</v>
      </c>
    </row>
  </sheetData>
  <mergeCells count="5">
    <mergeCell ref="A54:J54"/>
    <mergeCell ref="E2:G2"/>
    <mergeCell ref="H2:J2"/>
    <mergeCell ref="A2:A3"/>
    <mergeCell ref="B2:D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9"/>
  <sheetViews>
    <sheetView workbookViewId="0"/>
  </sheetViews>
  <sheetFormatPr defaultRowHeight="15"/>
  <cols>
    <col min="1" max="1" width="26" customWidth="1"/>
    <col min="2" max="11" width="16" customWidth="1"/>
  </cols>
  <sheetData>
    <row r="1" spans="1:11">
      <c r="A1" s="2" t="s">
        <v>17</v>
      </c>
    </row>
    <row r="2" spans="1:11">
      <c r="A2" s="43" t="s">
        <v>73</v>
      </c>
      <c r="B2" s="66">
        <v>2000</v>
      </c>
      <c r="C2" s="45"/>
      <c r="D2" s="45"/>
      <c r="E2" s="45"/>
      <c r="F2" s="45"/>
      <c r="G2" s="66">
        <v>2003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19.157299999999999</v>
      </c>
      <c r="C4" s="38">
        <v>4.2411000000000003</v>
      </c>
      <c r="D4" s="38">
        <v>14.9162</v>
      </c>
      <c r="E4" s="38">
        <v>10.0151</v>
      </c>
      <c r="F4" s="38">
        <v>4.9010999999999996</v>
      </c>
      <c r="G4" s="15">
        <v>22.281400000000001</v>
      </c>
      <c r="H4" s="38">
        <v>3.9155000000000002</v>
      </c>
      <c r="I4" s="38">
        <v>18.3659</v>
      </c>
      <c r="J4" s="38">
        <v>10.038500000000001</v>
      </c>
      <c r="K4" s="38">
        <v>8.3274000000000008</v>
      </c>
    </row>
    <row r="5" spans="1:11">
      <c r="A5" s="51" t="s">
        <v>79</v>
      </c>
      <c r="B5" s="38">
        <v>12.8477</v>
      </c>
      <c r="C5" s="38">
        <v>3.1724999999999999</v>
      </c>
      <c r="D5" s="38">
        <v>9.6752000000000002</v>
      </c>
      <c r="E5" s="38">
        <v>6.7790999999999997</v>
      </c>
      <c r="F5" s="38">
        <v>2.8959999999999999</v>
      </c>
      <c r="G5" s="15">
        <v>11.5581</v>
      </c>
      <c r="H5" s="38">
        <v>1.623</v>
      </c>
      <c r="I5" s="38">
        <v>9.9351000000000003</v>
      </c>
      <c r="J5" s="38">
        <v>7.5495999999999999</v>
      </c>
      <c r="K5" s="38">
        <v>2.3855</v>
      </c>
    </row>
    <row r="6" spans="1:11">
      <c r="A6" s="51" t="s">
        <v>80</v>
      </c>
      <c r="B6" s="42" t="s">
        <v>248</v>
      </c>
      <c r="C6" s="42" t="s">
        <v>248</v>
      </c>
      <c r="D6" s="42" t="s">
        <v>248</v>
      </c>
      <c r="E6" s="42" t="s">
        <v>248</v>
      </c>
      <c r="F6" s="42" t="s">
        <v>248</v>
      </c>
      <c r="G6" s="15">
        <v>30.543700000000001</v>
      </c>
      <c r="H6" s="38">
        <v>1.0294000000000001</v>
      </c>
      <c r="I6" s="38">
        <v>29.514299999999999</v>
      </c>
      <c r="J6" s="38">
        <v>19.559200000000001</v>
      </c>
      <c r="K6" s="38">
        <v>9.9550000000000001</v>
      </c>
    </row>
    <row r="7" spans="1:11">
      <c r="A7" s="51" t="s">
        <v>81</v>
      </c>
      <c r="B7" s="38">
        <v>24.936900000000001</v>
      </c>
      <c r="C7" s="38">
        <v>4.2925000000000004</v>
      </c>
      <c r="D7" s="38">
        <v>20.644400000000001</v>
      </c>
      <c r="E7" s="38">
        <v>11.700900000000001</v>
      </c>
      <c r="F7" s="38">
        <v>8.9435000000000002</v>
      </c>
      <c r="G7" s="15">
        <v>27.383700000000001</v>
      </c>
      <c r="H7" s="38">
        <v>4.5807000000000002</v>
      </c>
      <c r="I7" s="38">
        <v>22.803000000000001</v>
      </c>
      <c r="J7" s="38">
        <v>18.258500000000002</v>
      </c>
      <c r="K7" s="38">
        <v>4.5445000000000002</v>
      </c>
    </row>
    <row r="8" spans="1:11">
      <c r="A8" s="51" t="s">
        <v>82</v>
      </c>
      <c r="B8" s="38">
        <v>13.633900000000001</v>
      </c>
      <c r="C8" s="38">
        <v>3.9504000000000001</v>
      </c>
      <c r="D8" s="38">
        <v>9.6836000000000002</v>
      </c>
      <c r="E8" s="38">
        <v>5.5374999999999996</v>
      </c>
      <c r="F8" s="38">
        <v>4.1460999999999997</v>
      </c>
      <c r="G8" s="15">
        <v>16.705500000000001</v>
      </c>
      <c r="H8" s="38">
        <v>2.2219000000000002</v>
      </c>
      <c r="I8" s="38">
        <v>14.483700000000001</v>
      </c>
      <c r="J8" s="38">
        <v>6.5914000000000001</v>
      </c>
      <c r="K8" s="38">
        <v>7.8921999999999999</v>
      </c>
    </row>
    <row r="9" spans="1:11">
      <c r="A9" s="51" t="s">
        <v>83</v>
      </c>
      <c r="B9" s="38">
        <v>33.032699999999998</v>
      </c>
      <c r="C9" s="38">
        <v>5.5568999999999997</v>
      </c>
      <c r="D9" s="38">
        <v>27.4758</v>
      </c>
      <c r="E9" s="38">
        <v>19.1845</v>
      </c>
      <c r="F9" s="38">
        <v>8.2912999999999997</v>
      </c>
      <c r="G9" s="15">
        <v>38.409799999999997</v>
      </c>
      <c r="H9" s="38">
        <v>3.4394999999999998</v>
      </c>
      <c r="I9" s="38">
        <v>34.970300000000002</v>
      </c>
      <c r="J9" s="38">
        <v>30.755400000000002</v>
      </c>
      <c r="K9" s="38">
        <v>4.2149000000000001</v>
      </c>
    </row>
    <row r="10" spans="1:11">
      <c r="A10" s="51" t="s">
        <v>84</v>
      </c>
      <c r="B10" s="42" t="s">
        <v>248</v>
      </c>
      <c r="C10" s="42" t="s">
        <v>248</v>
      </c>
      <c r="D10" s="42" t="s">
        <v>248</v>
      </c>
      <c r="E10" s="42" t="s">
        <v>248</v>
      </c>
      <c r="F10" s="42" t="s">
        <v>248</v>
      </c>
      <c r="G10" s="15">
        <v>19.720400000000001</v>
      </c>
      <c r="H10" s="38">
        <v>2.2686000000000002</v>
      </c>
      <c r="I10" s="38">
        <v>17.451799999999999</v>
      </c>
      <c r="J10" s="38">
        <v>6.6078000000000001</v>
      </c>
      <c r="K10" s="38">
        <v>10.843999999999999</v>
      </c>
    </row>
    <row r="11" spans="1:11">
      <c r="A11" s="51" t="s">
        <v>85</v>
      </c>
      <c r="B11" s="38">
        <v>14.359</v>
      </c>
      <c r="C11" s="38">
        <v>4.6803999999999997</v>
      </c>
      <c r="D11" s="38">
        <v>9.6785999999999994</v>
      </c>
      <c r="E11" s="38">
        <v>5.4819000000000004</v>
      </c>
      <c r="F11" s="38">
        <v>4.1966999999999999</v>
      </c>
      <c r="G11" s="15">
        <v>16.086300000000001</v>
      </c>
      <c r="H11" s="38">
        <v>3.9843000000000002</v>
      </c>
      <c r="I11" s="38">
        <v>12.102</v>
      </c>
      <c r="J11" s="38">
        <v>4.5991</v>
      </c>
      <c r="K11" s="38">
        <v>7.5027999999999997</v>
      </c>
    </row>
    <row r="12" spans="1:11">
      <c r="A12" s="51" t="s">
        <v>86</v>
      </c>
      <c r="B12" s="42" t="s">
        <v>248</v>
      </c>
      <c r="C12" s="42" t="s">
        <v>248</v>
      </c>
      <c r="D12" s="42" t="s">
        <v>248</v>
      </c>
      <c r="E12" s="42" t="s">
        <v>248</v>
      </c>
      <c r="F12" s="42" t="s">
        <v>248</v>
      </c>
      <c r="G12" s="15">
        <v>17.9923</v>
      </c>
      <c r="H12" s="38">
        <v>6.8585000000000003</v>
      </c>
      <c r="I12" s="38">
        <v>11.133900000000001</v>
      </c>
      <c r="J12" s="38">
        <v>3.6867000000000001</v>
      </c>
      <c r="K12" s="38">
        <v>7.4471999999999996</v>
      </c>
    </row>
    <row r="13" spans="1:11">
      <c r="A13" s="51" t="s">
        <v>87</v>
      </c>
      <c r="B13" s="42" t="s">
        <v>248</v>
      </c>
      <c r="C13" s="42" t="s">
        <v>248</v>
      </c>
      <c r="D13" s="42" t="s">
        <v>248</v>
      </c>
      <c r="E13" s="42" t="s">
        <v>248</v>
      </c>
      <c r="F13" s="42" t="s">
        <v>248</v>
      </c>
      <c r="G13" s="15">
        <v>26.253799999999998</v>
      </c>
      <c r="H13" s="38">
        <v>3.3351000000000002</v>
      </c>
      <c r="I13" s="38">
        <v>22.918700000000001</v>
      </c>
      <c r="J13" s="38">
        <v>8.2066999999999997</v>
      </c>
      <c r="K13" s="38">
        <v>14.7119</v>
      </c>
    </row>
    <row r="14" spans="1:11">
      <c r="A14" s="51" t="s">
        <v>88</v>
      </c>
      <c r="B14" s="38">
        <v>10.9472</v>
      </c>
      <c r="C14" s="38">
        <v>2.9796</v>
      </c>
      <c r="D14" s="38">
        <v>7.9676</v>
      </c>
      <c r="E14" s="38">
        <v>4.0868000000000002</v>
      </c>
      <c r="F14" s="38">
        <v>3.8807999999999998</v>
      </c>
      <c r="G14" s="15">
        <v>15.6676</v>
      </c>
      <c r="H14" s="38">
        <v>2.1021000000000001</v>
      </c>
      <c r="I14" s="38">
        <v>13.5655</v>
      </c>
      <c r="J14" s="38">
        <v>6.2327000000000004</v>
      </c>
      <c r="K14" s="38">
        <v>7.3327999999999998</v>
      </c>
    </row>
    <row r="15" spans="1:11">
      <c r="A15" s="51" t="s">
        <v>89</v>
      </c>
      <c r="B15" s="38">
        <v>19.357500000000002</v>
      </c>
      <c r="C15" s="38">
        <v>8.6193000000000008</v>
      </c>
      <c r="D15" s="38">
        <v>10.738200000000001</v>
      </c>
      <c r="E15" s="38">
        <v>8.0681999999999992</v>
      </c>
      <c r="F15" s="38">
        <v>2.6699000000000002</v>
      </c>
      <c r="G15" s="15">
        <v>16.610600000000002</v>
      </c>
      <c r="H15" s="38">
        <v>3.0541</v>
      </c>
      <c r="I15" s="38">
        <v>13.5564</v>
      </c>
      <c r="J15" s="38">
        <v>5.3440000000000003</v>
      </c>
      <c r="K15" s="38">
        <v>8.2124000000000006</v>
      </c>
    </row>
    <row r="16" spans="1:11">
      <c r="A16" s="51" t="s">
        <v>90</v>
      </c>
      <c r="B16" s="38">
        <v>15.742599999999999</v>
      </c>
      <c r="C16" s="38">
        <v>2.2637</v>
      </c>
      <c r="D16" s="38">
        <v>13.478899999999999</v>
      </c>
      <c r="E16" s="38">
        <v>6.8996000000000004</v>
      </c>
      <c r="F16" s="38">
        <v>6.5792999999999999</v>
      </c>
      <c r="G16" s="15">
        <v>17.569099999999999</v>
      </c>
      <c r="H16" s="38">
        <v>1.6227</v>
      </c>
      <c r="I16" s="38">
        <v>15.946300000000001</v>
      </c>
      <c r="J16" s="38">
        <v>8.5741999999999994</v>
      </c>
      <c r="K16" s="38">
        <v>7.3720999999999997</v>
      </c>
    </row>
    <row r="17" spans="1:11">
      <c r="A17" s="51" t="s">
        <v>91</v>
      </c>
      <c r="B17" s="38">
        <v>16.950199999999999</v>
      </c>
      <c r="C17" s="38">
        <v>3.1385999999999998</v>
      </c>
      <c r="D17" s="38">
        <v>13.8116</v>
      </c>
      <c r="E17" s="38">
        <v>5.2321</v>
      </c>
      <c r="F17" s="38">
        <v>8.5795999999999992</v>
      </c>
      <c r="G17" s="15">
        <v>22.605799999999999</v>
      </c>
      <c r="H17" s="38">
        <v>4.3242000000000003</v>
      </c>
      <c r="I17" s="38">
        <v>18.281700000000001</v>
      </c>
      <c r="J17" s="38">
        <v>7.367</v>
      </c>
      <c r="K17" s="38">
        <v>10.9146</v>
      </c>
    </row>
    <row r="18" spans="1:11">
      <c r="A18" s="51" t="s">
        <v>92</v>
      </c>
      <c r="B18" s="38">
        <v>11.4313</v>
      </c>
      <c r="C18" s="38">
        <v>2.4729999999999999</v>
      </c>
      <c r="D18" s="38">
        <v>8.9583999999999993</v>
      </c>
      <c r="E18" s="38">
        <v>2.9243000000000001</v>
      </c>
      <c r="F18" s="38">
        <v>6.0340999999999996</v>
      </c>
      <c r="G18" s="15">
        <v>16.523499999999999</v>
      </c>
      <c r="H18" s="38">
        <v>2.0695999999999999</v>
      </c>
      <c r="I18" s="38">
        <v>14.453900000000001</v>
      </c>
      <c r="J18" s="38">
        <v>7.7057000000000002</v>
      </c>
      <c r="K18" s="38">
        <v>6.7481999999999998</v>
      </c>
    </row>
    <row r="19" spans="1:11">
      <c r="A19" s="51" t="s">
        <v>93</v>
      </c>
      <c r="B19" s="38">
        <v>14.6393</v>
      </c>
      <c r="C19" s="38">
        <v>2.3001</v>
      </c>
      <c r="D19" s="38">
        <v>12.3392</v>
      </c>
      <c r="E19" s="38">
        <v>5.3535000000000004</v>
      </c>
      <c r="F19" s="38">
        <v>6.9858000000000002</v>
      </c>
      <c r="G19" s="15">
        <v>17.943200000000001</v>
      </c>
      <c r="H19" s="38">
        <v>3.0257000000000001</v>
      </c>
      <c r="I19" s="38">
        <v>14.9175</v>
      </c>
      <c r="J19" s="38">
        <v>4.3028000000000004</v>
      </c>
      <c r="K19" s="38">
        <v>10.614699999999999</v>
      </c>
    </row>
    <row r="20" spans="1:11">
      <c r="A20" s="51" t="s">
        <v>94</v>
      </c>
      <c r="B20" s="38">
        <v>15.7308</v>
      </c>
      <c r="C20" s="38">
        <v>2.9971000000000001</v>
      </c>
      <c r="D20" s="38">
        <v>12.733700000000001</v>
      </c>
      <c r="E20" s="38">
        <v>8.5690000000000008</v>
      </c>
      <c r="F20" s="38">
        <v>4.1646999999999998</v>
      </c>
      <c r="G20" s="15">
        <v>15.85</v>
      </c>
      <c r="H20" s="38">
        <v>1.6989000000000001</v>
      </c>
      <c r="I20" s="38">
        <v>14.151</v>
      </c>
      <c r="J20" s="38">
        <v>3.2281</v>
      </c>
      <c r="K20" s="38">
        <v>10.923</v>
      </c>
    </row>
    <row r="21" spans="1:11">
      <c r="A21" s="51" t="s">
        <v>95</v>
      </c>
      <c r="B21" s="38">
        <v>11.501300000000001</v>
      </c>
      <c r="C21" s="38">
        <v>2.6273</v>
      </c>
      <c r="D21" s="38">
        <v>8.8740000000000006</v>
      </c>
      <c r="E21" s="38">
        <v>3.7505000000000002</v>
      </c>
      <c r="F21" s="38">
        <v>5.1234999999999999</v>
      </c>
      <c r="G21" s="15">
        <v>14.471399999999999</v>
      </c>
      <c r="H21" s="38">
        <v>3.2179000000000002</v>
      </c>
      <c r="I21" s="38">
        <v>11.253500000000001</v>
      </c>
      <c r="J21" s="38">
        <v>4.5358000000000001</v>
      </c>
      <c r="K21" s="38">
        <v>6.7176999999999998</v>
      </c>
    </row>
    <row r="22" spans="1:11">
      <c r="A22" s="51" t="s">
        <v>96</v>
      </c>
      <c r="B22" s="38">
        <v>15.829499999999999</v>
      </c>
      <c r="C22" s="38">
        <v>2.6490999999999998</v>
      </c>
      <c r="D22" s="38">
        <v>13.180400000000001</v>
      </c>
      <c r="E22" s="38">
        <v>2.0489999999999999</v>
      </c>
      <c r="F22" s="38">
        <v>11.131399999999999</v>
      </c>
      <c r="G22" s="15">
        <v>21.6252</v>
      </c>
      <c r="H22" s="38">
        <v>2.8283999999999998</v>
      </c>
      <c r="I22" s="38">
        <v>18.796800000000001</v>
      </c>
      <c r="J22" s="38">
        <v>2.7296999999999998</v>
      </c>
      <c r="K22" s="38">
        <v>16.0671</v>
      </c>
    </row>
    <row r="23" spans="1:11">
      <c r="A23" s="51" t="s">
        <v>97</v>
      </c>
      <c r="B23" s="38">
        <v>16.250800000000002</v>
      </c>
      <c r="C23" s="38">
        <v>4.5380000000000003</v>
      </c>
      <c r="D23" s="38">
        <v>11.712899999999999</v>
      </c>
      <c r="E23" s="38">
        <v>5.0106999999999999</v>
      </c>
      <c r="F23" s="38">
        <v>6.7022000000000004</v>
      </c>
      <c r="G23" s="15">
        <v>18.388400000000001</v>
      </c>
      <c r="H23" s="38">
        <v>3.3885999999999998</v>
      </c>
      <c r="I23" s="38">
        <v>14.999700000000001</v>
      </c>
      <c r="J23" s="38">
        <v>4.4530000000000003</v>
      </c>
      <c r="K23" s="38">
        <v>10.5467</v>
      </c>
    </row>
    <row r="24" spans="1:11">
      <c r="A24" s="51" t="s">
        <v>98</v>
      </c>
      <c r="B24" s="38">
        <v>12.4841</v>
      </c>
      <c r="C24" s="38">
        <v>2.4529999999999998</v>
      </c>
      <c r="D24" s="38">
        <v>10.0311</v>
      </c>
      <c r="E24" s="38">
        <v>4.4897999999999998</v>
      </c>
      <c r="F24" s="38">
        <v>5.5412999999999997</v>
      </c>
      <c r="G24" s="15">
        <v>15.744999999999999</v>
      </c>
      <c r="H24" s="38">
        <v>3.8586999999999998</v>
      </c>
      <c r="I24" s="38">
        <v>11.8864</v>
      </c>
      <c r="J24" s="38">
        <v>5.7104999999999997</v>
      </c>
      <c r="K24" s="38">
        <v>6.1759000000000004</v>
      </c>
    </row>
    <row r="25" spans="1:11">
      <c r="A25" s="51" t="s">
        <v>99</v>
      </c>
      <c r="B25" s="38">
        <v>19.386700000000001</v>
      </c>
      <c r="C25" s="38">
        <v>2.6633</v>
      </c>
      <c r="D25" s="38">
        <v>16.723400000000002</v>
      </c>
      <c r="E25" s="38">
        <v>6.6125999999999996</v>
      </c>
      <c r="F25" s="38">
        <v>10.110799999999999</v>
      </c>
      <c r="G25" s="15">
        <v>21.923999999999999</v>
      </c>
      <c r="H25" s="38">
        <v>2.8784000000000001</v>
      </c>
      <c r="I25" s="38">
        <v>19.045500000000001</v>
      </c>
      <c r="J25" s="38">
        <v>3.9866999999999999</v>
      </c>
      <c r="K25" s="38">
        <v>15.0589</v>
      </c>
    </row>
    <row r="26" spans="1:11">
      <c r="A26" s="51" t="s">
        <v>100</v>
      </c>
      <c r="B26" s="38">
        <v>11.084300000000001</v>
      </c>
      <c r="C26" s="38">
        <v>3.2791000000000001</v>
      </c>
      <c r="D26" s="38">
        <v>7.8052000000000001</v>
      </c>
      <c r="E26" s="38">
        <v>3.4220999999999999</v>
      </c>
      <c r="F26" s="38">
        <v>4.3832000000000004</v>
      </c>
      <c r="G26" s="15">
        <v>14.9903</v>
      </c>
      <c r="H26" s="38">
        <v>4.0632999999999999</v>
      </c>
      <c r="I26" s="38">
        <v>10.927</v>
      </c>
      <c r="J26" s="38">
        <v>5.2028999999999996</v>
      </c>
      <c r="K26" s="38">
        <v>5.7241999999999997</v>
      </c>
    </row>
    <row r="27" spans="1:11">
      <c r="A27" s="51" t="s">
        <v>101</v>
      </c>
      <c r="B27" s="38">
        <v>16.354800000000001</v>
      </c>
      <c r="C27" s="38">
        <v>2.2122999999999999</v>
      </c>
      <c r="D27" s="38">
        <v>14.1425</v>
      </c>
      <c r="E27" s="38">
        <v>6.7586000000000004</v>
      </c>
      <c r="F27" s="38">
        <v>7.3838999999999997</v>
      </c>
      <c r="G27" s="15">
        <v>18.269400000000001</v>
      </c>
      <c r="H27" s="38">
        <v>2.6600999999999999</v>
      </c>
      <c r="I27" s="38">
        <v>15.609299999999999</v>
      </c>
      <c r="J27" s="38">
        <v>8.4997000000000007</v>
      </c>
      <c r="K27" s="38">
        <v>7.1096000000000004</v>
      </c>
    </row>
    <row r="28" spans="1:11">
      <c r="A28" s="51" t="s">
        <v>102</v>
      </c>
      <c r="B28" s="38">
        <v>5.8933</v>
      </c>
      <c r="C28" s="38">
        <v>2.6913999999999998</v>
      </c>
      <c r="D28" s="38">
        <v>3.2019000000000002</v>
      </c>
      <c r="E28" s="38">
        <v>1.0815999999999999</v>
      </c>
      <c r="F28" s="38">
        <v>2.1204000000000001</v>
      </c>
      <c r="G28" s="15">
        <v>10.1425</v>
      </c>
      <c r="H28" s="38">
        <v>5.3898999999999999</v>
      </c>
      <c r="I28" s="38">
        <v>4.7526000000000002</v>
      </c>
      <c r="J28" s="38">
        <v>3.5444</v>
      </c>
      <c r="K28" s="38">
        <v>1.2081999999999999</v>
      </c>
    </row>
    <row r="29" spans="1:11">
      <c r="A29" s="51" t="s">
        <v>103</v>
      </c>
      <c r="B29" s="38">
        <v>15.3514</v>
      </c>
      <c r="C29" s="38">
        <v>2.6190000000000002</v>
      </c>
      <c r="D29" s="38">
        <v>12.7323</v>
      </c>
      <c r="E29" s="38">
        <v>5.1007999999999996</v>
      </c>
      <c r="F29" s="38">
        <v>7.6315</v>
      </c>
      <c r="G29" s="15">
        <v>16.825299999999999</v>
      </c>
      <c r="H29" s="38">
        <v>3.5274000000000001</v>
      </c>
      <c r="I29" s="38">
        <v>13.298</v>
      </c>
      <c r="J29" s="38">
        <v>3.6474000000000002</v>
      </c>
      <c r="K29" s="38">
        <v>9.6506000000000007</v>
      </c>
    </row>
    <row r="30" spans="1:11">
      <c r="A30" s="51" t="s">
        <v>104</v>
      </c>
      <c r="B30" s="38">
        <v>12.334099999999999</v>
      </c>
      <c r="C30" s="38">
        <v>1.8140000000000001</v>
      </c>
      <c r="D30" s="38">
        <v>10.52</v>
      </c>
      <c r="E30" s="38">
        <v>4.9535999999999998</v>
      </c>
      <c r="F30" s="38">
        <v>5.5664999999999996</v>
      </c>
      <c r="G30" s="15">
        <v>15.8649</v>
      </c>
      <c r="H30" s="38">
        <v>1.8367</v>
      </c>
      <c r="I30" s="38">
        <v>14.0283</v>
      </c>
      <c r="J30" s="38">
        <v>6.5389999999999997</v>
      </c>
      <c r="K30" s="38">
        <v>7.4892000000000003</v>
      </c>
    </row>
    <row r="31" spans="1:11">
      <c r="A31" s="51" t="s">
        <v>105</v>
      </c>
      <c r="B31" s="38">
        <v>18.008500000000002</v>
      </c>
      <c r="C31" s="38">
        <v>3.4491999999999998</v>
      </c>
      <c r="D31" s="38">
        <v>14.5593</v>
      </c>
      <c r="E31" s="38">
        <v>10.263</v>
      </c>
      <c r="F31" s="38">
        <v>4.2964000000000002</v>
      </c>
      <c r="G31" s="15">
        <v>20.2669</v>
      </c>
      <c r="H31" s="38">
        <v>2.9557000000000002</v>
      </c>
      <c r="I31" s="38">
        <v>17.311199999999999</v>
      </c>
      <c r="J31" s="38">
        <v>8.6335999999999995</v>
      </c>
      <c r="K31" s="38">
        <v>8.6776</v>
      </c>
    </row>
    <row r="32" spans="1:11">
      <c r="A32" s="51" t="s">
        <v>106</v>
      </c>
      <c r="B32" s="38">
        <v>19.7743</v>
      </c>
      <c r="C32" s="38">
        <v>6.8444000000000003</v>
      </c>
      <c r="D32" s="38">
        <v>12.93</v>
      </c>
      <c r="E32" s="38">
        <v>7.9360999999999997</v>
      </c>
      <c r="F32" s="38">
        <v>4.9939</v>
      </c>
      <c r="G32" s="15">
        <v>26.456199999999999</v>
      </c>
      <c r="H32" s="38">
        <v>4.3048999999999999</v>
      </c>
      <c r="I32" s="38">
        <v>22.151299999999999</v>
      </c>
      <c r="J32" s="38">
        <v>14.303800000000001</v>
      </c>
      <c r="K32" s="38">
        <v>7.8475000000000001</v>
      </c>
    </row>
    <row r="33" spans="1:11">
      <c r="A33" s="51" t="s">
        <v>107</v>
      </c>
      <c r="B33" s="42" t="s">
        <v>248</v>
      </c>
      <c r="C33" s="42" t="s">
        <v>248</v>
      </c>
      <c r="D33" s="42" t="s">
        <v>248</v>
      </c>
      <c r="E33" s="42" t="s">
        <v>248</v>
      </c>
      <c r="F33" s="42" t="s">
        <v>248</v>
      </c>
      <c r="G33" s="15">
        <v>19.9285</v>
      </c>
      <c r="H33" s="38">
        <v>3.0182000000000002</v>
      </c>
      <c r="I33" s="38">
        <v>16.910299999999999</v>
      </c>
      <c r="J33" s="38">
        <v>4.8540999999999999</v>
      </c>
      <c r="K33" s="38">
        <v>12.0562</v>
      </c>
    </row>
    <row r="34" spans="1:11">
      <c r="A34" s="51" t="s">
        <v>108</v>
      </c>
      <c r="B34" s="42" t="s">
        <v>248</v>
      </c>
      <c r="C34" s="42" t="s">
        <v>248</v>
      </c>
      <c r="D34" s="42" t="s">
        <v>248</v>
      </c>
      <c r="E34" s="42" t="s">
        <v>248</v>
      </c>
      <c r="F34" s="42" t="s">
        <v>248</v>
      </c>
      <c r="G34" s="15">
        <v>18.185300000000002</v>
      </c>
      <c r="H34" s="38">
        <v>2.3039000000000001</v>
      </c>
      <c r="I34" s="38">
        <v>15.881500000000001</v>
      </c>
      <c r="J34" s="38">
        <v>1.4085000000000001</v>
      </c>
      <c r="K34" s="38">
        <v>14.473000000000001</v>
      </c>
    </row>
    <row r="35" spans="1:11">
      <c r="A35" s="51" t="s">
        <v>109</v>
      </c>
      <c r="B35" s="38">
        <v>31.278099999999998</v>
      </c>
      <c r="C35" s="38">
        <v>5.657</v>
      </c>
      <c r="D35" s="38">
        <v>25.621099999999998</v>
      </c>
      <c r="E35" s="38">
        <v>15.8385</v>
      </c>
      <c r="F35" s="38">
        <v>9.7826000000000004</v>
      </c>
      <c r="G35" s="15">
        <v>39.785299999999999</v>
      </c>
      <c r="H35" s="38">
        <v>3.548</v>
      </c>
      <c r="I35" s="38">
        <v>36.237299999999998</v>
      </c>
      <c r="J35" s="38">
        <v>21.676300000000001</v>
      </c>
      <c r="K35" s="38">
        <v>14.561</v>
      </c>
    </row>
    <row r="36" spans="1:11">
      <c r="A36" s="51" t="s">
        <v>110</v>
      </c>
      <c r="B36" s="38">
        <v>15.9717</v>
      </c>
      <c r="C36" s="38">
        <v>4.6245000000000003</v>
      </c>
      <c r="D36" s="38">
        <v>11.347200000000001</v>
      </c>
      <c r="E36" s="38">
        <v>1.8869</v>
      </c>
      <c r="F36" s="38">
        <v>9.4603000000000002</v>
      </c>
      <c r="G36" s="15">
        <v>19.079000000000001</v>
      </c>
      <c r="H36" s="38">
        <v>5.4534000000000002</v>
      </c>
      <c r="I36" s="38">
        <v>13.6256</v>
      </c>
      <c r="J36" s="38">
        <v>2.3751000000000002</v>
      </c>
      <c r="K36" s="38">
        <v>11.250400000000001</v>
      </c>
    </row>
    <row r="37" spans="1:11">
      <c r="A37" s="51" t="s">
        <v>111</v>
      </c>
      <c r="B37" s="38">
        <v>16.3202</v>
      </c>
      <c r="C37" s="38">
        <v>5.1383999999999999</v>
      </c>
      <c r="D37" s="38">
        <v>11.181800000000001</v>
      </c>
      <c r="E37" s="38">
        <v>3.2917000000000001</v>
      </c>
      <c r="F37" s="38">
        <v>7.8901000000000003</v>
      </c>
      <c r="G37" s="15">
        <v>20.573</v>
      </c>
      <c r="H37" s="38">
        <v>4.0644999999999998</v>
      </c>
      <c r="I37" s="38">
        <v>16.508500000000002</v>
      </c>
      <c r="J37" s="38">
        <v>4.8464999999999998</v>
      </c>
      <c r="K37" s="38">
        <v>11.661899999999999</v>
      </c>
    </row>
    <row r="38" spans="1:11">
      <c r="A38" s="51" t="s">
        <v>112</v>
      </c>
      <c r="B38" s="38">
        <v>12.0556</v>
      </c>
      <c r="C38" s="38">
        <v>1.4258999999999999</v>
      </c>
      <c r="D38" s="38">
        <v>10.6297</v>
      </c>
      <c r="E38" s="38">
        <v>6.6550000000000002</v>
      </c>
      <c r="F38" s="38">
        <v>3.9746999999999999</v>
      </c>
      <c r="G38" s="15">
        <v>17.574200000000001</v>
      </c>
      <c r="H38" s="38">
        <v>1.7565999999999999</v>
      </c>
      <c r="I38" s="38">
        <v>15.817600000000001</v>
      </c>
      <c r="J38" s="38">
        <v>8.4216999999999995</v>
      </c>
      <c r="K38" s="38">
        <v>7.3959000000000001</v>
      </c>
    </row>
    <row r="39" spans="1:11">
      <c r="A39" s="51" t="s">
        <v>113</v>
      </c>
      <c r="B39" s="38">
        <v>12.0375</v>
      </c>
      <c r="C39" s="38">
        <v>4.6681999999999997</v>
      </c>
      <c r="D39" s="38">
        <v>7.3693999999999997</v>
      </c>
      <c r="E39" s="38">
        <v>1.9313</v>
      </c>
      <c r="F39" s="38">
        <v>5.4379999999999997</v>
      </c>
      <c r="G39" s="15">
        <v>13.1007</v>
      </c>
      <c r="H39" s="38">
        <v>4.4244000000000003</v>
      </c>
      <c r="I39" s="38">
        <v>8.6762999999999995</v>
      </c>
      <c r="J39" s="38">
        <v>1.9174</v>
      </c>
      <c r="K39" s="38">
        <v>6.7588999999999997</v>
      </c>
    </row>
    <row r="40" spans="1:11">
      <c r="A40" s="51" t="s">
        <v>114</v>
      </c>
      <c r="B40" s="38">
        <v>20.3261</v>
      </c>
      <c r="C40" s="38">
        <v>5.0251000000000001</v>
      </c>
      <c r="D40" s="38">
        <v>15.301</v>
      </c>
      <c r="E40" s="38">
        <v>10.571400000000001</v>
      </c>
      <c r="F40" s="38">
        <v>4.7295999999999996</v>
      </c>
      <c r="G40" s="15">
        <v>21.8156</v>
      </c>
      <c r="H40" s="38">
        <v>3.6501999999999999</v>
      </c>
      <c r="I40" s="38">
        <v>18.165400000000002</v>
      </c>
      <c r="J40" s="38">
        <v>10.151199999999999</v>
      </c>
      <c r="K40" s="38">
        <v>8.0142000000000007</v>
      </c>
    </row>
    <row r="41" spans="1:11">
      <c r="A41" s="51" t="s">
        <v>115</v>
      </c>
      <c r="B41" s="38">
        <v>18.3277</v>
      </c>
      <c r="C41" s="38">
        <v>2.6667999999999998</v>
      </c>
      <c r="D41" s="38">
        <v>15.6609</v>
      </c>
      <c r="E41" s="38">
        <v>7.8715999999999999</v>
      </c>
      <c r="F41" s="38">
        <v>7.7892000000000001</v>
      </c>
      <c r="G41" s="15">
        <v>26.97</v>
      </c>
      <c r="H41" s="38">
        <v>4.1714000000000002</v>
      </c>
      <c r="I41" s="38">
        <v>22.7986</v>
      </c>
      <c r="J41" s="38">
        <v>11.3826</v>
      </c>
      <c r="K41" s="38">
        <v>11.416</v>
      </c>
    </row>
    <row r="42" spans="1:11">
      <c r="A42" s="51" t="s">
        <v>116</v>
      </c>
      <c r="B42" s="42" t="s">
        <v>248</v>
      </c>
      <c r="C42" s="42" t="s">
        <v>248</v>
      </c>
      <c r="D42" s="42" t="s">
        <v>248</v>
      </c>
      <c r="E42" s="42" t="s">
        <v>248</v>
      </c>
      <c r="F42" s="42" t="s">
        <v>248</v>
      </c>
      <c r="G42" s="15">
        <v>14.974399999999999</v>
      </c>
      <c r="H42" s="38">
        <v>2.9302999999999999</v>
      </c>
      <c r="I42" s="38">
        <v>12.0441</v>
      </c>
      <c r="J42" s="38">
        <v>2.9977</v>
      </c>
      <c r="K42" s="38">
        <v>9.0464000000000002</v>
      </c>
    </row>
    <row r="43" spans="1:11">
      <c r="A43" s="51" t="s">
        <v>117</v>
      </c>
      <c r="B43" s="38">
        <v>22.660299999999999</v>
      </c>
      <c r="C43" s="38">
        <v>3.0030999999999999</v>
      </c>
      <c r="D43" s="38">
        <v>19.6572</v>
      </c>
      <c r="E43" s="38">
        <v>9.5213999999999999</v>
      </c>
      <c r="F43" s="38">
        <v>10.1358</v>
      </c>
      <c r="G43" s="15">
        <v>26.931999999999999</v>
      </c>
      <c r="H43" s="38">
        <v>3.3731</v>
      </c>
      <c r="I43" s="38">
        <v>23.558900000000001</v>
      </c>
      <c r="J43" s="38">
        <v>8.6160999999999994</v>
      </c>
      <c r="K43" s="38">
        <v>14.9428</v>
      </c>
    </row>
    <row r="44" spans="1:11">
      <c r="A44" s="51" t="s">
        <v>118</v>
      </c>
      <c r="B44" s="38">
        <v>17.039100000000001</v>
      </c>
      <c r="C44" s="38">
        <v>5.1414999999999997</v>
      </c>
      <c r="D44" s="38">
        <v>11.897600000000001</v>
      </c>
      <c r="E44" s="38">
        <v>7.1535000000000002</v>
      </c>
      <c r="F44" s="38">
        <v>4.7441000000000004</v>
      </c>
      <c r="G44" s="15">
        <v>18.006900000000002</v>
      </c>
      <c r="H44" s="38">
        <v>6.2527999999999997</v>
      </c>
      <c r="I44" s="38">
        <v>11.754099999999999</v>
      </c>
      <c r="J44" s="38">
        <v>7.2765000000000004</v>
      </c>
      <c r="K44" s="38">
        <v>4.4775999999999998</v>
      </c>
    </row>
    <row r="45" spans="1:11">
      <c r="A45" s="51" t="s">
        <v>119</v>
      </c>
      <c r="B45" s="42" t="s">
        <v>248</v>
      </c>
      <c r="C45" s="42" t="s">
        <v>248</v>
      </c>
      <c r="D45" s="42" t="s">
        <v>248</v>
      </c>
      <c r="E45" s="42" t="s">
        <v>248</v>
      </c>
      <c r="F45" s="42" t="s">
        <v>248</v>
      </c>
      <c r="G45" s="15">
        <v>17.538599999999999</v>
      </c>
      <c r="H45" s="38">
        <v>1.4850000000000001</v>
      </c>
      <c r="I45" s="38">
        <v>16.053599999999999</v>
      </c>
      <c r="J45" s="38">
        <v>8.9954000000000001</v>
      </c>
      <c r="K45" s="38">
        <v>7.0582000000000003</v>
      </c>
    </row>
    <row r="46" spans="1:11">
      <c r="A46" s="51" t="s">
        <v>120</v>
      </c>
      <c r="B46" s="38">
        <v>11.1553</v>
      </c>
      <c r="C46" s="38">
        <v>2.5853000000000002</v>
      </c>
      <c r="D46" s="38">
        <v>8.57</v>
      </c>
      <c r="E46" s="38">
        <v>7.2638999999999996</v>
      </c>
      <c r="F46" s="38">
        <v>1.3061</v>
      </c>
      <c r="G46" s="15">
        <v>13.966100000000001</v>
      </c>
      <c r="H46" s="38">
        <v>2.5951</v>
      </c>
      <c r="I46" s="38">
        <v>11.371</v>
      </c>
      <c r="J46" s="38">
        <v>6.5315000000000003</v>
      </c>
      <c r="K46" s="38">
        <v>4.8395000000000001</v>
      </c>
    </row>
    <row r="47" spans="1:11">
      <c r="A47" s="51" t="s">
        <v>121</v>
      </c>
      <c r="B47" s="38">
        <v>25.154699999999998</v>
      </c>
      <c r="C47" s="38">
        <v>6.8532000000000002</v>
      </c>
      <c r="D47" s="38">
        <v>18.301400000000001</v>
      </c>
      <c r="E47" s="38">
        <v>12.2278</v>
      </c>
      <c r="F47" s="38">
        <v>6.0735999999999999</v>
      </c>
      <c r="G47" s="15">
        <v>27.485900000000001</v>
      </c>
      <c r="H47" s="38">
        <v>7.444</v>
      </c>
      <c r="I47" s="38">
        <v>20.041899999999998</v>
      </c>
      <c r="J47" s="38">
        <v>14.024100000000001</v>
      </c>
      <c r="K47" s="38">
        <v>6.0178000000000003</v>
      </c>
    </row>
    <row r="48" spans="1:11">
      <c r="A48" s="51" t="s">
        <v>122</v>
      </c>
      <c r="B48" s="38">
        <v>13.712199999999999</v>
      </c>
      <c r="C48" s="38">
        <v>2.8241999999999998</v>
      </c>
      <c r="D48" s="38">
        <v>10.888</v>
      </c>
      <c r="E48" s="38">
        <v>7.2328000000000001</v>
      </c>
      <c r="F48" s="38">
        <v>3.6551999999999998</v>
      </c>
      <c r="G48" s="15">
        <v>21.380700000000001</v>
      </c>
      <c r="H48" s="38">
        <v>2.8359999999999999</v>
      </c>
      <c r="I48" s="38">
        <v>18.544699999999999</v>
      </c>
      <c r="J48" s="38">
        <v>11.417299999999999</v>
      </c>
      <c r="K48" s="38">
        <v>7.1275000000000004</v>
      </c>
    </row>
    <row r="49" spans="1:11">
      <c r="A49" s="51" t="s">
        <v>123</v>
      </c>
      <c r="B49" s="38">
        <v>15.492900000000001</v>
      </c>
      <c r="C49" s="38">
        <v>2.7429999999999999</v>
      </c>
      <c r="D49" s="38">
        <v>12.7499</v>
      </c>
      <c r="E49" s="38">
        <v>4.0720999999999998</v>
      </c>
      <c r="F49" s="38">
        <v>8.6778999999999993</v>
      </c>
      <c r="G49" s="15">
        <v>18.444199999999999</v>
      </c>
      <c r="H49" s="38">
        <v>4.0274999999999999</v>
      </c>
      <c r="I49" s="38">
        <v>14.416700000000001</v>
      </c>
      <c r="J49" s="38">
        <v>4.3634000000000004</v>
      </c>
      <c r="K49" s="38">
        <v>10.0533</v>
      </c>
    </row>
    <row r="50" spans="1:11">
      <c r="A50" s="51" t="s">
        <v>124</v>
      </c>
      <c r="B50" s="38">
        <v>15.786899999999999</v>
      </c>
      <c r="C50" s="38">
        <v>4.0084999999999997</v>
      </c>
      <c r="D50" s="38">
        <v>11.7784</v>
      </c>
      <c r="E50" s="38">
        <v>5.2165999999999997</v>
      </c>
      <c r="F50" s="38">
        <v>6.5617999999999999</v>
      </c>
      <c r="G50" s="15">
        <v>19.412600000000001</v>
      </c>
      <c r="H50" s="38">
        <v>6.1439000000000004</v>
      </c>
      <c r="I50" s="38">
        <v>13.268700000000001</v>
      </c>
      <c r="J50" s="38">
        <v>5.1375999999999999</v>
      </c>
      <c r="K50" s="38">
        <v>8.1311</v>
      </c>
    </row>
    <row r="51" spans="1:11">
      <c r="A51" s="51" t="s">
        <v>125</v>
      </c>
      <c r="B51" s="42" t="s">
        <v>248</v>
      </c>
      <c r="C51" s="42" t="s">
        <v>248</v>
      </c>
      <c r="D51" s="42" t="s">
        <v>248</v>
      </c>
      <c r="E51" s="42" t="s">
        <v>248</v>
      </c>
      <c r="F51" s="42" t="s">
        <v>248</v>
      </c>
      <c r="G51" s="15">
        <v>19.349799999999998</v>
      </c>
      <c r="H51" s="38">
        <v>3.2039</v>
      </c>
      <c r="I51" s="38">
        <v>16.145900000000001</v>
      </c>
      <c r="J51" s="38">
        <v>8.17</v>
      </c>
      <c r="K51" s="38">
        <v>7.9759000000000002</v>
      </c>
    </row>
    <row r="52" spans="1:11">
      <c r="A52" s="51" t="s">
        <v>126</v>
      </c>
      <c r="B52" s="38">
        <v>13.3895</v>
      </c>
      <c r="C52" s="38">
        <v>2.7471999999999999</v>
      </c>
      <c r="D52" s="38">
        <v>10.642200000000001</v>
      </c>
      <c r="E52" s="38">
        <v>2.6417999999999999</v>
      </c>
      <c r="F52" s="38">
        <v>8.0004000000000008</v>
      </c>
      <c r="G52" s="15">
        <v>15.1523</v>
      </c>
      <c r="H52" s="38">
        <v>2.8506999999999998</v>
      </c>
      <c r="I52" s="38">
        <v>12.301600000000001</v>
      </c>
      <c r="J52" s="38">
        <v>3.1724000000000001</v>
      </c>
      <c r="K52" s="38">
        <v>9.1290999999999993</v>
      </c>
    </row>
    <row r="53" spans="1:11">
      <c r="A53" s="51" t="s">
        <v>127</v>
      </c>
      <c r="B53" s="38">
        <v>19.294899999999998</v>
      </c>
      <c r="C53" s="38">
        <v>4.8380999999999998</v>
      </c>
      <c r="D53" s="38">
        <v>14.456799999999999</v>
      </c>
      <c r="E53" s="38">
        <v>6.5210999999999997</v>
      </c>
      <c r="F53" s="38">
        <v>7.9356999999999998</v>
      </c>
      <c r="G53" s="15">
        <v>19.952400000000001</v>
      </c>
      <c r="H53" s="38">
        <v>3.6183999999999998</v>
      </c>
      <c r="I53" s="38">
        <v>16.334</v>
      </c>
      <c r="J53" s="38">
        <v>4.0327000000000002</v>
      </c>
      <c r="K53" s="38">
        <v>12.301299999999999</v>
      </c>
    </row>
    <row r="54" spans="1:11">
      <c r="A54" s="51" t="s">
        <v>128</v>
      </c>
      <c r="B54" s="38">
        <v>15.3086</v>
      </c>
      <c r="C54" s="38">
        <v>1.8668</v>
      </c>
      <c r="D54" s="38">
        <v>13.441800000000001</v>
      </c>
      <c r="E54" s="38">
        <v>7.6592000000000002</v>
      </c>
      <c r="F54" s="38">
        <v>5.7827000000000002</v>
      </c>
      <c r="G54" s="15">
        <v>17.621099999999998</v>
      </c>
      <c r="H54" s="38">
        <v>1.0628</v>
      </c>
      <c r="I54" s="38">
        <v>16.558299999999999</v>
      </c>
      <c r="J54" s="38">
        <v>5.7076000000000002</v>
      </c>
      <c r="K54" s="38">
        <v>10.8507</v>
      </c>
    </row>
    <row r="55" spans="1:11">
      <c r="A55" s="40" t="s">
        <v>129</v>
      </c>
      <c r="B55" s="41"/>
      <c r="C55" s="41"/>
      <c r="D55" s="41"/>
      <c r="E55" s="41"/>
      <c r="F55" s="41"/>
      <c r="G55" s="41"/>
      <c r="H55" s="41"/>
      <c r="I55" s="41"/>
      <c r="J55" s="41"/>
      <c r="K55" s="41"/>
    </row>
    <row r="56" spans="1:11">
      <c r="A56" s="52" t="s">
        <v>131</v>
      </c>
      <c r="B56" s="38">
        <v>19.346900000000002</v>
      </c>
      <c r="C56" s="38">
        <v>5.1441999999999997</v>
      </c>
      <c r="D56" s="38">
        <v>14.2027</v>
      </c>
      <c r="E56" s="38">
        <v>7.1698000000000004</v>
      </c>
      <c r="F56" s="38">
        <v>7.0328999999999997</v>
      </c>
      <c r="G56" s="15">
        <v>18.379899999999999</v>
      </c>
      <c r="H56" s="38">
        <v>4.4204999999999997</v>
      </c>
      <c r="I56" s="38">
        <v>13.9595</v>
      </c>
      <c r="J56" s="38">
        <v>4.1115000000000004</v>
      </c>
      <c r="K56" s="38">
        <v>9.8478999999999992</v>
      </c>
    </row>
    <row r="57" spans="1:11">
      <c r="A57" s="52" t="s">
        <v>180</v>
      </c>
      <c r="B57" s="38">
        <v>10.7584</v>
      </c>
      <c r="C57" s="38">
        <v>2.6619999999999999</v>
      </c>
      <c r="D57" s="38">
        <v>8.0963999999999992</v>
      </c>
      <c r="E57" s="38">
        <v>4.2678000000000003</v>
      </c>
      <c r="F57" s="38">
        <v>3.8285999999999998</v>
      </c>
      <c r="G57" s="15">
        <v>14.269299999999999</v>
      </c>
      <c r="H57" s="38">
        <v>1.4074</v>
      </c>
      <c r="I57" s="38">
        <v>12.861800000000001</v>
      </c>
      <c r="J57" s="38">
        <v>6.0570000000000004</v>
      </c>
      <c r="K57" s="38">
        <v>6.8048000000000002</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7"/>
  <sheetViews>
    <sheetView workbookViewId="0"/>
  </sheetViews>
  <sheetFormatPr defaultRowHeight="15"/>
  <cols>
    <col min="1" max="1" width="52" customWidth="1"/>
    <col min="2" max="4" width="17" customWidth="1"/>
    <col min="5" max="5" width="52" customWidth="1"/>
  </cols>
  <sheetData>
    <row r="1" spans="1:5">
      <c r="A1" s="2" t="s">
        <v>0</v>
      </c>
    </row>
    <row r="2" spans="1:5" ht="29.45" customHeight="1">
      <c r="A2" s="3" t="s">
        <v>48</v>
      </c>
      <c r="B2" s="4" t="s">
        <v>49</v>
      </c>
      <c r="C2" s="5" t="s">
        <v>50</v>
      </c>
      <c r="D2" s="5" t="s">
        <v>51</v>
      </c>
      <c r="E2" s="6" t="s">
        <v>52</v>
      </c>
    </row>
    <row r="3" spans="1:5">
      <c r="A3" s="35" t="s">
        <v>53</v>
      </c>
      <c r="B3" s="36"/>
      <c r="C3" s="36"/>
      <c r="D3" s="36"/>
      <c r="E3" s="36"/>
    </row>
    <row r="4" spans="1:5">
      <c r="A4" s="37" t="s">
        <v>54</v>
      </c>
      <c r="B4" s="38">
        <v>45</v>
      </c>
      <c r="C4" s="38">
        <v>40</v>
      </c>
      <c r="D4" s="38">
        <v>40</v>
      </c>
      <c r="E4" s="39" t="s">
        <v>55</v>
      </c>
    </row>
    <row r="5" spans="1:5">
      <c r="A5" s="37" t="s">
        <v>56</v>
      </c>
      <c r="B5" s="38">
        <v>20</v>
      </c>
      <c r="C5" s="38">
        <v>20</v>
      </c>
      <c r="D5" s="38">
        <v>20</v>
      </c>
      <c r="E5" s="39" t="s">
        <v>56</v>
      </c>
    </row>
    <row r="6" spans="1:5">
      <c r="A6" s="37" t="s">
        <v>57</v>
      </c>
      <c r="B6" s="38">
        <v>15</v>
      </c>
      <c r="C6" s="38">
        <v>15</v>
      </c>
      <c r="D6" s="38">
        <v>15</v>
      </c>
      <c r="E6" s="39" t="s">
        <v>58</v>
      </c>
    </row>
    <row r="7" spans="1:5">
      <c r="A7" s="37" t="s">
        <v>59</v>
      </c>
      <c r="B7" s="38">
        <v>10</v>
      </c>
      <c r="C7" s="38">
        <v>10</v>
      </c>
      <c r="D7" s="38">
        <v>10</v>
      </c>
      <c r="E7" s="39" t="s">
        <v>59</v>
      </c>
    </row>
    <row r="8" spans="1:5">
      <c r="A8" s="37" t="s">
        <v>60</v>
      </c>
      <c r="B8" s="38">
        <v>10</v>
      </c>
      <c r="C8" s="38">
        <v>15</v>
      </c>
      <c r="D8" s="38">
        <v>15</v>
      </c>
      <c r="E8" s="39" t="s">
        <v>61</v>
      </c>
    </row>
    <row r="9" spans="1:5">
      <c r="A9" s="40" t="s">
        <v>62</v>
      </c>
      <c r="B9" s="41"/>
      <c r="C9" s="41"/>
      <c r="D9" s="41"/>
      <c r="E9" s="41"/>
    </row>
    <row r="10" spans="1:5">
      <c r="A10" s="37" t="s">
        <v>54</v>
      </c>
      <c r="B10" s="38">
        <v>30</v>
      </c>
      <c r="C10" s="38">
        <v>25</v>
      </c>
      <c r="D10" s="38">
        <v>20</v>
      </c>
      <c r="E10" s="39" t="s">
        <v>55</v>
      </c>
    </row>
    <row r="11" spans="1:5">
      <c r="A11" s="37" t="s">
        <v>56</v>
      </c>
      <c r="B11" s="38">
        <v>15</v>
      </c>
      <c r="C11" s="38">
        <v>15</v>
      </c>
      <c r="D11" s="38">
        <v>15</v>
      </c>
      <c r="E11" s="39" t="s">
        <v>56</v>
      </c>
    </row>
    <row r="12" spans="1:5">
      <c r="A12" s="37" t="s">
        <v>57</v>
      </c>
      <c r="B12" s="38">
        <v>20</v>
      </c>
      <c r="C12" s="38">
        <v>20</v>
      </c>
      <c r="D12" s="38">
        <v>20</v>
      </c>
      <c r="E12" s="39" t="s">
        <v>58</v>
      </c>
    </row>
    <row r="13" spans="1:5">
      <c r="A13" s="37" t="s">
        <v>59</v>
      </c>
      <c r="B13" s="38">
        <v>15</v>
      </c>
      <c r="C13" s="38">
        <v>15</v>
      </c>
      <c r="D13" s="38">
        <v>15</v>
      </c>
      <c r="E13" s="39" t="s">
        <v>59</v>
      </c>
    </row>
    <row r="14" spans="1:5">
      <c r="A14" s="7" t="s">
        <v>60</v>
      </c>
      <c r="B14" s="8">
        <v>20</v>
      </c>
      <c r="C14" s="8">
        <v>25</v>
      </c>
      <c r="D14" s="8">
        <v>30</v>
      </c>
      <c r="E14" s="9" t="s">
        <v>61</v>
      </c>
    </row>
    <row r="15" spans="1:5">
      <c r="A15" s="10" t="s">
        <v>63</v>
      </c>
    </row>
    <row r="16" spans="1:5">
      <c r="A16" s="10" t="s">
        <v>64</v>
      </c>
    </row>
    <row r="17" spans="1:1">
      <c r="A17" s="10" t="s">
        <v>65</v>
      </c>
    </row>
  </sheetData>
  <mergeCells count="2">
    <mergeCell ref="A3:E3"/>
    <mergeCell ref="A9:E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59"/>
  <sheetViews>
    <sheetView workbookViewId="0"/>
  </sheetViews>
  <sheetFormatPr defaultRowHeight="15"/>
  <cols>
    <col min="1" max="1" width="26" customWidth="1"/>
    <col min="2" max="11" width="16" customWidth="1"/>
  </cols>
  <sheetData>
    <row r="1" spans="1:11">
      <c r="A1" s="2" t="s">
        <v>18</v>
      </c>
    </row>
    <row r="2" spans="1:11">
      <c r="A2" s="43" t="s">
        <v>73</v>
      </c>
      <c r="B2" s="66">
        <v>2005</v>
      </c>
      <c r="C2" s="45"/>
      <c r="D2" s="45"/>
      <c r="E2" s="45"/>
      <c r="F2" s="45"/>
      <c r="G2" s="66">
        <v>2007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22.9359</v>
      </c>
      <c r="C4" s="38">
        <v>3.4291999999999998</v>
      </c>
      <c r="D4" s="38">
        <v>19.506699999999999</v>
      </c>
      <c r="E4" s="38">
        <v>9.7619000000000007</v>
      </c>
      <c r="F4" s="38">
        <v>9.7460000000000004</v>
      </c>
      <c r="G4" s="15">
        <v>23.0214</v>
      </c>
      <c r="H4" s="38">
        <v>3.1133999999999999</v>
      </c>
      <c r="I4" s="38">
        <v>19.907900000000001</v>
      </c>
      <c r="J4" s="38">
        <v>9.6890999999999998</v>
      </c>
      <c r="K4" s="38">
        <v>10.2189</v>
      </c>
    </row>
    <row r="5" spans="1:11">
      <c r="A5" s="51" t="s">
        <v>79</v>
      </c>
      <c r="B5" s="38">
        <v>12.9671</v>
      </c>
      <c r="C5" s="38">
        <v>1.2181</v>
      </c>
      <c r="D5" s="38">
        <v>11.749000000000001</v>
      </c>
      <c r="E5" s="38">
        <v>8.7143999999999995</v>
      </c>
      <c r="F5" s="38">
        <v>3.0346000000000002</v>
      </c>
      <c r="G5" s="15">
        <v>13.3005</v>
      </c>
      <c r="H5" s="38">
        <v>1.5301</v>
      </c>
      <c r="I5" s="38">
        <v>11.7705</v>
      </c>
      <c r="J5" s="38">
        <v>7.9622999999999999</v>
      </c>
      <c r="K5" s="38">
        <v>3.8081999999999998</v>
      </c>
    </row>
    <row r="6" spans="1:11">
      <c r="A6" s="51" t="s">
        <v>80</v>
      </c>
      <c r="B6" s="38">
        <v>31.9604</v>
      </c>
      <c r="C6" s="38">
        <v>1.5099</v>
      </c>
      <c r="D6" s="38">
        <v>30.450500000000002</v>
      </c>
      <c r="E6" s="38">
        <v>15.365399999999999</v>
      </c>
      <c r="F6" s="38">
        <v>15.085100000000001</v>
      </c>
      <c r="G6" s="15">
        <v>29.720199999999998</v>
      </c>
      <c r="H6" s="38">
        <v>1.7458</v>
      </c>
      <c r="I6" s="38">
        <v>27.974399999999999</v>
      </c>
      <c r="J6" s="38">
        <v>12.9064</v>
      </c>
      <c r="K6" s="38">
        <v>15.068</v>
      </c>
    </row>
    <row r="7" spans="1:11">
      <c r="A7" s="51" t="s">
        <v>81</v>
      </c>
      <c r="B7" s="38">
        <v>29.078700000000001</v>
      </c>
      <c r="C7" s="38">
        <v>4.0149999999999997</v>
      </c>
      <c r="D7" s="38">
        <v>25.063700000000001</v>
      </c>
      <c r="E7" s="38">
        <v>16.73</v>
      </c>
      <c r="F7" s="38">
        <v>8.3338000000000001</v>
      </c>
      <c r="G7" s="15">
        <v>24.6372</v>
      </c>
      <c r="H7" s="38">
        <v>3.0787</v>
      </c>
      <c r="I7" s="38">
        <v>21.558499999999999</v>
      </c>
      <c r="J7" s="38">
        <v>14.349500000000001</v>
      </c>
      <c r="K7" s="38">
        <v>7.2089999999999996</v>
      </c>
    </row>
    <row r="8" spans="1:11">
      <c r="A8" s="51" t="s">
        <v>82</v>
      </c>
      <c r="B8" s="38">
        <v>16.438600000000001</v>
      </c>
      <c r="C8" s="38">
        <v>3.2147000000000001</v>
      </c>
      <c r="D8" s="38">
        <v>13.2239</v>
      </c>
      <c r="E8" s="38">
        <v>5.0288000000000004</v>
      </c>
      <c r="F8" s="38">
        <v>8.1951000000000001</v>
      </c>
      <c r="G8" s="15">
        <v>18.222899999999999</v>
      </c>
      <c r="H8" s="38">
        <v>2.8140000000000001</v>
      </c>
      <c r="I8" s="38">
        <v>15.409000000000001</v>
      </c>
      <c r="J8" s="38">
        <v>4.2198000000000002</v>
      </c>
      <c r="K8" s="38">
        <v>11.1892</v>
      </c>
    </row>
    <row r="9" spans="1:11">
      <c r="A9" s="51" t="s">
        <v>83</v>
      </c>
      <c r="B9" s="38">
        <v>39.276600000000002</v>
      </c>
      <c r="C9" s="38">
        <v>3.9933000000000001</v>
      </c>
      <c r="D9" s="38">
        <v>35.283299999999997</v>
      </c>
      <c r="E9" s="38">
        <v>30.6373</v>
      </c>
      <c r="F9" s="38">
        <v>4.6566999999999998</v>
      </c>
      <c r="G9" s="15">
        <v>40.056199999999997</v>
      </c>
      <c r="H9" s="38">
        <v>2.0085999999999999</v>
      </c>
      <c r="I9" s="38">
        <v>38.047600000000003</v>
      </c>
      <c r="J9" s="38">
        <v>32.756399999999999</v>
      </c>
      <c r="K9" s="38">
        <v>5.2911999999999999</v>
      </c>
    </row>
    <row r="10" spans="1:11">
      <c r="A10" s="51" t="s">
        <v>84</v>
      </c>
      <c r="B10" s="38">
        <v>21.694600000000001</v>
      </c>
      <c r="C10" s="38">
        <v>2.6017999999999999</v>
      </c>
      <c r="D10" s="38">
        <v>19.0928</v>
      </c>
      <c r="E10" s="38">
        <v>5.4585999999999997</v>
      </c>
      <c r="F10" s="38">
        <v>13.6342</v>
      </c>
      <c r="G10" s="15">
        <v>25.489799999999999</v>
      </c>
      <c r="H10" s="38">
        <v>1.7222</v>
      </c>
      <c r="I10" s="38">
        <v>23.767600000000002</v>
      </c>
      <c r="J10" s="38">
        <v>8.8374000000000006</v>
      </c>
      <c r="K10" s="38">
        <v>14.930199999999999</v>
      </c>
    </row>
    <row r="11" spans="1:11">
      <c r="A11" s="51" t="s">
        <v>85</v>
      </c>
      <c r="B11" s="38">
        <v>16.2911</v>
      </c>
      <c r="C11" s="38">
        <v>1.9326000000000001</v>
      </c>
      <c r="D11" s="38">
        <v>14.358499999999999</v>
      </c>
      <c r="E11" s="38">
        <v>4.2385999999999999</v>
      </c>
      <c r="F11" s="38">
        <v>10.1198</v>
      </c>
      <c r="G11" s="15">
        <v>18.249099999999999</v>
      </c>
      <c r="H11" s="38">
        <v>1.3960999999999999</v>
      </c>
      <c r="I11" s="38">
        <v>16.853000000000002</v>
      </c>
      <c r="J11" s="38">
        <v>3.7166999999999999</v>
      </c>
      <c r="K11" s="38">
        <v>13.1363</v>
      </c>
    </row>
    <row r="12" spans="1:11">
      <c r="A12" s="51" t="s">
        <v>86</v>
      </c>
      <c r="B12" s="38">
        <v>19.701499999999999</v>
      </c>
      <c r="C12" s="38">
        <v>7.5853999999999999</v>
      </c>
      <c r="D12" s="38">
        <v>12.116099999999999</v>
      </c>
      <c r="E12" s="38">
        <v>4.7106000000000003</v>
      </c>
      <c r="F12" s="38">
        <v>7.4054000000000002</v>
      </c>
      <c r="G12" s="15">
        <v>20.447900000000001</v>
      </c>
      <c r="H12" s="38">
        <v>5.3361000000000001</v>
      </c>
      <c r="I12" s="38">
        <v>15.111700000000001</v>
      </c>
      <c r="J12" s="38">
        <v>4.6395</v>
      </c>
      <c r="K12" s="38">
        <v>10.472300000000001</v>
      </c>
    </row>
    <row r="13" spans="1:11">
      <c r="A13" s="51" t="s">
        <v>87</v>
      </c>
      <c r="B13" s="38">
        <v>24.5991</v>
      </c>
      <c r="C13" s="38">
        <v>3.2241</v>
      </c>
      <c r="D13" s="38">
        <v>21.375</v>
      </c>
      <c r="E13" s="38">
        <v>4.5876000000000001</v>
      </c>
      <c r="F13" s="38">
        <v>16.787500000000001</v>
      </c>
      <c r="G13" s="15">
        <v>21.5366</v>
      </c>
      <c r="H13" s="38">
        <v>3.2067999999999999</v>
      </c>
      <c r="I13" s="38">
        <v>18.329799999999999</v>
      </c>
      <c r="J13" s="38">
        <v>2.0114999999999998</v>
      </c>
      <c r="K13" s="38">
        <v>16.318300000000001</v>
      </c>
    </row>
    <row r="14" spans="1:11">
      <c r="A14" s="51" t="s">
        <v>88</v>
      </c>
      <c r="B14" s="38">
        <v>16.041</v>
      </c>
      <c r="C14" s="38">
        <v>2.1419000000000001</v>
      </c>
      <c r="D14" s="38">
        <v>13.899100000000001</v>
      </c>
      <c r="E14" s="38">
        <v>6.0155000000000003</v>
      </c>
      <c r="F14" s="38">
        <v>7.8834999999999997</v>
      </c>
      <c r="G14" s="15">
        <v>15.287100000000001</v>
      </c>
      <c r="H14" s="38">
        <v>2.2753999999999999</v>
      </c>
      <c r="I14" s="38">
        <v>13.011699999999999</v>
      </c>
      <c r="J14" s="38">
        <v>4.1308999999999996</v>
      </c>
      <c r="K14" s="38">
        <v>8.8808000000000007</v>
      </c>
    </row>
    <row r="15" spans="1:11">
      <c r="A15" s="51" t="s">
        <v>89</v>
      </c>
      <c r="B15" s="38">
        <v>18.401499999999999</v>
      </c>
      <c r="C15" s="38">
        <v>2.6456</v>
      </c>
      <c r="D15" s="38">
        <v>15.7559</v>
      </c>
      <c r="E15" s="38">
        <v>6.3033999999999999</v>
      </c>
      <c r="F15" s="38">
        <v>9.4583999999999993</v>
      </c>
      <c r="G15" s="15">
        <v>19.476099999999999</v>
      </c>
      <c r="H15" s="38">
        <v>1.4338</v>
      </c>
      <c r="I15" s="38">
        <v>18.042300000000001</v>
      </c>
      <c r="J15" s="38">
        <v>7.3566000000000003</v>
      </c>
      <c r="K15" s="38">
        <v>10.685700000000001</v>
      </c>
    </row>
    <row r="16" spans="1:11">
      <c r="A16" s="51" t="s">
        <v>90</v>
      </c>
      <c r="B16" s="38">
        <v>18.421600000000002</v>
      </c>
      <c r="C16" s="38">
        <v>1.3208</v>
      </c>
      <c r="D16" s="38">
        <v>17.1008</v>
      </c>
      <c r="E16" s="38">
        <v>9.3315000000000001</v>
      </c>
      <c r="F16" s="38">
        <v>7.7693000000000003</v>
      </c>
      <c r="G16" s="15">
        <v>17.505199999999999</v>
      </c>
      <c r="H16" s="38">
        <v>1.5381</v>
      </c>
      <c r="I16" s="38">
        <v>15.9671</v>
      </c>
      <c r="J16" s="38">
        <v>7.9294000000000002</v>
      </c>
      <c r="K16" s="38">
        <v>8.0376999999999992</v>
      </c>
    </row>
    <row r="17" spans="1:11">
      <c r="A17" s="51" t="s">
        <v>91</v>
      </c>
      <c r="B17" s="38">
        <v>22.3065</v>
      </c>
      <c r="C17" s="38">
        <v>2.6596000000000002</v>
      </c>
      <c r="D17" s="38">
        <v>19.646899999999999</v>
      </c>
      <c r="E17" s="38">
        <v>9.3267000000000007</v>
      </c>
      <c r="F17" s="38">
        <v>10.3202</v>
      </c>
      <c r="G17" s="15">
        <v>22.8429</v>
      </c>
      <c r="H17" s="38">
        <v>4.5148000000000001</v>
      </c>
      <c r="I17" s="38">
        <v>18.328099999999999</v>
      </c>
      <c r="J17" s="38">
        <v>7.9223999999999997</v>
      </c>
      <c r="K17" s="38">
        <v>10.4057</v>
      </c>
    </row>
    <row r="18" spans="1:11">
      <c r="A18" s="51" t="s">
        <v>92</v>
      </c>
      <c r="B18" s="38">
        <v>18.251999999999999</v>
      </c>
      <c r="C18" s="38">
        <v>1.8308</v>
      </c>
      <c r="D18" s="38">
        <v>16.421199999999999</v>
      </c>
      <c r="E18" s="38">
        <v>5.1783999999999999</v>
      </c>
      <c r="F18" s="38">
        <v>11.242900000000001</v>
      </c>
      <c r="G18" s="15">
        <v>21.8887</v>
      </c>
      <c r="H18" s="38">
        <v>2.7656999999999998</v>
      </c>
      <c r="I18" s="38">
        <v>19.123000000000001</v>
      </c>
      <c r="J18" s="38">
        <v>7.4946999999999999</v>
      </c>
      <c r="K18" s="38">
        <v>11.628299999999999</v>
      </c>
    </row>
    <row r="19" spans="1:11">
      <c r="A19" s="51" t="s">
        <v>93</v>
      </c>
      <c r="B19" s="38">
        <v>17.906099999999999</v>
      </c>
      <c r="C19" s="38">
        <v>1.9114</v>
      </c>
      <c r="D19" s="38">
        <v>15.9947</v>
      </c>
      <c r="E19" s="38">
        <v>3.5206</v>
      </c>
      <c r="F19" s="38">
        <v>12.4741</v>
      </c>
      <c r="G19" s="15">
        <v>17.4863</v>
      </c>
      <c r="H19" s="38">
        <v>1.4486000000000001</v>
      </c>
      <c r="I19" s="38">
        <v>16.037700000000001</v>
      </c>
      <c r="J19" s="38">
        <v>4.1467000000000001</v>
      </c>
      <c r="K19" s="38">
        <v>11.891</v>
      </c>
    </row>
    <row r="20" spans="1:11">
      <c r="A20" s="51" t="s">
        <v>94</v>
      </c>
      <c r="B20" s="38">
        <v>18.6708</v>
      </c>
      <c r="C20" s="38">
        <v>2.7728000000000002</v>
      </c>
      <c r="D20" s="38">
        <v>15.898</v>
      </c>
      <c r="E20" s="38">
        <v>5.8057999999999996</v>
      </c>
      <c r="F20" s="38">
        <v>10.0922</v>
      </c>
      <c r="G20" s="15">
        <v>20.036899999999999</v>
      </c>
      <c r="H20" s="38">
        <v>2.9601000000000002</v>
      </c>
      <c r="I20" s="38">
        <v>17.076799999999999</v>
      </c>
      <c r="J20" s="38">
        <v>6.8670999999999998</v>
      </c>
      <c r="K20" s="38">
        <v>10.2097</v>
      </c>
    </row>
    <row r="21" spans="1:11">
      <c r="A21" s="51" t="s">
        <v>95</v>
      </c>
      <c r="B21" s="38">
        <v>15.2996</v>
      </c>
      <c r="C21" s="38">
        <v>2.754</v>
      </c>
      <c r="D21" s="38">
        <v>12.5456</v>
      </c>
      <c r="E21" s="38">
        <v>3.4260999999999999</v>
      </c>
      <c r="F21" s="38">
        <v>9.1195000000000004</v>
      </c>
      <c r="G21" s="15">
        <v>17.0943</v>
      </c>
      <c r="H21" s="38">
        <v>2.5977000000000001</v>
      </c>
      <c r="I21" s="38">
        <v>14.496600000000001</v>
      </c>
      <c r="J21" s="38">
        <v>6.1298000000000004</v>
      </c>
      <c r="K21" s="38">
        <v>8.3667999999999996</v>
      </c>
    </row>
    <row r="22" spans="1:11">
      <c r="A22" s="51" t="s">
        <v>96</v>
      </c>
      <c r="B22" s="38">
        <v>24.3477</v>
      </c>
      <c r="C22" s="38">
        <v>3.8666</v>
      </c>
      <c r="D22" s="38">
        <v>20.481100000000001</v>
      </c>
      <c r="E22" s="38">
        <v>2.9129999999999998</v>
      </c>
      <c r="F22" s="38">
        <v>17.568000000000001</v>
      </c>
      <c r="G22" s="15">
        <v>18.509699999999999</v>
      </c>
      <c r="H22" s="38">
        <v>2.1789000000000001</v>
      </c>
      <c r="I22" s="38">
        <v>16.3308</v>
      </c>
      <c r="J22" s="38">
        <v>3.1248</v>
      </c>
      <c r="K22" s="38">
        <v>13.206</v>
      </c>
    </row>
    <row r="23" spans="1:11">
      <c r="A23" s="51" t="s">
        <v>97</v>
      </c>
      <c r="B23" s="38">
        <v>19.919</v>
      </c>
      <c r="C23" s="38">
        <v>3.548</v>
      </c>
      <c r="D23" s="38">
        <v>16.370999999999999</v>
      </c>
      <c r="E23" s="38">
        <v>4.6935000000000002</v>
      </c>
      <c r="F23" s="38">
        <v>11.6775</v>
      </c>
      <c r="G23" s="15">
        <v>19.273700000000002</v>
      </c>
      <c r="H23" s="38">
        <v>3.0284</v>
      </c>
      <c r="I23" s="38">
        <v>16.2453</v>
      </c>
      <c r="J23" s="38">
        <v>4.2519</v>
      </c>
      <c r="K23" s="38">
        <v>11.993399999999999</v>
      </c>
    </row>
    <row r="24" spans="1:11">
      <c r="A24" s="51" t="s">
        <v>98</v>
      </c>
      <c r="B24" s="38">
        <v>16.7469</v>
      </c>
      <c r="C24" s="38">
        <v>3.5312000000000001</v>
      </c>
      <c r="D24" s="38">
        <v>13.2157</v>
      </c>
      <c r="E24" s="38">
        <v>4.5814000000000004</v>
      </c>
      <c r="F24" s="38">
        <v>8.6396999999999995</v>
      </c>
      <c r="G24" s="15">
        <v>16.145299999999999</v>
      </c>
      <c r="H24" s="38">
        <v>3.7585999999999999</v>
      </c>
      <c r="I24" s="38">
        <v>12.386699999999999</v>
      </c>
      <c r="J24" s="38">
        <v>3.7075</v>
      </c>
      <c r="K24" s="38">
        <v>8.6791999999999998</v>
      </c>
    </row>
    <row r="25" spans="1:11">
      <c r="A25" s="51" t="s">
        <v>99</v>
      </c>
      <c r="B25" s="38">
        <v>23.505199999999999</v>
      </c>
      <c r="C25" s="38">
        <v>4.0499000000000001</v>
      </c>
      <c r="D25" s="38">
        <v>19.455300000000001</v>
      </c>
      <c r="E25" s="38">
        <v>6.2541000000000002</v>
      </c>
      <c r="F25" s="38">
        <v>13.2012</v>
      </c>
      <c r="G25" s="15">
        <v>23.220700000000001</v>
      </c>
      <c r="H25" s="38">
        <v>5.3556999999999997</v>
      </c>
      <c r="I25" s="38">
        <v>17.864999999999998</v>
      </c>
      <c r="J25" s="38">
        <v>5.9941000000000004</v>
      </c>
      <c r="K25" s="38">
        <v>11.870900000000001</v>
      </c>
    </row>
    <row r="26" spans="1:11">
      <c r="A26" s="51" t="s">
        <v>100</v>
      </c>
      <c r="B26" s="38">
        <v>17.011099999999999</v>
      </c>
      <c r="C26" s="38">
        <v>4.0670000000000002</v>
      </c>
      <c r="D26" s="38">
        <v>12.944100000000001</v>
      </c>
      <c r="E26" s="38">
        <v>4.3235999999999999</v>
      </c>
      <c r="F26" s="38">
        <v>8.6254000000000008</v>
      </c>
      <c r="G26" s="15">
        <v>15.478899999999999</v>
      </c>
      <c r="H26" s="38">
        <v>3.3315000000000001</v>
      </c>
      <c r="I26" s="38">
        <v>12.147399999999999</v>
      </c>
      <c r="J26" s="38">
        <v>4.9021999999999997</v>
      </c>
      <c r="K26" s="38">
        <v>7.2451999999999996</v>
      </c>
    </row>
    <row r="27" spans="1:11">
      <c r="A27" s="51" t="s">
        <v>101</v>
      </c>
      <c r="B27" s="38">
        <v>19.496600000000001</v>
      </c>
      <c r="C27" s="38">
        <v>2.2917999999999998</v>
      </c>
      <c r="D27" s="38">
        <v>17.204699999999999</v>
      </c>
      <c r="E27" s="38">
        <v>8.5099</v>
      </c>
      <c r="F27" s="38">
        <v>8.6948000000000008</v>
      </c>
      <c r="G27" s="15">
        <v>20.596800000000002</v>
      </c>
      <c r="H27" s="38">
        <v>2.3730000000000002</v>
      </c>
      <c r="I27" s="38">
        <v>18.223700000000001</v>
      </c>
      <c r="J27" s="38">
        <v>7.9222999999999999</v>
      </c>
      <c r="K27" s="38">
        <v>10.301399999999999</v>
      </c>
    </row>
    <row r="28" spans="1:11">
      <c r="A28" s="51" t="s">
        <v>102</v>
      </c>
      <c r="B28" s="38">
        <v>11.059799999999999</v>
      </c>
      <c r="C28" s="38">
        <v>2.1158999999999999</v>
      </c>
      <c r="D28" s="38">
        <v>8.9438999999999993</v>
      </c>
      <c r="E28" s="38">
        <v>5.3036000000000003</v>
      </c>
      <c r="F28" s="38">
        <v>3.6402999999999999</v>
      </c>
      <c r="G28" s="15">
        <v>11.2582</v>
      </c>
      <c r="H28" s="38">
        <v>0.84509999999999996</v>
      </c>
      <c r="I28" s="38">
        <v>10.4131</v>
      </c>
      <c r="J28" s="38">
        <v>4.8110999999999997</v>
      </c>
      <c r="K28" s="38">
        <v>5.6020000000000003</v>
      </c>
    </row>
    <row r="29" spans="1:11">
      <c r="A29" s="51" t="s">
        <v>103</v>
      </c>
      <c r="B29" s="38">
        <v>18.0929</v>
      </c>
      <c r="C29" s="38">
        <v>2.4409999999999998</v>
      </c>
      <c r="D29" s="38">
        <v>15.651899999999999</v>
      </c>
      <c r="E29" s="38">
        <v>5.7477</v>
      </c>
      <c r="F29" s="38">
        <v>9.9041999999999994</v>
      </c>
      <c r="G29" s="15">
        <v>16.128900000000002</v>
      </c>
      <c r="H29" s="38">
        <v>3.504</v>
      </c>
      <c r="I29" s="38">
        <v>12.6249</v>
      </c>
      <c r="J29" s="38">
        <v>5.0713999999999997</v>
      </c>
      <c r="K29" s="38">
        <v>7.5534999999999997</v>
      </c>
    </row>
    <row r="30" spans="1:11">
      <c r="A30" s="51" t="s">
        <v>104</v>
      </c>
      <c r="B30" s="38">
        <v>14.1904</v>
      </c>
      <c r="C30" s="38">
        <v>1.9406000000000001</v>
      </c>
      <c r="D30" s="38">
        <v>12.249700000000001</v>
      </c>
      <c r="E30" s="38">
        <v>3.9781</v>
      </c>
      <c r="F30" s="38">
        <v>8.2758000000000003</v>
      </c>
      <c r="G30" s="15">
        <v>16.2044</v>
      </c>
      <c r="H30" s="38">
        <v>2.4382000000000001</v>
      </c>
      <c r="I30" s="38">
        <v>13.7662</v>
      </c>
      <c r="J30" s="38">
        <v>4.6220999999999997</v>
      </c>
      <c r="K30" s="38">
        <v>9.1440000000000001</v>
      </c>
    </row>
    <row r="31" spans="1:11">
      <c r="A31" s="51" t="s">
        <v>105</v>
      </c>
      <c r="B31" s="38">
        <v>23.473099999999999</v>
      </c>
      <c r="C31" s="38">
        <v>2.4258999999999999</v>
      </c>
      <c r="D31" s="38">
        <v>21.0473</v>
      </c>
      <c r="E31" s="38">
        <v>9.3568999999999996</v>
      </c>
      <c r="F31" s="38">
        <v>11.6904</v>
      </c>
      <c r="G31" s="15">
        <v>23.2075</v>
      </c>
      <c r="H31" s="38">
        <v>2.7572000000000001</v>
      </c>
      <c r="I31" s="38">
        <v>20.450299999999999</v>
      </c>
      <c r="J31" s="38">
        <v>10.1732</v>
      </c>
      <c r="K31" s="38">
        <v>10.277100000000001</v>
      </c>
    </row>
    <row r="32" spans="1:11">
      <c r="A32" s="51" t="s">
        <v>106</v>
      </c>
      <c r="B32" s="38">
        <v>26.2667</v>
      </c>
      <c r="C32" s="38">
        <v>3.3123</v>
      </c>
      <c r="D32" s="38">
        <v>22.9544</v>
      </c>
      <c r="E32" s="38">
        <v>13.068</v>
      </c>
      <c r="F32" s="38">
        <v>9.8864000000000001</v>
      </c>
      <c r="G32" s="15">
        <v>32.326999999999998</v>
      </c>
      <c r="H32" s="38">
        <v>3.4548999999999999</v>
      </c>
      <c r="I32" s="38">
        <v>28.872</v>
      </c>
      <c r="J32" s="38">
        <v>15.7963</v>
      </c>
      <c r="K32" s="38">
        <v>13.075699999999999</v>
      </c>
    </row>
    <row r="33" spans="1:11">
      <c r="A33" s="51" t="s">
        <v>107</v>
      </c>
      <c r="B33" s="38">
        <v>22.127400000000002</v>
      </c>
      <c r="C33" s="38">
        <v>2.2334000000000001</v>
      </c>
      <c r="D33" s="38">
        <v>19.893999999999998</v>
      </c>
      <c r="E33" s="38">
        <v>5.3956</v>
      </c>
      <c r="F33" s="38">
        <v>14.4984</v>
      </c>
      <c r="G33" s="15">
        <v>20.857900000000001</v>
      </c>
      <c r="H33" s="38">
        <v>2.3801000000000001</v>
      </c>
      <c r="I33" s="38">
        <v>18.477799999999998</v>
      </c>
      <c r="J33" s="38">
        <v>4.1959</v>
      </c>
      <c r="K33" s="38">
        <v>14.2819</v>
      </c>
    </row>
    <row r="34" spans="1:11">
      <c r="A34" s="51" t="s">
        <v>108</v>
      </c>
      <c r="B34" s="38">
        <v>17.8674</v>
      </c>
      <c r="C34" s="38">
        <v>2.601</v>
      </c>
      <c r="D34" s="38">
        <v>15.266400000000001</v>
      </c>
      <c r="E34" s="38">
        <v>4.1260000000000003</v>
      </c>
      <c r="F34" s="38">
        <v>11.1404</v>
      </c>
      <c r="G34" s="15">
        <v>17.672599999999999</v>
      </c>
      <c r="H34" s="38">
        <v>2.0855000000000001</v>
      </c>
      <c r="I34" s="38">
        <v>15.587199999999999</v>
      </c>
      <c r="J34" s="38">
        <v>1.5516000000000001</v>
      </c>
      <c r="K34" s="38">
        <v>14.035600000000001</v>
      </c>
    </row>
    <row r="35" spans="1:11">
      <c r="A35" s="51" t="s">
        <v>109</v>
      </c>
      <c r="B35" s="38">
        <v>35.56</v>
      </c>
      <c r="C35" s="38">
        <v>2.5485000000000002</v>
      </c>
      <c r="D35" s="38">
        <v>33.011499999999998</v>
      </c>
      <c r="E35" s="38">
        <v>14.6668</v>
      </c>
      <c r="F35" s="38">
        <v>18.3447</v>
      </c>
      <c r="G35" s="15">
        <v>32.46</v>
      </c>
      <c r="H35" s="38">
        <v>3.6454</v>
      </c>
      <c r="I35" s="38">
        <v>28.814599999999999</v>
      </c>
      <c r="J35" s="38">
        <v>13.9459</v>
      </c>
      <c r="K35" s="38">
        <v>14.8687</v>
      </c>
    </row>
    <row r="36" spans="1:11">
      <c r="A36" s="51" t="s">
        <v>110</v>
      </c>
      <c r="B36" s="38">
        <v>20.046299999999999</v>
      </c>
      <c r="C36" s="38">
        <v>3.5043000000000002</v>
      </c>
      <c r="D36" s="38">
        <v>16.542000000000002</v>
      </c>
      <c r="E36" s="38">
        <v>2.0855000000000001</v>
      </c>
      <c r="F36" s="38">
        <v>14.4565</v>
      </c>
      <c r="G36" s="15">
        <v>21.920300000000001</v>
      </c>
      <c r="H36" s="38">
        <v>2.2416999999999998</v>
      </c>
      <c r="I36" s="38">
        <v>19.678599999999999</v>
      </c>
      <c r="J36" s="38">
        <v>2.2040999999999999</v>
      </c>
      <c r="K36" s="38">
        <v>17.474399999999999</v>
      </c>
    </row>
    <row r="37" spans="1:11">
      <c r="A37" s="51" t="s">
        <v>111</v>
      </c>
      <c r="B37" s="38">
        <v>20.552</v>
      </c>
      <c r="C37" s="38">
        <v>2.4559000000000002</v>
      </c>
      <c r="D37" s="38">
        <v>18.0961</v>
      </c>
      <c r="E37" s="38">
        <v>4.4608999999999996</v>
      </c>
      <c r="F37" s="38">
        <v>13.635199999999999</v>
      </c>
      <c r="G37" s="15">
        <v>21.157399999999999</v>
      </c>
      <c r="H37" s="38">
        <v>1.9990000000000001</v>
      </c>
      <c r="I37" s="38">
        <v>19.1584</v>
      </c>
      <c r="J37" s="38">
        <v>5.3105000000000002</v>
      </c>
      <c r="K37" s="38">
        <v>13.848000000000001</v>
      </c>
    </row>
    <row r="38" spans="1:11">
      <c r="A38" s="51" t="s">
        <v>112</v>
      </c>
      <c r="B38" s="38">
        <v>16.854099999999999</v>
      </c>
      <c r="C38" s="38">
        <v>2.5047999999999999</v>
      </c>
      <c r="D38" s="38">
        <v>14.349399999999999</v>
      </c>
      <c r="E38" s="38">
        <v>5.9165999999999999</v>
      </c>
      <c r="F38" s="38">
        <v>8.4328000000000003</v>
      </c>
      <c r="G38" s="15">
        <v>17.144500000000001</v>
      </c>
      <c r="H38" s="38">
        <v>4.0103999999999997</v>
      </c>
      <c r="I38" s="38">
        <v>13.1341</v>
      </c>
      <c r="J38" s="38">
        <v>4.6078000000000001</v>
      </c>
      <c r="K38" s="38">
        <v>8.5263000000000009</v>
      </c>
    </row>
    <row r="39" spans="1:11">
      <c r="A39" s="51" t="s">
        <v>113</v>
      </c>
      <c r="B39" s="38">
        <v>12.9208</v>
      </c>
      <c r="C39" s="38">
        <v>3.4756</v>
      </c>
      <c r="D39" s="38">
        <v>9.4451999999999998</v>
      </c>
      <c r="E39" s="38">
        <v>1.8715999999999999</v>
      </c>
      <c r="F39" s="38">
        <v>7.5735999999999999</v>
      </c>
      <c r="G39" s="15">
        <v>17.3428</v>
      </c>
      <c r="H39" s="38">
        <v>4.8936000000000002</v>
      </c>
      <c r="I39" s="38">
        <v>12.449199999999999</v>
      </c>
      <c r="J39" s="38">
        <v>3.1667999999999998</v>
      </c>
      <c r="K39" s="38">
        <v>9.2824000000000009</v>
      </c>
    </row>
    <row r="40" spans="1:11">
      <c r="A40" s="51" t="s">
        <v>114</v>
      </c>
      <c r="B40" s="38">
        <v>20.826599999999999</v>
      </c>
      <c r="C40" s="38">
        <v>3.9051999999999998</v>
      </c>
      <c r="D40" s="38">
        <v>16.921399999999998</v>
      </c>
      <c r="E40" s="38">
        <v>6.5391000000000004</v>
      </c>
      <c r="F40" s="38">
        <v>10.382300000000001</v>
      </c>
      <c r="G40" s="15">
        <v>18.9618</v>
      </c>
      <c r="H40" s="38">
        <v>4.8493000000000004</v>
      </c>
      <c r="I40" s="38">
        <v>14.112500000000001</v>
      </c>
      <c r="J40" s="38">
        <v>6.9347000000000003</v>
      </c>
      <c r="K40" s="38">
        <v>7.1778000000000004</v>
      </c>
    </row>
    <row r="41" spans="1:11">
      <c r="A41" s="51" t="s">
        <v>115</v>
      </c>
      <c r="B41" s="38">
        <v>26.962</v>
      </c>
      <c r="C41" s="38">
        <v>4.2637</v>
      </c>
      <c r="D41" s="38">
        <v>22.6983</v>
      </c>
      <c r="E41" s="38">
        <v>11.398300000000001</v>
      </c>
      <c r="F41" s="38">
        <v>11.3</v>
      </c>
      <c r="G41" s="15">
        <v>26.236799999999999</v>
      </c>
      <c r="H41" s="38">
        <v>2.7631000000000001</v>
      </c>
      <c r="I41" s="38">
        <v>23.473700000000001</v>
      </c>
      <c r="J41" s="38">
        <v>9.4367999999999999</v>
      </c>
      <c r="K41" s="38">
        <v>14.036899999999999</v>
      </c>
    </row>
    <row r="42" spans="1:11">
      <c r="A42" s="51" t="s">
        <v>116</v>
      </c>
      <c r="B42" s="38">
        <v>17.851400000000002</v>
      </c>
      <c r="C42" s="38">
        <v>2.7530000000000001</v>
      </c>
      <c r="D42" s="38">
        <v>15.0984</v>
      </c>
      <c r="E42" s="38">
        <v>3.9256000000000002</v>
      </c>
      <c r="F42" s="38">
        <v>11.172800000000001</v>
      </c>
      <c r="G42" s="15">
        <v>18.351299999999998</v>
      </c>
      <c r="H42" s="38">
        <v>2.4710000000000001</v>
      </c>
      <c r="I42" s="38">
        <v>15.8803</v>
      </c>
      <c r="J42" s="38">
        <v>4.7401999999999997</v>
      </c>
      <c r="K42" s="38">
        <v>11.1401</v>
      </c>
    </row>
    <row r="43" spans="1:11">
      <c r="A43" s="51" t="s">
        <v>117</v>
      </c>
      <c r="B43" s="38">
        <v>25.8841</v>
      </c>
      <c r="C43" s="38">
        <v>3.1962999999999999</v>
      </c>
      <c r="D43" s="38">
        <v>22.687799999999999</v>
      </c>
      <c r="E43" s="38">
        <v>7.7930999999999999</v>
      </c>
      <c r="F43" s="38">
        <v>14.8947</v>
      </c>
      <c r="G43" s="15">
        <v>24.969799999999999</v>
      </c>
      <c r="H43" s="38">
        <v>2.4346999999999999</v>
      </c>
      <c r="I43" s="38">
        <v>22.5351</v>
      </c>
      <c r="J43" s="38">
        <v>7.0010000000000003</v>
      </c>
      <c r="K43" s="38">
        <v>15.534000000000001</v>
      </c>
    </row>
    <row r="44" spans="1:11">
      <c r="A44" s="51" t="s">
        <v>118</v>
      </c>
      <c r="B44" s="38">
        <v>15.8889</v>
      </c>
      <c r="C44" s="38">
        <v>3.9750999999999999</v>
      </c>
      <c r="D44" s="38">
        <v>11.9138</v>
      </c>
      <c r="E44" s="38">
        <v>7.0050999999999997</v>
      </c>
      <c r="F44" s="38">
        <v>4.9085999999999999</v>
      </c>
      <c r="G44" s="15">
        <v>16.751300000000001</v>
      </c>
      <c r="H44" s="38">
        <v>1.7234</v>
      </c>
      <c r="I44" s="38">
        <v>15.027799999999999</v>
      </c>
      <c r="J44" s="38">
        <v>7.4276</v>
      </c>
      <c r="K44" s="38">
        <v>7.6002999999999998</v>
      </c>
    </row>
    <row r="45" spans="1:11">
      <c r="A45" s="51" t="s">
        <v>119</v>
      </c>
      <c r="B45" s="38">
        <v>18.674099999999999</v>
      </c>
      <c r="C45" s="38">
        <v>1.7929999999999999</v>
      </c>
      <c r="D45" s="38">
        <v>16.8811</v>
      </c>
      <c r="E45" s="38">
        <v>9.0351999999999997</v>
      </c>
      <c r="F45" s="38">
        <v>7.8459000000000003</v>
      </c>
      <c r="G45" s="15">
        <v>18.566199999999998</v>
      </c>
      <c r="H45" s="38">
        <v>1.3076000000000001</v>
      </c>
      <c r="I45" s="38">
        <v>17.258600000000001</v>
      </c>
      <c r="J45" s="38">
        <v>9.1353000000000009</v>
      </c>
      <c r="K45" s="38">
        <v>8.1233000000000004</v>
      </c>
    </row>
    <row r="46" spans="1:11">
      <c r="A46" s="51" t="s">
        <v>120</v>
      </c>
      <c r="B46" s="38">
        <v>12.8744</v>
      </c>
      <c r="C46" s="38">
        <v>3.0905</v>
      </c>
      <c r="D46" s="38">
        <v>9.7838999999999992</v>
      </c>
      <c r="E46" s="38">
        <v>4.0250000000000004</v>
      </c>
      <c r="F46" s="38">
        <v>5.7590000000000003</v>
      </c>
      <c r="G46" s="15">
        <v>15.5305</v>
      </c>
      <c r="H46" s="38">
        <v>5.7576999999999998</v>
      </c>
      <c r="I46" s="38">
        <v>9.7728000000000002</v>
      </c>
      <c r="J46" s="38">
        <v>4.7573999999999996</v>
      </c>
      <c r="K46" s="38">
        <v>5.0153999999999996</v>
      </c>
    </row>
    <row r="47" spans="1:11">
      <c r="A47" s="51" t="s">
        <v>121</v>
      </c>
      <c r="B47" s="38">
        <v>26.793900000000001</v>
      </c>
      <c r="C47" s="38">
        <v>6.2133000000000003</v>
      </c>
      <c r="D47" s="38">
        <v>20.5806</v>
      </c>
      <c r="E47" s="38">
        <v>12.768800000000001</v>
      </c>
      <c r="F47" s="38">
        <v>7.8117999999999999</v>
      </c>
      <c r="G47" s="15">
        <v>26.3309</v>
      </c>
      <c r="H47" s="38">
        <v>5.4950000000000001</v>
      </c>
      <c r="I47" s="38">
        <v>20.835899999999999</v>
      </c>
      <c r="J47" s="38">
        <v>12.0318</v>
      </c>
      <c r="K47" s="38">
        <v>8.8040000000000003</v>
      </c>
    </row>
    <row r="48" spans="1:11">
      <c r="A48" s="51" t="s">
        <v>122</v>
      </c>
      <c r="B48" s="38">
        <v>22.521999999999998</v>
      </c>
      <c r="C48" s="38">
        <v>2.2605</v>
      </c>
      <c r="D48" s="38">
        <v>20.261500000000002</v>
      </c>
      <c r="E48" s="38">
        <v>10.7624</v>
      </c>
      <c r="F48" s="38">
        <v>9.4991000000000003</v>
      </c>
      <c r="G48" s="15">
        <v>22.161200000000001</v>
      </c>
      <c r="H48" s="38">
        <v>2.2414000000000001</v>
      </c>
      <c r="I48" s="38">
        <v>19.919799999999999</v>
      </c>
      <c r="J48" s="38">
        <v>11.122199999999999</v>
      </c>
      <c r="K48" s="38">
        <v>8.7975999999999992</v>
      </c>
    </row>
    <row r="49" spans="1:11">
      <c r="A49" s="51" t="s">
        <v>123</v>
      </c>
      <c r="B49" s="38">
        <v>18.023900000000001</v>
      </c>
      <c r="C49" s="38">
        <v>3.3492000000000002</v>
      </c>
      <c r="D49" s="38">
        <v>14.6747</v>
      </c>
      <c r="E49" s="38">
        <v>4.9781000000000004</v>
      </c>
      <c r="F49" s="38">
        <v>9.6966000000000001</v>
      </c>
      <c r="G49" s="15">
        <v>18.868400000000001</v>
      </c>
      <c r="H49" s="38">
        <v>2.4241999999999999</v>
      </c>
      <c r="I49" s="38">
        <v>16.444199999999999</v>
      </c>
      <c r="J49" s="38">
        <v>4.1336000000000004</v>
      </c>
      <c r="K49" s="38">
        <v>12.310600000000001</v>
      </c>
    </row>
    <row r="50" spans="1:11">
      <c r="A50" s="51" t="s">
        <v>124</v>
      </c>
      <c r="B50" s="38">
        <v>22.150300000000001</v>
      </c>
      <c r="C50" s="38">
        <v>4.8348000000000004</v>
      </c>
      <c r="D50" s="38">
        <v>17.3156</v>
      </c>
      <c r="E50" s="38">
        <v>5.2206000000000001</v>
      </c>
      <c r="F50" s="38">
        <v>12.094900000000001</v>
      </c>
      <c r="G50" s="15">
        <v>21.805299999999999</v>
      </c>
      <c r="H50" s="38">
        <v>4.7358000000000002</v>
      </c>
      <c r="I50" s="38">
        <v>17.069500000000001</v>
      </c>
      <c r="J50" s="38">
        <v>6.7236000000000002</v>
      </c>
      <c r="K50" s="38">
        <v>10.345800000000001</v>
      </c>
    </row>
    <row r="51" spans="1:11">
      <c r="A51" s="51" t="s">
        <v>125</v>
      </c>
      <c r="B51" s="38">
        <v>20.852599999999999</v>
      </c>
      <c r="C51" s="38">
        <v>2.9417</v>
      </c>
      <c r="D51" s="38">
        <v>17.910900000000002</v>
      </c>
      <c r="E51" s="38">
        <v>8.3810000000000002</v>
      </c>
      <c r="F51" s="38">
        <v>9.5298999999999996</v>
      </c>
      <c r="G51" s="15">
        <v>21.877099999999999</v>
      </c>
      <c r="H51" s="38">
        <v>2.6711</v>
      </c>
      <c r="I51" s="38">
        <v>19.206</v>
      </c>
      <c r="J51" s="38">
        <v>8.3331</v>
      </c>
      <c r="K51" s="38">
        <v>10.8729</v>
      </c>
    </row>
    <row r="52" spans="1:11">
      <c r="A52" s="51" t="s">
        <v>126</v>
      </c>
      <c r="B52" s="38">
        <v>19.7302</v>
      </c>
      <c r="C52" s="38">
        <v>2.2351000000000001</v>
      </c>
      <c r="D52" s="38">
        <v>17.495100000000001</v>
      </c>
      <c r="E52" s="38">
        <v>9.1068999999999996</v>
      </c>
      <c r="F52" s="38">
        <v>8.3881999999999994</v>
      </c>
      <c r="G52" s="15">
        <v>17.930099999999999</v>
      </c>
      <c r="H52" s="38">
        <v>1.4179999999999999</v>
      </c>
      <c r="I52" s="38">
        <v>16.5121</v>
      </c>
      <c r="J52" s="38">
        <v>8.3364999999999991</v>
      </c>
      <c r="K52" s="38">
        <v>8.1755999999999993</v>
      </c>
    </row>
    <row r="53" spans="1:11">
      <c r="A53" s="51" t="s">
        <v>127</v>
      </c>
      <c r="B53" s="38">
        <v>19.3095</v>
      </c>
      <c r="C53" s="38">
        <v>2.3144</v>
      </c>
      <c r="D53" s="38">
        <v>16.995100000000001</v>
      </c>
      <c r="E53" s="38">
        <v>4.7774999999999999</v>
      </c>
      <c r="F53" s="38">
        <v>12.217599999999999</v>
      </c>
      <c r="G53" s="15">
        <v>20.635400000000001</v>
      </c>
      <c r="H53" s="38">
        <v>2.72</v>
      </c>
      <c r="I53" s="38">
        <v>17.915400000000002</v>
      </c>
      <c r="J53" s="38">
        <v>4.8422999999999998</v>
      </c>
      <c r="K53" s="38">
        <v>13.0732</v>
      </c>
    </row>
    <row r="54" spans="1:11">
      <c r="A54" s="51" t="s">
        <v>128</v>
      </c>
      <c r="B54" s="38">
        <v>18.617899999999999</v>
      </c>
      <c r="C54" s="38">
        <v>1.5206</v>
      </c>
      <c r="D54" s="38">
        <v>17.097300000000001</v>
      </c>
      <c r="E54" s="38">
        <v>5.9631999999999996</v>
      </c>
      <c r="F54" s="38">
        <v>11.1341</v>
      </c>
      <c r="G54" s="15">
        <v>17.930399999999999</v>
      </c>
      <c r="H54" s="38">
        <v>1.6735</v>
      </c>
      <c r="I54" s="38">
        <v>16.256900000000002</v>
      </c>
      <c r="J54" s="38">
        <v>5.9200999999999997</v>
      </c>
      <c r="K54" s="38">
        <v>10.3368</v>
      </c>
    </row>
    <row r="55" spans="1:11">
      <c r="A55" s="40" t="s">
        <v>129</v>
      </c>
      <c r="B55" s="41"/>
      <c r="C55" s="41"/>
      <c r="D55" s="41"/>
      <c r="E55" s="41"/>
      <c r="F55" s="41"/>
      <c r="G55" s="41"/>
      <c r="H55" s="41"/>
      <c r="I55" s="41"/>
      <c r="J55" s="41"/>
      <c r="K55" s="41"/>
    </row>
    <row r="56" spans="1:11">
      <c r="A56" s="52" t="s">
        <v>131</v>
      </c>
      <c r="B56" s="38">
        <v>19.736699999999999</v>
      </c>
      <c r="C56" s="38">
        <v>5.8864000000000001</v>
      </c>
      <c r="D56" s="38">
        <v>13.850300000000001</v>
      </c>
      <c r="E56" s="38">
        <v>3.6993999999999998</v>
      </c>
      <c r="F56" s="38">
        <v>10.1509</v>
      </c>
      <c r="G56" s="15">
        <v>20.445599999999999</v>
      </c>
      <c r="H56" s="38">
        <v>6.2107999999999999</v>
      </c>
      <c r="I56" s="38">
        <v>14.2348</v>
      </c>
      <c r="J56" s="38">
        <v>1.6147</v>
      </c>
      <c r="K56" s="38">
        <v>12.620100000000001</v>
      </c>
    </row>
    <row r="57" spans="1:11">
      <c r="A57" s="52" t="s">
        <v>180</v>
      </c>
      <c r="B57" s="38">
        <v>16.666499999999999</v>
      </c>
      <c r="C57" s="38">
        <v>1.8745000000000001</v>
      </c>
      <c r="D57" s="38">
        <v>14.7921</v>
      </c>
      <c r="E57" s="38">
        <v>6.4720000000000004</v>
      </c>
      <c r="F57" s="38">
        <v>8.3259000000000007</v>
      </c>
      <c r="G57" s="15">
        <v>17.0227</v>
      </c>
      <c r="H57" s="38">
        <v>1.9408000000000001</v>
      </c>
      <c r="I57" s="38">
        <v>15.081899999999999</v>
      </c>
      <c r="J57" s="38">
        <v>5.7443</v>
      </c>
      <c r="K57" s="38">
        <v>9.3376000000000001</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59"/>
  <sheetViews>
    <sheetView workbookViewId="0"/>
  </sheetViews>
  <sheetFormatPr defaultRowHeight="15"/>
  <cols>
    <col min="1" max="1" width="26" customWidth="1"/>
    <col min="2" max="11" width="16" customWidth="1"/>
  </cols>
  <sheetData>
    <row r="1" spans="1:11">
      <c r="A1" s="2" t="s">
        <v>18</v>
      </c>
    </row>
    <row r="2" spans="1:11">
      <c r="A2" s="43" t="s">
        <v>73</v>
      </c>
      <c r="B2" s="66">
        <v>2009</v>
      </c>
      <c r="C2" s="45"/>
      <c r="D2" s="45"/>
      <c r="E2" s="45"/>
      <c r="F2" s="45"/>
      <c r="G2" s="66">
        <v>2011</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22.516100000000002</v>
      </c>
      <c r="C4" s="38">
        <v>2.3515999999999999</v>
      </c>
      <c r="D4" s="38">
        <v>20.1645</v>
      </c>
      <c r="E4" s="38">
        <v>8.9436999999999998</v>
      </c>
      <c r="F4" s="38">
        <v>11.220800000000001</v>
      </c>
      <c r="G4" s="15">
        <v>23.338999999999999</v>
      </c>
      <c r="H4" s="38">
        <v>2.2185999999999999</v>
      </c>
      <c r="I4" s="38">
        <v>21.1204</v>
      </c>
      <c r="J4" s="38">
        <v>8.9999000000000002</v>
      </c>
      <c r="K4" s="38">
        <v>12.1205</v>
      </c>
    </row>
    <row r="5" spans="1:11">
      <c r="A5" s="51" t="s">
        <v>79</v>
      </c>
      <c r="B5" s="38">
        <v>12.087300000000001</v>
      </c>
      <c r="C5" s="38">
        <v>1.0129999999999999</v>
      </c>
      <c r="D5" s="38">
        <v>11.074299999999999</v>
      </c>
      <c r="E5" s="38">
        <v>7.5004</v>
      </c>
      <c r="F5" s="38">
        <v>3.5739000000000001</v>
      </c>
      <c r="G5" s="15">
        <v>11.825200000000001</v>
      </c>
      <c r="H5" s="38">
        <v>1.1624000000000001</v>
      </c>
      <c r="I5" s="38">
        <v>10.662699999999999</v>
      </c>
      <c r="J5" s="38">
        <v>6.4964000000000004</v>
      </c>
      <c r="K5" s="38">
        <v>4.1664000000000003</v>
      </c>
    </row>
    <row r="6" spans="1:11">
      <c r="A6" s="51" t="s">
        <v>80</v>
      </c>
      <c r="B6" s="38">
        <v>24.9496</v>
      </c>
      <c r="C6" s="38">
        <v>1.2738</v>
      </c>
      <c r="D6" s="38">
        <v>23.675699999999999</v>
      </c>
      <c r="E6" s="38">
        <v>6.3224</v>
      </c>
      <c r="F6" s="38">
        <v>17.353400000000001</v>
      </c>
      <c r="G6" s="15">
        <v>27.405100000000001</v>
      </c>
      <c r="H6" s="38">
        <v>2.8069000000000002</v>
      </c>
      <c r="I6" s="38">
        <v>24.598299999999998</v>
      </c>
      <c r="J6" s="38">
        <v>6.73</v>
      </c>
      <c r="K6" s="38">
        <v>17.868300000000001</v>
      </c>
    </row>
    <row r="7" spans="1:11">
      <c r="A7" s="51" t="s">
        <v>81</v>
      </c>
      <c r="B7" s="38">
        <v>25.756399999999999</v>
      </c>
      <c r="C7" s="38">
        <v>1.425</v>
      </c>
      <c r="D7" s="38">
        <v>24.331399999999999</v>
      </c>
      <c r="E7" s="38">
        <v>10.8056</v>
      </c>
      <c r="F7" s="38">
        <v>13.5258</v>
      </c>
      <c r="G7" s="15">
        <v>21.5901</v>
      </c>
      <c r="H7" s="38">
        <v>1.022</v>
      </c>
      <c r="I7" s="38">
        <v>20.568100000000001</v>
      </c>
      <c r="J7" s="38">
        <v>5.2488000000000001</v>
      </c>
      <c r="K7" s="38">
        <v>15.3193</v>
      </c>
    </row>
    <row r="8" spans="1:11">
      <c r="A8" s="51" t="s">
        <v>82</v>
      </c>
      <c r="B8" s="38">
        <v>17.4285</v>
      </c>
      <c r="C8" s="38">
        <v>1.4549000000000001</v>
      </c>
      <c r="D8" s="38">
        <v>15.973599999999999</v>
      </c>
      <c r="E8" s="38">
        <v>3.6255000000000002</v>
      </c>
      <c r="F8" s="38">
        <v>12.3482</v>
      </c>
      <c r="G8" s="15">
        <v>19.6736</v>
      </c>
      <c r="H8" s="38">
        <v>0.99609999999999999</v>
      </c>
      <c r="I8" s="38">
        <v>18.677499999999998</v>
      </c>
      <c r="J8" s="38">
        <v>4.6119000000000003</v>
      </c>
      <c r="K8" s="38">
        <v>14.0656</v>
      </c>
    </row>
    <row r="9" spans="1:11">
      <c r="A9" s="51" t="s">
        <v>83</v>
      </c>
      <c r="B9" s="38">
        <v>35.784599999999998</v>
      </c>
      <c r="C9" s="38">
        <v>2.1656</v>
      </c>
      <c r="D9" s="38">
        <v>33.618899999999996</v>
      </c>
      <c r="E9" s="38">
        <v>28.126899999999999</v>
      </c>
      <c r="F9" s="38">
        <v>5.492</v>
      </c>
      <c r="G9" s="15">
        <v>37.550800000000002</v>
      </c>
      <c r="H9" s="38">
        <v>1.5569</v>
      </c>
      <c r="I9" s="38">
        <v>35.993899999999996</v>
      </c>
      <c r="J9" s="38">
        <v>28.926300000000001</v>
      </c>
      <c r="K9" s="38">
        <v>7.0675999999999997</v>
      </c>
    </row>
    <row r="10" spans="1:11">
      <c r="A10" s="51" t="s">
        <v>84</v>
      </c>
      <c r="B10" s="38">
        <v>21.078900000000001</v>
      </c>
      <c r="C10" s="38">
        <v>1.6973</v>
      </c>
      <c r="D10" s="38">
        <v>19.381599999999999</v>
      </c>
      <c r="E10" s="38">
        <v>5.9958</v>
      </c>
      <c r="F10" s="38">
        <v>13.385899999999999</v>
      </c>
      <c r="G10" s="15">
        <v>24.832699999999999</v>
      </c>
      <c r="H10" s="38">
        <v>1.1374</v>
      </c>
      <c r="I10" s="38">
        <v>23.695399999999999</v>
      </c>
      <c r="J10" s="38">
        <v>9.3745999999999992</v>
      </c>
      <c r="K10" s="38">
        <v>14.3207</v>
      </c>
    </row>
    <row r="11" spans="1:11">
      <c r="A11" s="51" t="s">
        <v>85</v>
      </c>
      <c r="B11" s="38">
        <v>18.331199999999999</v>
      </c>
      <c r="C11" s="38">
        <v>2.3445</v>
      </c>
      <c r="D11" s="38">
        <v>15.986700000000001</v>
      </c>
      <c r="E11" s="38">
        <v>2.1724000000000001</v>
      </c>
      <c r="F11" s="38">
        <v>13.8142</v>
      </c>
      <c r="G11" s="15">
        <v>18.755600000000001</v>
      </c>
      <c r="H11" s="38">
        <v>1.2652000000000001</v>
      </c>
      <c r="I11" s="38">
        <v>17.490400000000001</v>
      </c>
      <c r="J11" s="38">
        <v>1.9357</v>
      </c>
      <c r="K11" s="38">
        <v>15.5547</v>
      </c>
    </row>
    <row r="12" spans="1:11">
      <c r="A12" s="51" t="s">
        <v>86</v>
      </c>
      <c r="B12" s="38">
        <v>18.39</v>
      </c>
      <c r="C12" s="38">
        <v>3.2467999999999999</v>
      </c>
      <c r="D12" s="38">
        <v>15.1431</v>
      </c>
      <c r="E12" s="38">
        <v>1.9255</v>
      </c>
      <c r="F12" s="38">
        <v>13.217700000000001</v>
      </c>
      <c r="G12" s="15">
        <v>18.907800000000002</v>
      </c>
      <c r="H12" s="38">
        <v>3.5911</v>
      </c>
      <c r="I12" s="38">
        <v>15.316599999999999</v>
      </c>
      <c r="J12" s="38">
        <v>3.3994</v>
      </c>
      <c r="K12" s="38">
        <v>11.917299999999999</v>
      </c>
    </row>
    <row r="13" spans="1:11">
      <c r="A13" s="51" t="s">
        <v>87</v>
      </c>
      <c r="B13" s="38">
        <v>23.388500000000001</v>
      </c>
      <c r="C13" s="38">
        <v>1.9503999999999999</v>
      </c>
      <c r="D13" s="38">
        <v>21.438099999999999</v>
      </c>
      <c r="E13" s="38">
        <v>3.8633000000000002</v>
      </c>
      <c r="F13" s="38">
        <v>17.5749</v>
      </c>
      <c r="G13" s="15">
        <v>23.275500000000001</v>
      </c>
      <c r="H13" s="38">
        <v>1.5952999999999999</v>
      </c>
      <c r="I13" s="38">
        <v>21.680099999999999</v>
      </c>
      <c r="J13" s="38">
        <v>2.8106</v>
      </c>
      <c r="K13" s="38">
        <v>18.869499999999999</v>
      </c>
    </row>
    <row r="14" spans="1:11">
      <c r="A14" s="51" t="s">
        <v>88</v>
      </c>
      <c r="B14" s="38">
        <v>14.061299999999999</v>
      </c>
      <c r="C14" s="38">
        <v>1.2354000000000001</v>
      </c>
      <c r="D14" s="38">
        <v>12.825900000000001</v>
      </c>
      <c r="E14" s="38">
        <v>3.8123</v>
      </c>
      <c r="F14" s="38">
        <v>9.0137</v>
      </c>
      <c r="G14" s="15">
        <v>16.176400000000001</v>
      </c>
      <c r="H14" s="38">
        <v>1.6546000000000001</v>
      </c>
      <c r="I14" s="38">
        <v>14.5219</v>
      </c>
      <c r="J14" s="38">
        <v>4.1744000000000003</v>
      </c>
      <c r="K14" s="38">
        <v>10.3475</v>
      </c>
    </row>
    <row r="15" spans="1:11">
      <c r="A15" s="51" t="s">
        <v>89</v>
      </c>
      <c r="B15" s="38">
        <v>19.910299999999999</v>
      </c>
      <c r="C15" s="38">
        <v>1.4619</v>
      </c>
      <c r="D15" s="38">
        <v>18.448399999999999</v>
      </c>
      <c r="E15" s="38">
        <v>5.3872999999999998</v>
      </c>
      <c r="F15" s="38">
        <v>13.0611</v>
      </c>
      <c r="G15" s="15">
        <v>19.8355</v>
      </c>
      <c r="H15" s="38">
        <v>1.7557</v>
      </c>
      <c r="I15" s="38">
        <v>18.079799999999999</v>
      </c>
      <c r="J15" s="38">
        <v>6.8129999999999997</v>
      </c>
      <c r="K15" s="38">
        <v>11.2668</v>
      </c>
    </row>
    <row r="16" spans="1:11">
      <c r="A16" s="51" t="s">
        <v>90</v>
      </c>
      <c r="B16" s="38">
        <v>14.8635</v>
      </c>
      <c r="C16" s="38">
        <v>1.1455</v>
      </c>
      <c r="D16" s="38">
        <v>13.718</v>
      </c>
      <c r="E16" s="38">
        <v>5.4824999999999999</v>
      </c>
      <c r="F16" s="38">
        <v>8.2355</v>
      </c>
      <c r="G16" s="15">
        <v>14.513999999999999</v>
      </c>
      <c r="H16" s="38">
        <v>1.2065999999999999</v>
      </c>
      <c r="I16" s="38">
        <v>13.307399999999999</v>
      </c>
      <c r="J16" s="38">
        <v>4.7981999999999996</v>
      </c>
      <c r="K16" s="38">
        <v>8.5091999999999999</v>
      </c>
    </row>
    <row r="17" spans="1:11">
      <c r="A17" s="51" t="s">
        <v>91</v>
      </c>
      <c r="B17" s="38">
        <v>21.655899999999999</v>
      </c>
      <c r="C17" s="38">
        <v>2.6737000000000002</v>
      </c>
      <c r="D17" s="38">
        <v>18.982199999999999</v>
      </c>
      <c r="E17" s="38">
        <v>5.6460999999999997</v>
      </c>
      <c r="F17" s="38">
        <v>13.3361</v>
      </c>
      <c r="G17" s="15">
        <v>20.633700000000001</v>
      </c>
      <c r="H17" s="38">
        <v>2.2551999999999999</v>
      </c>
      <c r="I17" s="38">
        <v>18.378499999999999</v>
      </c>
      <c r="J17" s="38">
        <v>5.5431999999999997</v>
      </c>
      <c r="K17" s="38">
        <v>12.8353</v>
      </c>
    </row>
    <row r="18" spans="1:11">
      <c r="A18" s="51" t="s">
        <v>92</v>
      </c>
      <c r="B18" s="38">
        <v>19.469799999999999</v>
      </c>
      <c r="C18" s="38">
        <v>2.3730000000000002</v>
      </c>
      <c r="D18" s="38">
        <v>17.096800000000002</v>
      </c>
      <c r="E18" s="38">
        <v>6.0871000000000004</v>
      </c>
      <c r="F18" s="38">
        <v>11.0097</v>
      </c>
      <c r="G18" s="15">
        <v>22.305700000000002</v>
      </c>
      <c r="H18" s="38">
        <v>2.1472000000000002</v>
      </c>
      <c r="I18" s="38">
        <v>20.1586</v>
      </c>
      <c r="J18" s="38">
        <v>6.1007999999999996</v>
      </c>
      <c r="K18" s="38">
        <v>14.057700000000001</v>
      </c>
    </row>
    <row r="19" spans="1:11">
      <c r="A19" s="51" t="s">
        <v>93</v>
      </c>
      <c r="B19" s="38">
        <v>18.147400000000001</v>
      </c>
      <c r="C19" s="38">
        <v>1.9196</v>
      </c>
      <c r="D19" s="38">
        <v>16.227799999999998</v>
      </c>
      <c r="E19" s="38">
        <v>3.3858000000000001</v>
      </c>
      <c r="F19" s="38">
        <v>12.842000000000001</v>
      </c>
      <c r="G19" s="15">
        <v>19.336600000000001</v>
      </c>
      <c r="H19" s="38">
        <v>1.4119999999999999</v>
      </c>
      <c r="I19" s="38">
        <v>17.924600000000002</v>
      </c>
      <c r="J19" s="38">
        <v>3.1181000000000001</v>
      </c>
      <c r="K19" s="38">
        <v>14.8065</v>
      </c>
    </row>
    <row r="20" spans="1:11">
      <c r="A20" s="51" t="s">
        <v>94</v>
      </c>
      <c r="B20" s="38">
        <v>22.375599999999999</v>
      </c>
      <c r="C20" s="38">
        <v>3.0907</v>
      </c>
      <c r="D20" s="38">
        <v>19.2849</v>
      </c>
      <c r="E20" s="38">
        <v>7.0877999999999997</v>
      </c>
      <c r="F20" s="38">
        <v>12.197100000000001</v>
      </c>
      <c r="G20" s="15">
        <v>24.328099999999999</v>
      </c>
      <c r="H20" s="38">
        <v>1.6549</v>
      </c>
      <c r="I20" s="38">
        <v>22.673200000000001</v>
      </c>
      <c r="J20" s="38">
        <v>10.126799999999999</v>
      </c>
      <c r="K20" s="38">
        <v>12.5464</v>
      </c>
    </row>
    <row r="21" spans="1:11">
      <c r="A21" s="51" t="s">
        <v>95</v>
      </c>
      <c r="B21" s="38">
        <v>16.6861</v>
      </c>
      <c r="C21" s="38">
        <v>3.0407000000000002</v>
      </c>
      <c r="D21" s="38">
        <v>13.645300000000001</v>
      </c>
      <c r="E21" s="38">
        <v>5.3475000000000001</v>
      </c>
      <c r="F21" s="38">
        <v>8.2979000000000003</v>
      </c>
      <c r="G21" s="15">
        <v>16.2623</v>
      </c>
      <c r="H21" s="38">
        <v>3.0756999999999999</v>
      </c>
      <c r="I21" s="38">
        <v>13.1866</v>
      </c>
      <c r="J21" s="38">
        <v>4.6420000000000003</v>
      </c>
      <c r="K21" s="38">
        <v>8.5446000000000009</v>
      </c>
    </row>
    <row r="22" spans="1:11">
      <c r="A22" s="51" t="s">
        <v>96</v>
      </c>
      <c r="B22" s="38">
        <v>21.6023</v>
      </c>
      <c r="C22" s="38">
        <v>1.7212000000000001</v>
      </c>
      <c r="D22" s="38">
        <v>19.8811</v>
      </c>
      <c r="E22" s="38">
        <v>3.649</v>
      </c>
      <c r="F22" s="38">
        <v>16.232099999999999</v>
      </c>
      <c r="G22" s="15">
        <v>22.154199999999999</v>
      </c>
      <c r="H22" s="38">
        <v>1.7424999999999999</v>
      </c>
      <c r="I22" s="38">
        <v>20.4117</v>
      </c>
      <c r="J22" s="38">
        <v>2.8765999999999998</v>
      </c>
      <c r="K22" s="38">
        <v>17.5351</v>
      </c>
    </row>
    <row r="23" spans="1:11">
      <c r="A23" s="51" t="s">
        <v>97</v>
      </c>
      <c r="B23" s="38">
        <v>19.8309</v>
      </c>
      <c r="C23" s="38">
        <v>1.512</v>
      </c>
      <c r="D23" s="38">
        <v>18.3188</v>
      </c>
      <c r="E23" s="38">
        <v>3.4289999999999998</v>
      </c>
      <c r="F23" s="38">
        <v>14.889799999999999</v>
      </c>
      <c r="G23" s="15">
        <v>20.3033</v>
      </c>
      <c r="H23" s="38">
        <v>1.5947</v>
      </c>
      <c r="I23" s="38">
        <v>18.708600000000001</v>
      </c>
      <c r="J23" s="38">
        <v>3.6343000000000001</v>
      </c>
      <c r="K23" s="38">
        <v>15.074199999999999</v>
      </c>
    </row>
    <row r="24" spans="1:11">
      <c r="A24" s="51" t="s">
        <v>98</v>
      </c>
      <c r="B24" s="38">
        <v>18.950199999999999</v>
      </c>
      <c r="C24" s="38">
        <v>4.7478999999999996</v>
      </c>
      <c r="D24" s="38">
        <v>14.202299999999999</v>
      </c>
      <c r="E24" s="38">
        <v>2.6775000000000002</v>
      </c>
      <c r="F24" s="38">
        <v>11.524800000000001</v>
      </c>
      <c r="G24" s="15">
        <v>18.963799999999999</v>
      </c>
      <c r="H24" s="38">
        <v>5.6093000000000002</v>
      </c>
      <c r="I24" s="38">
        <v>13.3545</v>
      </c>
      <c r="J24" s="38">
        <v>2.1808999999999998</v>
      </c>
      <c r="K24" s="38">
        <v>11.1736</v>
      </c>
    </row>
    <row r="25" spans="1:11">
      <c r="A25" s="51" t="s">
        <v>99</v>
      </c>
      <c r="B25" s="38">
        <v>24.089700000000001</v>
      </c>
      <c r="C25" s="38">
        <v>4.8474000000000004</v>
      </c>
      <c r="D25" s="38">
        <v>19.2423</v>
      </c>
      <c r="E25" s="38">
        <v>6.5008999999999997</v>
      </c>
      <c r="F25" s="38">
        <v>12.741400000000001</v>
      </c>
      <c r="G25" s="15">
        <v>24.5139</v>
      </c>
      <c r="H25" s="38">
        <v>3.1745999999999999</v>
      </c>
      <c r="I25" s="38">
        <v>21.339300000000001</v>
      </c>
      <c r="J25" s="38">
        <v>6.0846999999999998</v>
      </c>
      <c r="K25" s="38">
        <v>15.2546</v>
      </c>
    </row>
    <row r="26" spans="1:11">
      <c r="A26" s="51" t="s">
        <v>100</v>
      </c>
      <c r="B26" s="38">
        <v>16.662199999999999</v>
      </c>
      <c r="C26" s="38">
        <v>2.6474000000000002</v>
      </c>
      <c r="D26" s="38">
        <v>14.014799999999999</v>
      </c>
      <c r="E26" s="38">
        <v>6.0026999999999999</v>
      </c>
      <c r="F26" s="38">
        <v>8.0122</v>
      </c>
      <c r="G26" s="15">
        <v>16.448899999999998</v>
      </c>
      <c r="H26" s="38">
        <v>2.1450999999999998</v>
      </c>
      <c r="I26" s="38">
        <v>14.303699999999999</v>
      </c>
      <c r="J26" s="38">
        <v>5.5507</v>
      </c>
      <c r="K26" s="38">
        <v>8.7530000000000001</v>
      </c>
    </row>
    <row r="27" spans="1:11">
      <c r="A27" s="51" t="s">
        <v>101</v>
      </c>
      <c r="B27" s="38">
        <v>21.292899999999999</v>
      </c>
      <c r="C27" s="38">
        <v>1.9944999999999999</v>
      </c>
      <c r="D27" s="38">
        <v>19.298400000000001</v>
      </c>
      <c r="E27" s="38">
        <v>8.2824000000000009</v>
      </c>
      <c r="F27" s="38">
        <v>11.016</v>
      </c>
      <c r="G27" s="15">
        <v>23.168500000000002</v>
      </c>
      <c r="H27" s="38">
        <v>1.4959</v>
      </c>
      <c r="I27" s="38">
        <v>21.672699999999999</v>
      </c>
      <c r="J27" s="38">
        <v>9.1532999999999998</v>
      </c>
      <c r="K27" s="38">
        <v>12.519399999999999</v>
      </c>
    </row>
    <row r="28" spans="1:11">
      <c r="A28" s="51" t="s">
        <v>102</v>
      </c>
      <c r="B28" s="38">
        <v>10.2767</v>
      </c>
      <c r="C28" s="38">
        <v>0.78249999999999997</v>
      </c>
      <c r="D28" s="38">
        <v>9.4940999999999995</v>
      </c>
      <c r="E28" s="38">
        <v>3.1917</v>
      </c>
      <c r="F28" s="38">
        <v>6.3023999999999996</v>
      </c>
      <c r="G28" s="15">
        <v>11.278</v>
      </c>
      <c r="H28" s="38">
        <v>0.82550000000000001</v>
      </c>
      <c r="I28" s="38">
        <v>10.4526</v>
      </c>
      <c r="J28" s="38">
        <v>4.5831999999999997</v>
      </c>
      <c r="K28" s="38">
        <v>5.8693999999999997</v>
      </c>
    </row>
    <row r="29" spans="1:11">
      <c r="A29" s="51" t="s">
        <v>103</v>
      </c>
      <c r="B29" s="38">
        <v>16.084399999999999</v>
      </c>
      <c r="C29" s="38">
        <v>2.5834999999999999</v>
      </c>
      <c r="D29" s="38">
        <v>13.500999999999999</v>
      </c>
      <c r="E29" s="38">
        <v>4.6224999999999996</v>
      </c>
      <c r="F29" s="38">
        <v>8.8785000000000007</v>
      </c>
      <c r="G29" s="15">
        <v>16.343399999999999</v>
      </c>
      <c r="H29" s="38">
        <v>1.6516999999999999</v>
      </c>
      <c r="I29" s="38">
        <v>14.691700000000001</v>
      </c>
      <c r="J29" s="38">
        <v>4.5281000000000002</v>
      </c>
      <c r="K29" s="38">
        <v>10.163600000000001</v>
      </c>
    </row>
    <row r="30" spans="1:11">
      <c r="A30" s="51" t="s">
        <v>104</v>
      </c>
      <c r="B30" s="38">
        <v>14.214600000000001</v>
      </c>
      <c r="C30" s="38">
        <v>1.6839</v>
      </c>
      <c r="D30" s="38">
        <v>12.5307</v>
      </c>
      <c r="E30" s="38">
        <v>3.9165999999999999</v>
      </c>
      <c r="F30" s="38">
        <v>8.6141000000000005</v>
      </c>
      <c r="G30" s="15">
        <v>13.6668</v>
      </c>
      <c r="H30" s="38">
        <v>1.5193000000000001</v>
      </c>
      <c r="I30" s="38">
        <v>12.147500000000001</v>
      </c>
      <c r="J30" s="38">
        <v>4.4659000000000004</v>
      </c>
      <c r="K30" s="38">
        <v>7.6816000000000004</v>
      </c>
    </row>
    <row r="31" spans="1:11">
      <c r="A31" s="51" t="s">
        <v>105</v>
      </c>
      <c r="B31" s="38">
        <v>23.511700000000001</v>
      </c>
      <c r="C31" s="38">
        <v>2.5388000000000002</v>
      </c>
      <c r="D31" s="38">
        <v>20.972899999999999</v>
      </c>
      <c r="E31" s="38">
        <v>9.9720999999999993</v>
      </c>
      <c r="F31" s="38">
        <v>11.0008</v>
      </c>
      <c r="G31" s="15">
        <v>23.370699999999999</v>
      </c>
      <c r="H31" s="38">
        <v>1.5033000000000001</v>
      </c>
      <c r="I31" s="38">
        <v>21.8674</v>
      </c>
      <c r="J31" s="38">
        <v>7.5077999999999996</v>
      </c>
      <c r="K31" s="38">
        <v>14.3596</v>
      </c>
    </row>
    <row r="32" spans="1:11">
      <c r="A32" s="51" t="s">
        <v>106</v>
      </c>
      <c r="B32" s="38">
        <v>30.013300000000001</v>
      </c>
      <c r="C32" s="38">
        <v>2.5356000000000001</v>
      </c>
      <c r="D32" s="38">
        <v>27.477699999999999</v>
      </c>
      <c r="E32" s="38">
        <v>10.809799999999999</v>
      </c>
      <c r="F32" s="38">
        <v>16.667999999999999</v>
      </c>
      <c r="G32" s="15">
        <v>35.271299999999997</v>
      </c>
      <c r="H32" s="38">
        <v>2.2936000000000001</v>
      </c>
      <c r="I32" s="38">
        <v>32.977699999999999</v>
      </c>
      <c r="J32" s="38">
        <v>10.508900000000001</v>
      </c>
      <c r="K32" s="38">
        <v>22.468800000000002</v>
      </c>
    </row>
    <row r="33" spans="1:11">
      <c r="A33" s="51" t="s">
        <v>107</v>
      </c>
      <c r="B33" s="38">
        <v>20.679400000000001</v>
      </c>
      <c r="C33" s="38">
        <v>2.2395999999999998</v>
      </c>
      <c r="D33" s="38">
        <v>18.439800000000002</v>
      </c>
      <c r="E33" s="38">
        <v>3.3111999999999999</v>
      </c>
      <c r="F33" s="38">
        <v>15.1287</v>
      </c>
      <c r="G33" s="15">
        <v>19.137</v>
      </c>
      <c r="H33" s="38">
        <v>1.7436</v>
      </c>
      <c r="I33" s="38">
        <v>17.3934</v>
      </c>
      <c r="J33" s="38">
        <v>2.0617999999999999</v>
      </c>
      <c r="K33" s="38">
        <v>15.3316</v>
      </c>
    </row>
    <row r="34" spans="1:11">
      <c r="A34" s="51" t="s">
        <v>108</v>
      </c>
      <c r="B34" s="38">
        <v>18.7028</v>
      </c>
      <c r="C34" s="38">
        <v>2.6806000000000001</v>
      </c>
      <c r="D34" s="38">
        <v>16.022300000000001</v>
      </c>
      <c r="E34" s="38">
        <v>1.92</v>
      </c>
      <c r="F34" s="38">
        <v>14.1022</v>
      </c>
      <c r="G34" s="15">
        <v>19.57</v>
      </c>
      <c r="H34" s="38">
        <v>3.3001</v>
      </c>
      <c r="I34" s="38">
        <v>16.2699</v>
      </c>
      <c r="J34" s="38">
        <v>2.0834999999999999</v>
      </c>
      <c r="K34" s="38">
        <v>14.186400000000001</v>
      </c>
    </row>
    <row r="35" spans="1:11">
      <c r="A35" s="51" t="s">
        <v>109</v>
      </c>
      <c r="B35" s="38">
        <v>26.070599999999999</v>
      </c>
      <c r="C35" s="38">
        <v>2.3477999999999999</v>
      </c>
      <c r="D35" s="38">
        <v>23.722899999999999</v>
      </c>
      <c r="E35" s="38">
        <v>8.4730000000000008</v>
      </c>
      <c r="F35" s="38">
        <v>15.2499</v>
      </c>
      <c r="G35" s="15">
        <v>26.967199999999998</v>
      </c>
      <c r="H35" s="38">
        <v>2.6088</v>
      </c>
      <c r="I35" s="38">
        <v>24.358499999999999</v>
      </c>
      <c r="J35" s="38">
        <v>9.4990000000000006</v>
      </c>
      <c r="K35" s="38">
        <v>14.859400000000001</v>
      </c>
    </row>
    <row r="36" spans="1:11">
      <c r="A36" s="51" t="s">
        <v>110</v>
      </c>
      <c r="B36" s="38">
        <v>22.361599999999999</v>
      </c>
      <c r="C36" s="38">
        <v>1.4089</v>
      </c>
      <c r="D36" s="38">
        <v>20.9527</v>
      </c>
      <c r="E36" s="38">
        <v>1.0645</v>
      </c>
      <c r="F36" s="38">
        <v>19.888200000000001</v>
      </c>
      <c r="G36" s="15">
        <v>22.9313</v>
      </c>
      <c r="H36" s="38">
        <v>1.3322000000000001</v>
      </c>
      <c r="I36" s="38">
        <v>21.599</v>
      </c>
      <c r="J36" s="38">
        <v>1.0043</v>
      </c>
      <c r="K36" s="38">
        <v>20.5947</v>
      </c>
    </row>
    <row r="37" spans="1:11">
      <c r="A37" s="51" t="s">
        <v>111</v>
      </c>
      <c r="B37" s="38">
        <v>19.477499999999999</v>
      </c>
      <c r="C37" s="38">
        <v>2.0823</v>
      </c>
      <c r="D37" s="38">
        <v>17.395199999999999</v>
      </c>
      <c r="E37" s="38">
        <v>4.3667999999999996</v>
      </c>
      <c r="F37" s="38">
        <v>13.0283</v>
      </c>
      <c r="G37" s="15">
        <v>21.156500000000001</v>
      </c>
      <c r="H37" s="38">
        <v>1.7834000000000001</v>
      </c>
      <c r="I37" s="38">
        <v>19.373200000000001</v>
      </c>
      <c r="J37" s="38">
        <v>6.9322999999999997</v>
      </c>
      <c r="K37" s="38">
        <v>12.440799999999999</v>
      </c>
    </row>
    <row r="38" spans="1:11">
      <c r="A38" s="51" t="s">
        <v>112</v>
      </c>
      <c r="B38" s="38">
        <v>17.343599999999999</v>
      </c>
      <c r="C38" s="38">
        <v>3.8317999999999999</v>
      </c>
      <c r="D38" s="38">
        <v>13.511799999999999</v>
      </c>
      <c r="E38" s="38">
        <v>4.4490999999999996</v>
      </c>
      <c r="F38" s="38">
        <v>9.0625999999999998</v>
      </c>
      <c r="G38" s="15">
        <v>16.974799999999998</v>
      </c>
      <c r="H38" s="38">
        <v>3.5931000000000002</v>
      </c>
      <c r="I38" s="38">
        <v>13.3817</v>
      </c>
      <c r="J38" s="38">
        <v>4.0754000000000001</v>
      </c>
      <c r="K38" s="38">
        <v>9.3063000000000002</v>
      </c>
    </row>
    <row r="39" spans="1:11">
      <c r="A39" s="51" t="s">
        <v>113</v>
      </c>
      <c r="B39" s="38">
        <v>15.672800000000001</v>
      </c>
      <c r="C39" s="38">
        <v>2.8229000000000002</v>
      </c>
      <c r="D39" s="38">
        <v>12.8499</v>
      </c>
      <c r="E39" s="38">
        <v>2.0657999999999999</v>
      </c>
      <c r="F39" s="38">
        <v>10.7842</v>
      </c>
      <c r="G39" s="15">
        <v>17.250699999999998</v>
      </c>
      <c r="H39" s="38">
        <v>2.3229000000000002</v>
      </c>
      <c r="I39" s="38">
        <v>14.9278</v>
      </c>
      <c r="J39" s="38">
        <v>1.7179</v>
      </c>
      <c r="K39" s="38">
        <v>13.21</v>
      </c>
    </row>
    <row r="40" spans="1:11">
      <c r="A40" s="51" t="s">
        <v>114</v>
      </c>
      <c r="B40" s="38">
        <v>18.5686</v>
      </c>
      <c r="C40" s="38">
        <v>3.9205999999999999</v>
      </c>
      <c r="D40" s="38">
        <v>14.6479</v>
      </c>
      <c r="E40" s="38">
        <v>6.2016999999999998</v>
      </c>
      <c r="F40" s="38">
        <v>8.4461999999999993</v>
      </c>
      <c r="G40" s="15">
        <v>20.672799999999999</v>
      </c>
      <c r="H40" s="38">
        <v>8.2719000000000005</v>
      </c>
      <c r="I40" s="38">
        <v>12.4008</v>
      </c>
      <c r="J40" s="38">
        <v>5.6803999999999997</v>
      </c>
      <c r="K40" s="38">
        <v>6.7203999999999997</v>
      </c>
    </row>
    <row r="41" spans="1:11">
      <c r="A41" s="51" t="s">
        <v>115</v>
      </c>
      <c r="B41" s="38">
        <v>25.7288</v>
      </c>
      <c r="C41" s="38">
        <v>2.7480000000000002</v>
      </c>
      <c r="D41" s="38">
        <v>22.980799999999999</v>
      </c>
      <c r="E41" s="38">
        <v>8.3018000000000001</v>
      </c>
      <c r="F41" s="38">
        <v>14.679</v>
      </c>
      <c r="G41" s="15">
        <v>27.599900000000002</v>
      </c>
      <c r="H41" s="38">
        <v>2.6715</v>
      </c>
      <c r="I41" s="38">
        <v>24.9284</v>
      </c>
      <c r="J41" s="38">
        <v>10.331099999999999</v>
      </c>
      <c r="K41" s="38">
        <v>14.5974</v>
      </c>
    </row>
    <row r="42" spans="1:11">
      <c r="A42" s="51" t="s">
        <v>116</v>
      </c>
      <c r="B42" s="38">
        <v>17.959499999999998</v>
      </c>
      <c r="C42" s="38">
        <v>2.5358999999999998</v>
      </c>
      <c r="D42" s="38">
        <v>15.423500000000001</v>
      </c>
      <c r="E42" s="38">
        <v>3.9811000000000001</v>
      </c>
      <c r="F42" s="38">
        <v>11.442399999999999</v>
      </c>
      <c r="G42" s="15">
        <v>17.828399999999998</v>
      </c>
      <c r="H42" s="38">
        <v>1.3905000000000001</v>
      </c>
      <c r="I42" s="38">
        <v>16.437899999999999</v>
      </c>
      <c r="J42" s="38">
        <v>3.8593999999999999</v>
      </c>
      <c r="K42" s="38">
        <v>12.5785</v>
      </c>
    </row>
    <row r="43" spans="1:11">
      <c r="A43" s="51" t="s">
        <v>117</v>
      </c>
      <c r="B43" s="38">
        <v>22.480799999999999</v>
      </c>
      <c r="C43" s="38">
        <v>2.0306999999999999</v>
      </c>
      <c r="D43" s="38">
        <v>20.450099999999999</v>
      </c>
      <c r="E43" s="38">
        <v>5.2115</v>
      </c>
      <c r="F43" s="38">
        <v>15.2386</v>
      </c>
      <c r="G43" s="15">
        <v>19.111699999999999</v>
      </c>
      <c r="H43" s="38">
        <v>0.93220000000000003</v>
      </c>
      <c r="I43" s="38">
        <v>18.179500000000001</v>
      </c>
      <c r="J43" s="38">
        <v>4.8723000000000001</v>
      </c>
      <c r="K43" s="38">
        <v>13.3072</v>
      </c>
    </row>
    <row r="44" spans="1:11">
      <c r="A44" s="51" t="s">
        <v>118</v>
      </c>
      <c r="B44" s="38">
        <v>19.0366</v>
      </c>
      <c r="C44" s="38">
        <v>1.9604999999999999</v>
      </c>
      <c r="D44" s="38">
        <v>17.076000000000001</v>
      </c>
      <c r="E44" s="38">
        <v>7.1814999999999998</v>
      </c>
      <c r="F44" s="38">
        <v>9.8945000000000007</v>
      </c>
      <c r="G44" s="15">
        <v>18.4925</v>
      </c>
      <c r="H44" s="38">
        <v>1.2650999999999999</v>
      </c>
      <c r="I44" s="38">
        <v>17.227399999999999</v>
      </c>
      <c r="J44" s="38">
        <v>6.9443000000000001</v>
      </c>
      <c r="K44" s="38">
        <v>10.283099999999999</v>
      </c>
    </row>
    <row r="45" spans="1:11">
      <c r="A45" s="51" t="s">
        <v>119</v>
      </c>
      <c r="B45" s="38">
        <v>16.0745</v>
      </c>
      <c r="C45" s="38">
        <v>1.8652</v>
      </c>
      <c r="D45" s="38">
        <v>14.209199999999999</v>
      </c>
      <c r="E45" s="38">
        <v>6.0229999999999997</v>
      </c>
      <c r="F45" s="38">
        <v>8.1861999999999995</v>
      </c>
      <c r="G45" s="15">
        <v>19.363099999999999</v>
      </c>
      <c r="H45" s="38">
        <v>1.776</v>
      </c>
      <c r="I45" s="38">
        <v>17.5871</v>
      </c>
      <c r="J45" s="38">
        <v>8.5858000000000008</v>
      </c>
      <c r="K45" s="38">
        <v>9.0013000000000005</v>
      </c>
    </row>
    <row r="46" spans="1:11">
      <c r="A46" s="51" t="s">
        <v>120</v>
      </c>
      <c r="B46" s="38">
        <v>15.6379</v>
      </c>
      <c r="C46" s="38">
        <v>3.3311999999999999</v>
      </c>
      <c r="D46" s="38">
        <v>12.3066</v>
      </c>
      <c r="E46" s="38">
        <v>3.1722999999999999</v>
      </c>
      <c r="F46" s="38">
        <v>9.1342999999999996</v>
      </c>
      <c r="G46" s="15">
        <v>16.792300000000001</v>
      </c>
      <c r="H46" s="38">
        <v>3.4049999999999998</v>
      </c>
      <c r="I46" s="38">
        <v>13.3873</v>
      </c>
      <c r="J46" s="38">
        <v>3.0127000000000002</v>
      </c>
      <c r="K46" s="38">
        <v>10.374599999999999</v>
      </c>
    </row>
    <row r="47" spans="1:11">
      <c r="A47" s="51" t="s">
        <v>121</v>
      </c>
      <c r="B47" s="38">
        <v>28.986000000000001</v>
      </c>
      <c r="C47" s="38">
        <v>3.1282999999999999</v>
      </c>
      <c r="D47" s="38">
        <v>25.857700000000001</v>
      </c>
      <c r="E47" s="38">
        <v>17.569099999999999</v>
      </c>
      <c r="F47" s="38">
        <v>8.2886000000000006</v>
      </c>
      <c r="G47" s="15">
        <v>30.352900000000002</v>
      </c>
      <c r="H47" s="38">
        <v>4.1542000000000003</v>
      </c>
      <c r="I47" s="38">
        <v>26.198699999999999</v>
      </c>
      <c r="J47" s="38">
        <v>17.885100000000001</v>
      </c>
      <c r="K47" s="38">
        <v>8.3137000000000008</v>
      </c>
    </row>
    <row r="48" spans="1:11">
      <c r="A48" s="51" t="s">
        <v>122</v>
      </c>
      <c r="B48" s="38">
        <v>19.3918</v>
      </c>
      <c r="C48" s="38">
        <v>2.3155999999999999</v>
      </c>
      <c r="D48" s="38">
        <v>17.0762</v>
      </c>
      <c r="E48" s="38">
        <v>6.0071000000000003</v>
      </c>
      <c r="F48" s="38">
        <v>11.069000000000001</v>
      </c>
      <c r="G48" s="15">
        <v>18.578199999999999</v>
      </c>
      <c r="H48" s="38">
        <v>2.0219</v>
      </c>
      <c r="I48" s="38">
        <v>16.5562</v>
      </c>
      <c r="J48" s="38">
        <v>6.3548</v>
      </c>
      <c r="K48" s="38">
        <v>10.201499999999999</v>
      </c>
    </row>
    <row r="49" spans="1:11">
      <c r="A49" s="51" t="s">
        <v>123</v>
      </c>
      <c r="B49" s="38">
        <v>20.518799999999999</v>
      </c>
      <c r="C49" s="38">
        <v>2.3778000000000001</v>
      </c>
      <c r="D49" s="38">
        <v>18.140999999999998</v>
      </c>
      <c r="E49" s="38">
        <v>4.0937999999999999</v>
      </c>
      <c r="F49" s="38">
        <v>14.0472</v>
      </c>
      <c r="G49" s="15">
        <v>19.2179</v>
      </c>
      <c r="H49" s="38">
        <v>1.5767</v>
      </c>
      <c r="I49" s="38">
        <v>17.641200000000001</v>
      </c>
      <c r="J49" s="38">
        <v>2.9428000000000001</v>
      </c>
      <c r="K49" s="38">
        <v>14.698399999999999</v>
      </c>
    </row>
    <row r="50" spans="1:11">
      <c r="A50" s="51" t="s">
        <v>124</v>
      </c>
      <c r="B50" s="38">
        <v>19.633500000000002</v>
      </c>
      <c r="C50" s="38">
        <v>2.0958999999999999</v>
      </c>
      <c r="D50" s="38">
        <v>17.537600000000001</v>
      </c>
      <c r="E50" s="38">
        <v>4.9241999999999999</v>
      </c>
      <c r="F50" s="38">
        <v>12.6134</v>
      </c>
      <c r="G50" s="15">
        <v>19.223800000000001</v>
      </c>
      <c r="H50" s="38">
        <v>2.0752999999999999</v>
      </c>
      <c r="I50" s="38">
        <v>17.148499999999999</v>
      </c>
      <c r="J50" s="38">
        <v>5.4428000000000001</v>
      </c>
      <c r="K50" s="38">
        <v>11.7057</v>
      </c>
    </row>
    <row r="51" spans="1:11">
      <c r="A51" s="51" t="s">
        <v>125</v>
      </c>
      <c r="B51" s="38">
        <v>20.9405</v>
      </c>
      <c r="C51" s="38">
        <v>1.8167</v>
      </c>
      <c r="D51" s="38">
        <v>19.123799999999999</v>
      </c>
      <c r="E51" s="38">
        <v>7.5884</v>
      </c>
      <c r="F51" s="38">
        <v>11.535299999999999</v>
      </c>
      <c r="G51" s="15">
        <v>22.397200000000002</v>
      </c>
      <c r="H51" s="38">
        <v>1.9045000000000001</v>
      </c>
      <c r="I51" s="38">
        <v>20.492699999999999</v>
      </c>
      <c r="J51" s="38">
        <v>6.7397999999999998</v>
      </c>
      <c r="K51" s="38">
        <v>13.7529</v>
      </c>
    </row>
    <row r="52" spans="1:11">
      <c r="A52" s="51" t="s">
        <v>126</v>
      </c>
      <c r="B52" s="38">
        <v>17.4635</v>
      </c>
      <c r="C52" s="38">
        <v>1.5395000000000001</v>
      </c>
      <c r="D52" s="38">
        <v>15.923999999999999</v>
      </c>
      <c r="E52" s="38">
        <v>6.7786999999999997</v>
      </c>
      <c r="F52" s="38">
        <v>9.1453000000000007</v>
      </c>
      <c r="G52" s="15">
        <v>17.978000000000002</v>
      </c>
      <c r="H52" s="38">
        <v>1.5024999999999999</v>
      </c>
      <c r="I52" s="38">
        <v>16.4755</v>
      </c>
      <c r="J52" s="38">
        <v>7.6909000000000001</v>
      </c>
      <c r="K52" s="38">
        <v>8.7845999999999993</v>
      </c>
    </row>
    <row r="53" spans="1:11">
      <c r="A53" s="51" t="s">
        <v>127</v>
      </c>
      <c r="B53" s="38">
        <v>20.4057</v>
      </c>
      <c r="C53" s="38">
        <v>2.3569</v>
      </c>
      <c r="D53" s="38">
        <v>18.0488</v>
      </c>
      <c r="E53" s="38">
        <v>3.52</v>
      </c>
      <c r="F53" s="38">
        <v>14.5288</v>
      </c>
      <c r="G53" s="15">
        <v>20.925899999999999</v>
      </c>
      <c r="H53" s="38">
        <v>1.6588000000000001</v>
      </c>
      <c r="I53" s="38">
        <v>19.267099999999999</v>
      </c>
      <c r="J53" s="38">
        <v>3.7115999999999998</v>
      </c>
      <c r="K53" s="38">
        <v>15.5555</v>
      </c>
    </row>
    <row r="54" spans="1:11">
      <c r="A54" s="51" t="s">
        <v>128</v>
      </c>
      <c r="B54" s="38">
        <v>18.1157</v>
      </c>
      <c r="C54" s="38">
        <v>1.1819</v>
      </c>
      <c r="D54" s="38">
        <v>16.933800000000002</v>
      </c>
      <c r="E54" s="38">
        <v>4.5758999999999999</v>
      </c>
      <c r="F54" s="38">
        <v>12.357900000000001</v>
      </c>
      <c r="G54" s="15">
        <v>18.881</v>
      </c>
      <c r="H54" s="38">
        <v>1.6126</v>
      </c>
      <c r="I54" s="38">
        <v>17.2684</v>
      </c>
      <c r="J54" s="38">
        <v>5.2925000000000004</v>
      </c>
      <c r="K54" s="38">
        <v>11.975899999999999</v>
      </c>
    </row>
    <row r="55" spans="1:11">
      <c r="A55" s="40" t="s">
        <v>129</v>
      </c>
      <c r="B55" s="41"/>
      <c r="C55" s="41"/>
      <c r="D55" s="41"/>
      <c r="E55" s="41"/>
      <c r="F55" s="41"/>
      <c r="G55" s="41"/>
      <c r="H55" s="41"/>
      <c r="I55" s="41"/>
      <c r="J55" s="41"/>
      <c r="K55" s="41"/>
    </row>
    <row r="56" spans="1:11">
      <c r="A56" s="52" t="s">
        <v>131</v>
      </c>
      <c r="B56" s="38">
        <v>20.1906</v>
      </c>
      <c r="C56" s="38">
        <v>4.3323</v>
      </c>
      <c r="D56" s="38">
        <v>15.8583</v>
      </c>
      <c r="E56" s="38">
        <v>2.7166000000000001</v>
      </c>
      <c r="F56" s="38">
        <v>13.1417</v>
      </c>
      <c r="G56" s="15">
        <v>21.1768</v>
      </c>
      <c r="H56" s="38">
        <v>5.2356999999999996</v>
      </c>
      <c r="I56" s="38">
        <v>15.9411</v>
      </c>
      <c r="J56" s="38">
        <v>1.6712</v>
      </c>
      <c r="K56" s="38">
        <v>14.2699</v>
      </c>
    </row>
    <row r="57" spans="1:11">
      <c r="A57" s="52" t="s">
        <v>180</v>
      </c>
      <c r="B57" s="38">
        <v>18.053000000000001</v>
      </c>
      <c r="C57" s="38">
        <v>1.9611000000000001</v>
      </c>
      <c r="D57" s="38">
        <v>16.091899999999999</v>
      </c>
      <c r="E57" s="38">
        <v>6.2610999999999999</v>
      </c>
      <c r="F57" s="38">
        <v>9.8308</v>
      </c>
      <c r="G57" s="15">
        <v>18.596399999999999</v>
      </c>
      <c r="H57" s="38">
        <v>2.7403</v>
      </c>
      <c r="I57" s="38">
        <v>15.8561</v>
      </c>
      <c r="J57" s="38">
        <v>5.4806999999999997</v>
      </c>
      <c r="K57" s="38">
        <v>10.375400000000001</v>
      </c>
    </row>
    <row r="58" spans="1:11">
      <c r="A58" s="16" t="s">
        <v>133</v>
      </c>
      <c r="B58" s="13" t="s">
        <v>248</v>
      </c>
      <c r="C58" s="13" t="s">
        <v>248</v>
      </c>
      <c r="D58" s="13" t="s">
        <v>248</v>
      </c>
      <c r="E58" s="13" t="s">
        <v>248</v>
      </c>
      <c r="F58" s="13" t="s">
        <v>248</v>
      </c>
      <c r="G58" s="20">
        <v>24.519318999999999</v>
      </c>
      <c r="H58" s="13" t="s">
        <v>70</v>
      </c>
      <c r="I58" s="8">
        <v>24.04711</v>
      </c>
      <c r="J58" s="8">
        <v>1.1043989999999999</v>
      </c>
      <c r="K58" s="8">
        <v>22.942710000000002</v>
      </c>
    </row>
    <row r="59" spans="1:11">
      <c r="A59" s="10" t="s">
        <v>252</v>
      </c>
    </row>
  </sheetData>
  <mergeCells count="4">
    <mergeCell ref="A55:K55"/>
    <mergeCell ref="B2:F2"/>
    <mergeCell ref="A2:A3"/>
    <mergeCell ref="G2:K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59"/>
  <sheetViews>
    <sheetView workbookViewId="0"/>
  </sheetViews>
  <sheetFormatPr defaultRowHeight="15"/>
  <cols>
    <col min="1" max="1" width="26" customWidth="1"/>
    <col min="2" max="11" width="16" customWidth="1"/>
  </cols>
  <sheetData>
    <row r="1" spans="1:11">
      <c r="A1" s="2" t="s">
        <v>18</v>
      </c>
    </row>
    <row r="2" spans="1:11">
      <c r="A2" s="43" t="s">
        <v>73</v>
      </c>
      <c r="B2" s="66">
        <v>2013</v>
      </c>
      <c r="C2" s="45"/>
      <c r="D2" s="45"/>
      <c r="E2" s="45"/>
      <c r="F2" s="45"/>
      <c r="G2" s="66">
        <v>2015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23.0122</v>
      </c>
      <c r="C4" s="38">
        <v>1.5195000000000001</v>
      </c>
      <c r="D4" s="38">
        <v>21.492699999999999</v>
      </c>
      <c r="E4" s="38">
        <v>7.2718999999999996</v>
      </c>
      <c r="F4" s="38">
        <v>14.220700000000001</v>
      </c>
      <c r="G4" s="15">
        <v>24.453099999999999</v>
      </c>
      <c r="H4" s="38">
        <v>1.7248000000000001</v>
      </c>
      <c r="I4" s="38">
        <v>22.728400000000001</v>
      </c>
      <c r="J4" s="38">
        <v>8.4818999999999996</v>
      </c>
      <c r="K4" s="38">
        <v>14.2464</v>
      </c>
    </row>
    <row r="5" spans="1:11">
      <c r="A5" s="51" t="s">
        <v>79</v>
      </c>
      <c r="B5" s="38">
        <v>12.3233</v>
      </c>
      <c r="C5" s="38">
        <v>1.1002000000000001</v>
      </c>
      <c r="D5" s="38">
        <v>11.223000000000001</v>
      </c>
      <c r="E5" s="38">
        <v>6.0693999999999999</v>
      </c>
      <c r="F5" s="38">
        <v>5.1536</v>
      </c>
      <c r="G5" s="15">
        <v>13.6997</v>
      </c>
      <c r="H5" s="38">
        <v>1.169</v>
      </c>
      <c r="I5" s="38">
        <v>12.5307</v>
      </c>
      <c r="J5" s="38">
        <v>6.6345000000000001</v>
      </c>
      <c r="K5" s="38">
        <v>5.8963000000000001</v>
      </c>
    </row>
    <row r="6" spans="1:11">
      <c r="A6" s="51" t="s">
        <v>80</v>
      </c>
      <c r="B6" s="38">
        <v>27.339200000000002</v>
      </c>
      <c r="C6" s="38">
        <v>1.141</v>
      </c>
      <c r="D6" s="38">
        <v>26.1982</v>
      </c>
      <c r="E6" s="38">
        <v>4.3459000000000003</v>
      </c>
      <c r="F6" s="38">
        <v>21.8523</v>
      </c>
      <c r="G6" s="15">
        <v>27.010899999999999</v>
      </c>
      <c r="H6" s="38">
        <v>1.4922</v>
      </c>
      <c r="I6" s="38">
        <v>25.518699999999999</v>
      </c>
      <c r="J6" s="38">
        <v>7.3277000000000001</v>
      </c>
      <c r="K6" s="38">
        <v>18.190999999999999</v>
      </c>
    </row>
    <row r="7" spans="1:11">
      <c r="A7" s="51" t="s">
        <v>81</v>
      </c>
      <c r="B7" s="38">
        <v>16.501999999999999</v>
      </c>
      <c r="C7" s="38">
        <v>1.2043999999999999</v>
      </c>
      <c r="D7" s="38">
        <v>15.297599999999999</v>
      </c>
      <c r="E7" s="38">
        <v>2.3243</v>
      </c>
      <c r="F7" s="38">
        <v>12.9734</v>
      </c>
      <c r="G7" s="15">
        <v>21.1144</v>
      </c>
      <c r="H7" s="38">
        <v>1.3275999999999999</v>
      </c>
      <c r="I7" s="38">
        <v>19.786799999999999</v>
      </c>
      <c r="J7" s="38">
        <v>4.2426000000000004</v>
      </c>
      <c r="K7" s="38">
        <v>15.5442</v>
      </c>
    </row>
    <row r="8" spans="1:11">
      <c r="A8" s="51" t="s">
        <v>82</v>
      </c>
      <c r="B8" s="38">
        <v>21.0565</v>
      </c>
      <c r="C8" s="38">
        <v>1.24</v>
      </c>
      <c r="D8" s="38">
        <v>19.816500000000001</v>
      </c>
      <c r="E8" s="38">
        <v>4.6536</v>
      </c>
      <c r="F8" s="38">
        <v>15.1629</v>
      </c>
      <c r="G8" s="15">
        <v>21.3569</v>
      </c>
      <c r="H8" s="38">
        <v>1.2906</v>
      </c>
      <c r="I8" s="38">
        <v>20.066199999999998</v>
      </c>
      <c r="J8" s="38">
        <v>3.9356</v>
      </c>
      <c r="K8" s="38">
        <v>16.130600000000001</v>
      </c>
    </row>
    <row r="9" spans="1:11">
      <c r="A9" s="51" t="s">
        <v>83</v>
      </c>
      <c r="B9" s="38">
        <v>32.293199999999999</v>
      </c>
      <c r="C9" s="38">
        <v>1.9287000000000001</v>
      </c>
      <c r="D9" s="38">
        <v>30.3645</v>
      </c>
      <c r="E9" s="38">
        <v>21.583200000000001</v>
      </c>
      <c r="F9" s="38">
        <v>8.7812999999999999</v>
      </c>
      <c r="G9" s="15">
        <v>34.795099999999998</v>
      </c>
      <c r="H9" s="38">
        <v>1.5723</v>
      </c>
      <c r="I9" s="38">
        <v>33.222799999999999</v>
      </c>
      <c r="J9" s="38">
        <v>25.727900000000002</v>
      </c>
      <c r="K9" s="38">
        <v>7.4949000000000003</v>
      </c>
    </row>
    <row r="10" spans="1:11">
      <c r="A10" s="51" t="s">
        <v>84</v>
      </c>
      <c r="B10" s="38">
        <v>22.5627</v>
      </c>
      <c r="C10" s="38">
        <v>1.1545000000000001</v>
      </c>
      <c r="D10" s="38">
        <v>21.408200000000001</v>
      </c>
      <c r="E10" s="38">
        <v>9.3015000000000008</v>
      </c>
      <c r="F10" s="38">
        <v>12.1067</v>
      </c>
      <c r="G10" s="15">
        <v>23.581099999999999</v>
      </c>
      <c r="H10" s="38">
        <v>1.6367</v>
      </c>
      <c r="I10" s="38">
        <v>21.944400000000002</v>
      </c>
      <c r="J10" s="38">
        <v>11.319100000000001</v>
      </c>
      <c r="K10" s="38">
        <v>10.625400000000001</v>
      </c>
    </row>
    <row r="11" spans="1:11">
      <c r="A11" s="51" t="s">
        <v>85</v>
      </c>
      <c r="B11" s="38">
        <v>18.5716</v>
      </c>
      <c r="C11" s="38">
        <v>1.3581000000000001</v>
      </c>
      <c r="D11" s="38">
        <v>17.2134</v>
      </c>
      <c r="E11" s="38">
        <v>1.6926000000000001</v>
      </c>
      <c r="F11" s="38">
        <v>15.520899999999999</v>
      </c>
      <c r="G11" s="15">
        <v>19.107800000000001</v>
      </c>
      <c r="H11" s="38">
        <v>1.4350000000000001</v>
      </c>
      <c r="I11" s="38">
        <v>17.672799999999999</v>
      </c>
      <c r="J11" s="38">
        <v>3.7090999999999998</v>
      </c>
      <c r="K11" s="38">
        <v>13.963699999999999</v>
      </c>
    </row>
    <row r="12" spans="1:11">
      <c r="A12" s="51" t="s">
        <v>86</v>
      </c>
      <c r="B12" s="38">
        <v>18.005700000000001</v>
      </c>
      <c r="C12" s="38">
        <v>2.1040000000000001</v>
      </c>
      <c r="D12" s="38">
        <v>15.9016</v>
      </c>
      <c r="E12" s="38">
        <v>2.3227000000000002</v>
      </c>
      <c r="F12" s="38">
        <v>13.578900000000001</v>
      </c>
      <c r="G12" s="15">
        <v>20.460899999999999</v>
      </c>
      <c r="H12" s="38">
        <v>1.5253000000000001</v>
      </c>
      <c r="I12" s="38">
        <v>18.935500000000001</v>
      </c>
      <c r="J12" s="38">
        <v>4.5846</v>
      </c>
      <c r="K12" s="38">
        <v>14.351000000000001</v>
      </c>
    </row>
    <row r="13" spans="1:11">
      <c r="A13" s="51" t="s">
        <v>87</v>
      </c>
      <c r="B13" s="38">
        <v>24.53</v>
      </c>
      <c r="C13" s="38">
        <v>1.8440000000000001</v>
      </c>
      <c r="D13" s="38">
        <v>22.686</v>
      </c>
      <c r="E13" s="38">
        <v>2.4485000000000001</v>
      </c>
      <c r="F13" s="38">
        <v>20.237500000000001</v>
      </c>
      <c r="G13" s="15">
        <v>25.675899999999999</v>
      </c>
      <c r="H13" s="38">
        <v>2.0095999999999998</v>
      </c>
      <c r="I13" s="38">
        <v>23.6663</v>
      </c>
      <c r="J13" s="38">
        <v>2.395</v>
      </c>
      <c r="K13" s="38">
        <v>21.2712</v>
      </c>
    </row>
    <row r="14" spans="1:11">
      <c r="A14" s="51" t="s">
        <v>88</v>
      </c>
      <c r="B14" s="38">
        <v>16.048300000000001</v>
      </c>
      <c r="C14" s="38">
        <v>1.4293</v>
      </c>
      <c r="D14" s="38">
        <v>14.619</v>
      </c>
      <c r="E14" s="38">
        <v>3.3954</v>
      </c>
      <c r="F14" s="38">
        <v>11.223599999999999</v>
      </c>
      <c r="G14" s="15">
        <v>19.319099999999999</v>
      </c>
      <c r="H14" s="38">
        <v>1.5059</v>
      </c>
      <c r="I14" s="38">
        <v>17.813099999999999</v>
      </c>
      <c r="J14" s="38">
        <v>4.1867000000000001</v>
      </c>
      <c r="K14" s="38">
        <v>13.6264</v>
      </c>
    </row>
    <row r="15" spans="1:11">
      <c r="A15" s="51" t="s">
        <v>89</v>
      </c>
      <c r="B15" s="38">
        <v>16.872399999999999</v>
      </c>
      <c r="C15" s="38">
        <v>1.2483</v>
      </c>
      <c r="D15" s="38">
        <v>15.6241</v>
      </c>
      <c r="E15" s="38">
        <v>4.9889999999999999</v>
      </c>
      <c r="F15" s="38">
        <v>10.6351</v>
      </c>
      <c r="G15" s="15">
        <v>16.348299999999998</v>
      </c>
      <c r="H15" s="38">
        <v>1.8916999999999999</v>
      </c>
      <c r="I15" s="38">
        <v>14.4566</v>
      </c>
      <c r="J15" s="38">
        <v>5.9763999999999999</v>
      </c>
      <c r="K15" s="38">
        <v>8.4802</v>
      </c>
    </row>
    <row r="16" spans="1:11">
      <c r="A16" s="51" t="s">
        <v>90</v>
      </c>
      <c r="B16" s="38">
        <v>14.685499999999999</v>
      </c>
      <c r="C16" s="38">
        <v>1.2875000000000001</v>
      </c>
      <c r="D16" s="38">
        <v>13.398</v>
      </c>
      <c r="E16" s="38">
        <v>3.8147000000000002</v>
      </c>
      <c r="F16" s="38">
        <v>9.5832999999999995</v>
      </c>
      <c r="G16" s="15">
        <v>15.1515</v>
      </c>
      <c r="H16" s="38">
        <v>1.6125</v>
      </c>
      <c r="I16" s="38">
        <v>13.5389</v>
      </c>
      <c r="J16" s="38">
        <v>4.0004</v>
      </c>
      <c r="K16" s="38">
        <v>9.5385000000000009</v>
      </c>
    </row>
    <row r="17" spans="1:11">
      <c r="A17" s="51" t="s">
        <v>91</v>
      </c>
      <c r="B17" s="38">
        <v>20.165299999999998</v>
      </c>
      <c r="C17" s="38">
        <v>0.99719999999999998</v>
      </c>
      <c r="D17" s="38">
        <v>19.168099999999999</v>
      </c>
      <c r="E17" s="38">
        <v>3.7317999999999998</v>
      </c>
      <c r="F17" s="38">
        <v>15.436299999999999</v>
      </c>
      <c r="G17" s="15">
        <v>21.8019</v>
      </c>
      <c r="H17" s="38">
        <v>1.2878000000000001</v>
      </c>
      <c r="I17" s="38">
        <v>20.514099999999999</v>
      </c>
      <c r="J17" s="38">
        <v>6.2438000000000002</v>
      </c>
      <c r="K17" s="38">
        <v>14.270300000000001</v>
      </c>
    </row>
    <row r="18" spans="1:11">
      <c r="A18" s="51" t="s">
        <v>92</v>
      </c>
      <c r="B18" s="38">
        <v>21.895600000000002</v>
      </c>
      <c r="C18" s="38">
        <v>1.5244</v>
      </c>
      <c r="D18" s="38">
        <v>20.371200000000002</v>
      </c>
      <c r="E18" s="38">
        <v>3.3372999999999999</v>
      </c>
      <c r="F18" s="38">
        <v>17.033799999999999</v>
      </c>
      <c r="G18" s="15">
        <v>23.2256</v>
      </c>
      <c r="H18" s="38">
        <v>1.4097</v>
      </c>
      <c r="I18" s="38">
        <v>21.815999999999999</v>
      </c>
      <c r="J18" s="38">
        <v>4.8047000000000004</v>
      </c>
      <c r="K18" s="38">
        <v>17.011299999999999</v>
      </c>
    </row>
    <row r="19" spans="1:11">
      <c r="A19" s="51" t="s">
        <v>93</v>
      </c>
      <c r="B19" s="38">
        <v>17.911300000000001</v>
      </c>
      <c r="C19" s="38">
        <v>0.69950000000000001</v>
      </c>
      <c r="D19" s="38">
        <v>17.2118</v>
      </c>
      <c r="E19" s="38">
        <v>2.7132999999999998</v>
      </c>
      <c r="F19" s="38">
        <v>14.4985</v>
      </c>
      <c r="G19" s="15">
        <v>20.061599999999999</v>
      </c>
      <c r="H19" s="38">
        <v>1.3274999999999999</v>
      </c>
      <c r="I19" s="38">
        <v>18.734100000000002</v>
      </c>
      <c r="J19" s="38">
        <v>2.5190999999999999</v>
      </c>
      <c r="K19" s="38">
        <v>16.215</v>
      </c>
    </row>
    <row r="20" spans="1:11">
      <c r="A20" s="51" t="s">
        <v>94</v>
      </c>
      <c r="B20" s="38">
        <v>26.3066</v>
      </c>
      <c r="C20" s="38">
        <v>1.6195999999999999</v>
      </c>
      <c r="D20" s="38">
        <v>24.687000000000001</v>
      </c>
      <c r="E20" s="38">
        <v>9.5290999999999997</v>
      </c>
      <c r="F20" s="38">
        <v>15.1579</v>
      </c>
      <c r="G20" s="15">
        <v>27.5059</v>
      </c>
      <c r="H20" s="38">
        <v>1.472</v>
      </c>
      <c r="I20" s="38">
        <v>26.033799999999999</v>
      </c>
      <c r="J20" s="38">
        <v>13.5029</v>
      </c>
      <c r="K20" s="38">
        <v>12.531000000000001</v>
      </c>
    </row>
    <row r="21" spans="1:11">
      <c r="A21" s="51" t="s">
        <v>95</v>
      </c>
      <c r="B21" s="38">
        <v>15.420199999999999</v>
      </c>
      <c r="C21" s="38">
        <v>1.448</v>
      </c>
      <c r="D21" s="38">
        <v>13.972099999999999</v>
      </c>
      <c r="E21" s="38">
        <v>2.6755</v>
      </c>
      <c r="F21" s="38">
        <v>11.2966</v>
      </c>
      <c r="G21" s="15">
        <v>19.244599999999998</v>
      </c>
      <c r="H21" s="38">
        <v>2.2262</v>
      </c>
      <c r="I21" s="38">
        <v>17.0184</v>
      </c>
      <c r="J21" s="38">
        <v>5.0452000000000004</v>
      </c>
      <c r="K21" s="38">
        <v>11.9732</v>
      </c>
    </row>
    <row r="22" spans="1:11">
      <c r="A22" s="51" t="s">
        <v>96</v>
      </c>
      <c r="B22" s="38">
        <v>21.989599999999999</v>
      </c>
      <c r="C22" s="38">
        <v>1.0849</v>
      </c>
      <c r="D22" s="38">
        <v>20.904699999999998</v>
      </c>
      <c r="E22" s="38">
        <v>2.5244</v>
      </c>
      <c r="F22" s="38">
        <v>18.380299999999998</v>
      </c>
      <c r="G22" s="15">
        <v>23.8962</v>
      </c>
      <c r="H22" s="38">
        <v>2.3382000000000001</v>
      </c>
      <c r="I22" s="38">
        <v>21.5581</v>
      </c>
      <c r="J22" s="38">
        <v>2.61</v>
      </c>
      <c r="K22" s="38">
        <v>18.9481</v>
      </c>
    </row>
    <row r="23" spans="1:11">
      <c r="A23" s="51" t="s">
        <v>97</v>
      </c>
      <c r="B23" s="38">
        <v>21.696000000000002</v>
      </c>
      <c r="C23" s="38">
        <v>2.1120000000000001</v>
      </c>
      <c r="D23" s="38">
        <v>19.584</v>
      </c>
      <c r="E23" s="38">
        <v>2.1488</v>
      </c>
      <c r="F23" s="38">
        <v>17.435199999999998</v>
      </c>
      <c r="G23" s="15">
        <v>21.981100000000001</v>
      </c>
      <c r="H23" s="38">
        <v>1.639</v>
      </c>
      <c r="I23" s="38">
        <v>20.342099999999999</v>
      </c>
      <c r="J23" s="38">
        <v>3.2122999999999999</v>
      </c>
      <c r="K23" s="38">
        <v>17.1297</v>
      </c>
    </row>
    <row r="24" spans="1:11">
      <c r="A24" s="51" t="s">
        <v>98</v>
      </c>
      <c r="B24" s="38">
        <v>20.757100000000001</v>
      </c>
      <c r="C24" s="38">
        <v>0.99250000000000005</v>
      </c>
      <c r="D24" s="38">
        <v>19.764600000000002</v>
      </c>
      <c r="E24" s="38">
        <v>2.4653999999999998</v>
      </c>
      <c r="F24" s="38">
        <v>17.299199999999999</v>
      </c>
      <c r="G24" s="15">
        <v>20.607099999999999</v>
      </c>
      <c r="H24" s="38">
        <v>1.3880999999999999</v>
      </c>
      <c r="I24" s="38">
        <v>19.219000000000001</v>
      </c>
      <c r="J24" s="38">
        <v>3.7422</v>
      </c>
      <c r="K24" s="38">
        <v>15.476800000000001</v>
      </c>
    </row>
    <row r="25" spans="1:11">
      <c r="A25" s="51" t="s">
        <v>99</v>
      </c>
      <c r="B25" s="38">
        <v>27.382400000000001</v>
      </c>
      <c r="C25" s="38">
        <v>2.0259999999999998</v>
      </c>
      <c r="D25" s="38">
        <v>25.356400000000001</v>
      </c>
      <c r="E25" s="38">
        <v>8.1719000000000008</v>
      </c>
      <c r="F25" s="38">
        <v>17.1845</v>
      </c>
      <c r="G25" s="15">
        <v>27.3233</v>
      </c>
      <c r="H25" s="38">
        <v>2.0459999999999998</v>
      </c>
      <c r="I25" s="38">
        <v>25.2773</v>
      </c>
      <c r="J25" s="38">
        <v>7.6196000000000002</v>
      </c>
      <c r="K25" s="38">
        <v>17.657599999999999</v>
      </c>
    </row>
    <row r="26" spans="1:11">
      <c r="A26" s="51" t="s">
        <v>100</v>
      </c>
      <c r="B26" s="38">
        <v>20.2517</v>
      </c>
      <c r="C26" s="38">
        <v>1.9554</v>
      </c>
      <c r="D26" s="38">
        <v>18.296299999999999</v>
      </c>
      <c r="E26" s="38">
        <v>7.2794999999999996</v>
      </c>
      <c r="F26" s="38">
        <v>11.0168</v>
      </c>
      <c r="G26" s="15">
        <v>18.5566</v>
      </c>
      <c r="H26" s="38">
        <v>2.6255000000000002</v>
      </c>
      <c r="I26" s="38">
        <v>15.931100000000001</v>
      </c>
      <c r="J26" s="38">
        <v>5.7119</v>
      </c>
      <c r="K26" s="38">
        <v>10.2193</v>
      </c>
    </row>
    <row r="27" spans="1:11">
      <c r="A27" s="51" t="s">
        <v>101</v>
      </c>
      <c r="B27" s="38">
        <v>21.593599999999999</v>
      </c>
      <c r="C27" s="38">
        <v>1.3660000000000001</v>
      </c>
      <c r="D27" s="38">
        <v>20.227599999999999</v>
      </c>
      <c r="E27" s="38">
        <v>9.6087000000000007</v>
      </c>
      <c r="F27" s="38">
        <v>10.6189</v>
      </c>
      <c r="G27" s="15">
        <v>22.801500000000001</v>
      </c>
      <c r="H27" s="38">
        <v>1.9594</v>
      </c>
      <c r="I27" s="38">
        <v>20.842099999999999</v>
      </c>
      <c r="J27" s="38">
        <v>11.353400000000001</v>
      </c>
      <c r="K27" s="38">
        <v>9.4887999999999995</v>
      </c>
    </row>
    <row r="28" spans="1:11">
      <c r="A28" s="51" t="s">
        <v>102</v>
      </c>
      <c r="B28" s="38">
        <v>11.5052</v>
      </c>
      <c r="C28" s="38">
        <v>0.76300000000000001</v>
      </c>
      <c r="D28" s="38">
        <v>10.742100000000001</v>
      </c>
      <c r="E28" s="38">
        <v>4.0091999999999999</v>
      </c>
      <c r="F28" s="38">
        <v>6.7329999999999997</v>
      </c>
      <c r="G28" s="15">
        <v>13.909700000000001</v>
      </c>
      <c r="H28" s="38">
        <v>0.73939999999999995</v>
      </c>
      <c r="I28" s="38">
        <v>13.170299999999999</v>
      </c>
      <c r="J28" s="38">
        <v>5.1585000000000001</v>
      </c>
      <c r="K28" s="38">
        <v>8.0117999999999991</v>
      </c>
    </row>
    <row r="29" spans="1:11">
      <c r="A29" s="51" t="s">
        <v>103</v>
      </c>
      <c r="B29" s="38">
        <v>15.8497</v>
      </c>
      <c r="C29" s="38">
        <v>1.4127000000000001</v>
      </c>
      <c r="D29" s="38">
        <v>14.437099999999999</v>
      </c>
      <c r="E29" s="38">
        <v>3.2345000000000002</v>
      </c>
      <c r="F29" s="38">
        <v>11.2026</v>
      </c>
      <c r="G29" s="15">
        <v>16.145399999999999</v>
      </c>
      <c r="H29" s="38">
        <v>0.78049999999999997</v>
      </c>
      <c r="I29" s="38">
        <v>15.3649</v>
      </c>
      <c r="J29" s="38">
        <v>5.6786000000000003</v>
      </c>
      <c r="K29" s="38">
        <v>9.6862999999999992</v>
      </c>
    </row>
    <row r="30" spans="1:11">
      <c r="A30" s="51" t="s">
        <v>104</v>
      </c>
      <c r="B30" s="38">
        <v>15.097899999999999</v>
      </c>
      <c r="C30" s="38">
        <v>1.6772</v>
      </c>
      <c r="D30" s="38">
        <v>13.4207</v>
      </c>
      <c r="E30" s="38">
        <v>4.8590999999999998</v>
      </c>
      <c r="F30" s="38">
        <v>8.5617000000000001</v>
      </c>
      <c r="G30" s="15">
        <v>14.3752</v>
      </c>
      <c r="H30" s="38">
        <v>1.2282</v>
      </c>
      <c r="I30" s="38">
        <v>13.1469</v>
      </c>
      <c r="J30" s="38">
        <v>5.1070000000000002</v>
      </c>
      <c r="K30" s="38">
        <v>8.0399999999999991</v>
      </c>
    </row>
    <row r="31" spans="1:11">
      <c r="A31" s="51" t="s">
        <v>105</v>
      </c>
      <c r="B31" s="38">
        <v>22.350899999999999</v>
      </c>
      <c r="C31" s="38">
        <v>1.7212000000000001</v>
      </c>
      <c r="D31" s="38">
        <v>20.6297</v>
      </c>
      <c r="E31" s="38">
        <v>6.2629999999999999</v>
      </c>
      <c r="F31" s="38">
        <v>14.3667</v>
      </c>
      <c r="G31" s="15">
        <v>23.233599999999999</v>
      </c>
      <c r="H31" s="38">
        <v>1.4686999999999999</v>
      </c>
      <c r="I31" s="38">
        <v>21.764800000000001</v>
      </c>
      <c r="J31" s="38">
        <v>6.2385999999999999</v>
      </c>
      <c r="K31" s="38">
        <v>15.526300000000001</v>
      </c>
    </row>
    <row r="32" spans="1:11">
      <c r="A32" s="51" t="s">
        <v>106</v>
      </c>
      <c r="B32" s="38">
        <v>31.376899999999999</v>
      </c>
      <c r="C32" s="38">
        <v>1.4098999999999999</v>
      </c>
      <c r="D32" s="38">
        <v>29.966899999999999</v>
      </c>
      <c r="E32" s="38">
        <v>7.0606999999999998</v>
      </c>
      <c r="F32" s="38">
        <v>22.906199999999998</v>
      </c>
      <c r="G32" s="15">
        <v>33.226399999999998</v>
      </c>
      <c r="H32" s="38">
        <v>2.4944000000000002</v>
      </c>
      <c r="I32" s="38">
        <v>30.7319</v>
      </c>
      <c r="J32" s="38">
        <v>10.806100000000001</v>
      </c>
      <c r="K32" s="38">
        <v>19.925799999999999</v>
      </c>
    </row>
    <row r="33" spans="1:11">
      <c r="A33" s="51" t="s">
        <v>107</v>
      </c>
      <c r="B33" s="38">
        <v>17.9803</v>
      </c>
      <c r="C33" s="38">
        <v>1.2203999999999999</v>
      </c>
      <c r="D33" s="38">
        <v>16.759899999999998</v>
      </c>
      <c r="E33" s="38">
        <v>1.9754</v>
      </c>
      <c r="F33" s="38">
        <v>14.7845</v>
      </c>
      <c r="G33" s="15">
        <v>20.785299999999999</v>
      </c>
      <c r="H33" s="38">
        <v>1.0669</v>
      </c>
      <c r="I33" s="38">
        <v>19.718399999999999</v>
      </c>
      <c r="J33" s="38">
        <v>3.2528000000000001</v>
      </c>
      <c r="K33" s="38">
        <v>16.465599999999998</v>
      </c>
    </row>
    <row r="34" spans="1:11">
      <c r="A34" s="51" t="s">
        <v>108</v>
      </c>
      <c r="B34" s="38">
        <v>18.977799999999998</v>
      </c>
      <c r="C34" s="38">
        <v>1.1707000000000001</v>
      </c>
      <c r="D34" s="38">
        <v>17.807200000000002</v>
      </c>
      <c r="E34" s="38">
        <v>1.1898</v>
      </c>
      <c r="F34" s="38">
        <v>16.6174</v>
      </c>
      <c r="G34" s="15">
        <v>21.156099999999999</v>
      </c>
      <c r="H34" s="38">
        <v>1.7949999999999999</v>
      </c>
      <c r="I34" s="38">
        <v>19.3611</v>
      </c>
      <c r="J34" s="38">
        <v>2.1023999999999998</v>
      </c>
      <c r="K34" s="38">
        <v>17.258700000000001</v>
      </c>
    </row>
    <row r="35" spans="1:11">
      <c r="A35" s="51" t="s">
        <v>109</v>
      </c>
      <c r="B35" s="38">
        <v>27.896599999999999</v>
      </c>
      <c r="C35" s="38">
        <v>1.2178</v>
      </c>
      <c r="D35" s="38">
        <v>26.678899999999999</v>
      </c>
      <c r="E35" s="38">
        <v>9.7761999999999993</v>
      </c>
      <c r="F35" s="38">
        <v>16.902699999999999</v>
      </c>
      <c r="G35" s="15">
        <v>28.5425</v>
      </c>
      <c r="H35" s="38">
        <v>2.2370999999999999</v>
      </c>
      <c r="I35" s="38">
        <v>26.305499999999999</v>
      </c>
      <c r="J35" s="38">
        <v>9.3154000000000003</v>
      </c>
      <c r="K35" s="38">
        <v>16.989999999999998</v>
      </c>
    </row>
    <row r="36" spans="1:11">
      <c r="A36" s="51" t="s">
        <v>110</v>
      </c>
      <c r="B36" s="38">
        <v>22.176500000000001</v>
      </c>
      <c r="C36" s="38">
        <v>1.2315</v>
      </c>
      <c r="D36" s="38">
        <v>20.945</v>
      </c>
      <c r="E36" s="38">
        <v>0.92149999999999999</v>
      </c>
      <c r="F36" s="38">
        <v>20.023499999999999</v>
      </c>
      <c r="G36" s="15">
        <v>24.754100000000001</v>
      </c>
      <c r="H36" s="38">
        <v>1.4974000000000001</v>
      </c>
      <c r="I36" s="38">
        <v>23.256699999999999</v>
      </c>
      <c r="J36" s="38">
        <v>0.84989999999999999</v>
      </c>
      <c r="K36" s="38">
        <v>22.4068</v>
      </c>
    </row>
    <row r="37" spans="1:11">
      <c r="A37" s="51" t="s">
        <v>111</v>
      </c>
      <c r="B37" s="38">
        <v>20.144500000000001</v>
      </c>
      <c r="C37" s="38">
        <v>1.2425999999999999</v>
      </c>
      <c r="D37" s="38">
        <v>18.901900000000001</v>
      </c>
      <c r="E37" s="38">
        <v>4.7304000000000004</v>
      </c>
      <c r="F37" s="38">
        <v>14.1715</v>
      </c>
      <c r="G37" s="15">
        <v>19.082100000000001</v>
      </c>
      <c r="H37" s="38">
        <v>1.3139000000000001</v>
      </c>
      <c r="I37" s="38">
        <v>17.7682</v>
      </c>
      <c r="J37" s="38">
        <v>4.7343999999999999</v>
      </c>
      <c r="K37" s="38">
        <v>13.033799999999999</v>
      </c>
    </row>
    <row r="38" spans="1:11">
      <c r="A38" s="51" t="s">
        <v>112</v>
      </c>
      <c r="B38" s="38">
        <v>15.6486</v>
      </c>
      <c r="C38" s="38">
        <v>2.5565000000000002</v>
      </c>
      <c r="D38" s="38">
        <v>13.0921</v>
      </c>
      <c r="E38" s="38">
        <v>3.3073999999999999</v>
      </c>
      <c r="F38" s="38">
        <v>9.7847000000000008</v>
      </c>
      <c r="G38" s="15">
        <v>15.148300000000001</v>
      </c>
      <c r="H38" s="38">
        <v>2.0596000000000001</v>
      </c>
      <c r="I38" s="38">
        <v>13.088699999999999</v>
      </c>
      <c r="J38" s="38">
        <v>3.8241999999999998</v>
      </c>
      <c r="K38" s="38">
        <v>9.2645</v>
      </c>
    </row>
    <row r="39" spans="1:11">
      <c r="A39" s="51" t="s">
        <v>113</v>
      </c>
      <c r="B39" s="38">
        <v>17.382300000000001</v>
      </c>
      <c r="C39" s="38">
        <v>1.3301000000000001</v>
      </c>
      <c r="D39" s="38">
        <v>16.052199999999999</v>
      </c>
      <c r="E39" s="38">
        <v>2.5287000000000002</v>
      </c>
      <c r="F39" s="38">
        <v>13.5235</v>
      </c>
      <c r="G39" s="15">
        <v>19.295200000000001</v>
      </c>
      <c r="H39" s="38">
        <v>1.962</v>
      </c>
      <c r="I39" s="38">
        <v>17.333200000000001</v>
      </c>
      <c r="J39" s="38">
        <v>1.7107000000000001</v>
      </c>
      <c r="K39" s="38">
        <v>15.6225</v>
      </c>
    </row>
    <row r="40" spans="1:11">
      <c r="A40" s="51" t="s">
        <v>114</v>
      </c>
      <c r="B40" s="38">
        <v>22.1387</v>
      </c>
      <c r="C40" s="38">
        <v>1.8520000000000001</v>
      </c>
      <c r="D40" s="38">
        <v>20.2867</v>
      </c>
      <c r="E40" s="38">
        <v>6.3333000000000004</v>
      </c>
      <c r="F40" s="38">
        <v>13.9534</v>
      </c>
      <c r="G40" s="15">
        <v>23.7257</v>
      </c>
      <c r="H40" s="38">
        <v>2.4001000000000001</v>
      </c>
      <c r="I40" s="38">
        <v>21.325600000000001</v>
      </c>
      <c r="J40" s="38">
        <v>7.6021000000000001</v>
      </c>
      <c r="K40" s="38">
        <v>13.7235</v>
      </c>
    </row>
    <row r="41" spans="1:11">
      <c r="A41" s="51" t="s">
        <v>115</v>
      </c>
      <c r="B41" s="38">
        <v>26.5273</v>
      </c>
      <c r="C41" s="38">
        <v>2.1208</v>
      </c>
      <c r="D41" s="38">
        <v>24.406500000000001</v>
      </c>
      <c r="E41" s="38">
        <v>9.1766000000000005</v>
      </c>
      <c r="F41" s="38">
        <v>15.229799999999999</v>
      </c>
      <c r="G41" s="15">
        <v>25.421299999999999</v>
      </c>
      <c r="H41" s="38">
        <v>2.4860000000000002</v>
      </c>
      <c r="I41" s="38">
        <v>22.935199999999998</v>
      </c>
      <c r="J41" s="38">
        <v>9.2596000000000007</v>
      </c>
      <c r="K41" s="38">
        <v>13.675599999999999</v>
      </c>
    </row>
    <row r="42" spans="1:11">
      <c r="A42" s="51" t="s">
        <v>116</v>
      </c>
      <c r="B42" s="38">
        <v>18.253699999999998</v>
      </c>
      <c r="C42" s="38">
        <v>1.6366000000000001</v>
      </c>
      <c r="D42" s="38">
        <v>16.6172</v>
      </c>
      <c r="E42" s="38">
        <v>3.6638999999999999</v>
      </c>
      <c r="F42" s="38">
        <v>12.953200000000001</v>
      </c>
      <c r="G42" s="15">
        <v>21.3691</v>
      </c>
      <c r="H42" s="38">
        <v>1.8253999999999999</v>
      </c>
      <c r="I42" s="38">
        <v>19.543700000000001</v>
      </c>
      <c r="J42" s="38">
        <v>5.2020999999999997</v>
      </c>
      <c r="K42" s="38">
        <v>14.3416</v>
      </c>
    </row>
    <row r="43" spans="1:11">
      <c r="A43" s="51" t="s">
        <v>117</v>
      </c>
      <c r="B43" s="38">
        <v>19.1493</v>
      </c>
      <c r="C43" s="38">
        <v>1.1244000000000001</v>
      </c>
      <c r="D43" s="38">
        <v>18.024899999999999</v>
      </c>
      <c r="E43" s="38">
        <v>2.8588</v>
      </c>
      <c r="F43" s="38">
        <v>15.166</v>
      </c>
      <c r="G43" s="15">
        <v>20.261500000000002</v>
      </c>
      <c r="H43" s="38">
        <v>1.7816000000000001</v>
      </c>
      <c r="I43" s="38">
        <v>18.479800000000001</v>
      </c>
      <c r="J43" s="38">
        <v>5.4013999999999998</v>
      </c>
      <c r="K43" s="38">
        <v>13.0784</v>
      </c>
    </row>
    <row r="44" spans="1:11">
      <c r="A44" s="51" t="s">
        <v>118</v>
      </c>
      <c r="B44" s="38">
        <v>20.003</v>
      </c>
      <c r="C44" s="38">
        <v>1.0789</v>
      </c>
      <c r="D44" s="38">
        <v>18.924099999999999</v>
      </c>
      <c r="E44" s="38">
        <v>7.0503999999999998</v>
      </c>
      <c r="F44" s="38">
        <v>11.873699999999999</v>
      </c>
      <c r="G44" s="15">
        <v>21.332599999999999</v>
      </c>
      <c r="H44" s="38">
        <v>0.99199999999999999</v>
      </c>
      <c r="I44" s="38">
        <v>20.340499999999999</v>
      </c>
      <c r="J44" s="38">
        <v>8.4672999999999998</v>
      </c>
      <c r="K44" s="38">
        <v>11.873200000000001</v>
      </c>
    </row>
    <row r="45" spans="1:11">
      <c r="A45" s="51" t="s">
        <v>119</v>
      </c>
      <c r="B45" s="38">
        <v>18.753799999999998</v>
      </c>
      <c r="C45" s="38">
        <v>1.4240999999999999</v>
      </c>
      <c r="D45" s="38">
        <v>17.329699999999999</v>
      </c>
      <c r="E45" s="38">
        <v>6.7739000000000003</v>
      </c>
      <c r="F45" s="38">
        <v>10.5558</v>
      </c>
      <c r="G45" s="15">
        <v>18.8809</v>
      </c>
      <c r="H45" s="38">
        <v>1.2255</v>
      </c>
      <c r="I45" s="38">
        <v>17.6554</v>
      </c>
      <c r="J45" s="38">
        <v>6.6329000000000002</v>
      </c>
      <c r="K45" s="38">
        <v>11.022500000000001</v>
      </c>
    </row>
    <row r="46" spans="1:11">
      <c r="A46" s="51" t="s">
        <v>120</v>
      </c>
      <c r="B46" s="38">
        <v>17.5916</v>
      </c>
      <c r="C46" s="38">
        <v>1.3449</v>
      </c>
      <c r="D46" s="38">
        <v>16.246700000000001</v>
      </c>
      <c r="E46" s="38">
        <v>2.7059000000000002</v>
      </c>
      <c r="F46" s="38">
        <v>13.540900000000001</v>
      </c>
      <c r="G46" s="15">
        <v>19.598400000000002</v>
      </c>
      <c r="H46" s="38">
        <v>1.7034</v>
      </c>
      <c r="I46" s="38">
        <v>17.895099999999999</v>
      </c>
      <c r="J46" s="38">
        <v>4.3822999999999999</v>
      </c>
      <c r="K46" s="38">
        <v>13.512700000000001</v>
      </c>
    </row>
    <row r="47" spans="1:11">
      <c r="A47" s="51" t="s">
        <v>121</v>
      </c>
      <c r="B47" s="38">
        <v>32.609200000000001</v>
      </c>
      <c r="C47" s="38">
        <v>1.6484000000000001</v>
      </c>
      <c r="D47" s="38">
        <v>30.960799999999999</v>
      </c>
      <c r="E47" s="38">
        <v>13.0451</v>
      </c>
      <c r="F47" s="38">
        <v>17.915700000000001</v>
      </c>
      <c r="G47" s="15">
        <v>34.074399999999997</v>
      </c>
      <c r="H47" s="38">
        <v>2.5503999999999998</v>
      </c>
      <c r="I47" s="38">
        <v>31.524100000000001</v>
      </c>
      <c r="J47" s="38">
        <v>12.462199999999999</v>
      </c>
      <c r="K47" s="38">
        <v>19.061900000000001</v>
      </c>
    </row>
    <row r="48" spans="1:11">
      <c r="A48" s="51" t="s">
        <v>122</v>
      </c>
      <c r="B48" s="38">
        <v>17.6951</v>
      </c>
      <c r="C48" s="38">
        <v>1.2507999999999999</v>
      </c>
      <c r="D48" s="38">
        <v>16.444299999999998</v>
      </c>
      <c r="E48" s="38">
        <v>3.7814000000000001</v>
      </c>
      <c r="F48" s="38">
        <v>12.663</v>
      </c>
      <c r="G48" s="15">
        <v>16.069299999999998</v>
      </c>
      <c r="H48" s="38">
        <v>1.4476</v>
      </c>
      <c r="I48" s="38">
        <v>14.621700000000001</v>
      </c>
      <c r="J48" s="38">
        <v>6.8814000000000002</v>
      </c>
      <c r="K48" s="38">
        <v>7.7403000000000004</v>
      </c>
    </row>
    <row r="49" spans="1:11">
      <c r="A49" s="51" t="s">
        <v>123</v>
      </c>
      <c r="B49" s="38">
        <v>18.9678</v>
      </c>
      <c r="C49" s="38">
        <v>1.3657999999999999</v>
      </c>
      <c r="D49" s="38">
        <v>17.6021</v>
      </c>
      <c r="E49" s="38">
        <v>1.8856999999999999</v>
      </c>
      <c r="F49" s="38">
        <v>15.7164</v>
      </c>
      <c r="G49" s="15">
        <v>20.276599999999998</v>
      </c>
      <c r="H49" s="38">
        <v>1.5257000000000001</v>
      </c>
      <c r="I49" s="38">
        <v>18.751000000000001</v>
      </c>
      <c r="J49" s="38">
        <v>3.2403</v>
      </c>
      <c r="K49" s="38">
        <v>15.5107</v>
      </c>
    </row>
    <row r="50" spans="1:11">
      <c r="A50" s="51" t="s">
        <v>124</v>
      </c>
      <c r="B50" s="38">
        <v>19.2895</v>
      </c>
      <c r="C50" s="38">
        <v>1.5051000000000001</v>
      </c>
      <c r="D50" s="38">
        <v>17.784400000000002</v>
      </c>
      <c r="E50" s="38">
        <v>4.7149999999999999</v>
      </c>
      <c r="F50" s="38">
        <v>13.0693</v>
      </c>
      <c r="G50" s="15">
        <v>18.438199999999998</v>
      </c>
      <c r="H50" s="38">
        <v>1.6162000000000001</v>
      </c>
      <c r="I50" s="38">
        <v>16.821999999999999</v>
      </c>
      <c r="J50" s="38">
        <v>3.52</v>
      </c>
      <c r="K50" s="38">
        <v>13.302</v>
      </c>
    </row>
    <row r="51" spans="1:11">
      <c r="A51" s="51" t="s">
        <v>125</v>
      </c>
      <c r="B51" s="38">
        <v>21.875800000000002</v>
      </c>
      <c r="C51" s="38">
        <v>2.1745000000000001</v>
      </c>
      <c r="D51" s="38">
        <v>19.7013</v>
      </c>
      <c r="E51" s="38">
        <v>5.5820999999999996</v>
      </c>
      <c r="F51" s="38">
        <v>14.119300000000001</v>
      </c>
      <c r="G51" s="15">
        <v>24.273199999999999</v>
      </c>
      <c r="H51" s="38">
        <v>1.2098</v>
      </c>
      <c r="I51" s="38">
        <v>23.063400000000001</v>
      </c>
      <c r="J51" s="38">
        <v>8.6267999999999994</v>
      </c>
      <c r="K51" s="38">
        <v>14.436500000000001</v>
      </c>
    </row>
    <row r="52" spans="1:11">
      <c r="A52" s="51" t="s">
        <v>126</v>
      </c>
      <c r="B52" s="38">
        <v>18.9331</v>
      </c>
      <c r="C52" s="38">
        <v>1.7113</v>
      </c>
      <c r="D52" s="38">
        <v>17.221800000000002</v>
      </c>
      <c r="E52" s="38">
        <v>7.1872999999999996</v>
      </c>
      <c r="F52" s="38">
        <v>10.0345</v>
      </c>
      <c r="G52" s="15">
        <v>20.922599999999999</v>
      </c>
      <c r="H52" s="38">
        <v>1.2266999999999999</v>
      </c>
      <c r="I52" s="38">
        <v>19.695900000000002</v>
      </c>
      <c r="J52" s="38">
        <v>8.3398000000000003</v>
      </c>
      <c r="K52" s="38">
        <v>11.3561</v>
      </c>
    </row>
    <row r="53" spans="1:11">
      <c r="A53" s="51" t="s">
        <v>127</v>
      </c>
      <c r="B53" s="38">
        <v>21.459800000000001</v>
      </c>
      <c r="C53" s="38">
        <v>1.7875000000000001</v>
      </c>
      <c r="D53" s="38">
        <v>19.6724</v>
      </c>
      <c r="E53" s="38">
        <v>3.4653999999999998</v>
      </c>
      <c r="F53" s="38">
        <v>16.207000000000001</v>
      </c>
      <c r="G53" s="15">
        <v>19.061299999999999</v>
      </c>
      <c r="H53" s="38">
        <v>1.0798000000000001</v>
      </c>
      <c r="I53" s="38">
        <v>17.9815</v>
      </c>
      <c r="J53" s="38">
        <v>4.5972</v>
      </c>
      <c r="K53" s="38">
        <v>13.3843</v>
      </c>
    </row>
    <row r="54" spans="1:11">
      <c r="A54" s="51" t="s">
        <v>128</v>
      </c>
      <c r="B54" s="38">
        <v>17.624600000000001</v>
      </c>
      <c r="C54" s="38">
        <v>1.0134000000000001</v>
      </c>
      <c r="D54" s="38">
        <v>16.6112</v>
      </c>
      <c r="E54" s="38">
        <v>3.8485</v>
      </c>
      <c r="F54" s="38">
        <v>12.762700000000001</v>
      </c>
      <c r="G54" s="15">
        <v>18.160699999999999</v>
      </c>
      <c r="H54" s="38">
        <v>1.0570999999999999</v>
      </c>
      <c r="I54" s="38">
        <v>17.1036</v>
      </c>
      <c r="J54" s="38">
        <v>4.4903000000000004</v>
      </c>
      <c r="K54" s="38">
        <v>12.613300000000001</v>
      </c>
    </row>
    <row r="55" spans="1:11">
      <c r="A55" s="40" t="s">
        <v>129</v>
      </c>
      <c r="B55" s="41"/>
      <c r="C55" s="41"/>
      <c r="D55" s="41"/>
      <c r="E55" s="41"/>
      <c r="F55" s="41"/>
      <c r="G55" s="41"/>
      <c r="H55" s="41"/>
      <c r="I55" s="41"/>
      <c r="J55" s="41"/>
      <c r="K55" s="41"/>
    </row>
    <row r="56" spans="1:11">
      <c r="A56" s="52" t="s">
        <v>131</v>
      </c>
      <c r="B56" s="38">
        <v>20.302099999999999</v>
      </c>
      <c r="C56" s="38">
        <v>1.3734999999999999</v>
      </c>
      <c r="D56" s="38">
        <v>18.928599999999999</v>
      </c>
      <c r="E56" s="38">
        <v>1.3344</v>
      </c>
      <c r="F56" s="38">
        <v>17.594200000000001</v>
      </c>
      <c r="G56" s="15">
        <v>19.2972</v>
      </c>
      <c r="H56" s="38">
        <v>2.0787</v>
      </c>
      <c r="I56" s="38">
        <v>17.218499999999999</v>
      </c>
      <c r="J56" s="38">
        <v>2.2706</v>
      </c>
      <c r="K56" s="38">
        <v>14.947900000000001</v>
      </c>
    </row>
    <row r="57" spans="1:11">
      <c r="A57" s="52" t="s">
        <v>180</v>
      </c>
      <c r="B57" s="38">
        <v>18.8062</v>
      </c>
      <c r="C57" s="38">
        <v>1.6621999999999999</v>
      </c>
      <c r="D57" s="38">
        <v>17.143999999999998</v>
      </c>
      <c r="E57" s="38">
        <v>4.9448999999999996</v>
      </c>
      <c r="F57" s="38">
        <v>12.1991</v>
      </c>
      <c r="G57" s="15">
        <v>21.6859</v>
      </c>
      <c r="H57" s="38">
        <v>1.1619999999999999</v>
      </c>
      <c r="I57" s="38">
        <v>20.523900000000001</v>
      </c>
      <c r="J57" s="38">
        <v>7.1695000000000002</v>
      </c>
      <c r="K57" s="38">
        <v>13.3544</v>
      </c>
    </row>
    <row r="58" spans="1:11">
      <c r="A58" s="16" t="s">
        <v>133</v>
      </c>
      <c r="B58" s="8">
        <v>28.910777</v>
      </c>
      <c r="C58" s="13" t="s">
        <v>70</v>
      </c>
      <c r="D58" s="8">
        <v>28.672115999999999</v>
      </c>
      <c r="E58" s="8">
        <v>1.478461</v>
      </c>
      <c r="F58" s="8">
        <v>27.193655</v>
      </c>
      <c r="G58" s="20">
        <v>30.841972999999999</v>
      </c>
      <c r="H58" s="13" t="s">
        <v>70</v>
      </c>
      <c r="I58" s="8">
        <v>30.709565999999999</v>
      </c>
      <c r="J58" s="8">
        <v>1.4977499999999999</v>
      </c>
      <c r="K58" s="8">
        <v>29.211815999999999</v>
      </c>
    </row>
    <row r="59" spans="1:11">
      <c r="A59" s="10" t="s">
        <v>252</v>
      </c>
    </row>
  </sheetData>
  <mergeCells count="4">
    <mergeCell ref="A55:K55"/>
    <mergeCell ref="B2:F2"/>
    <mergeCell ref="A2:A3"/>
    <mergeCell ref="G2:K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9"/>
  <sheetViews>
    <sheetView workbookViewId="0"/>
  </sheetViews>
  <sheetFormatPr defaultRowHeight="15"/>
  <cols>
    <col min="1" max="1" width="26" customWidth="1"/>
    <col min="2" max="11" width="16" customWidth="1"/>
  </cols>
  <sheetData>
    <row r="1" spans="1:11">
      <c r="A1" s="2" t="s">
        <v>18</v>
      </c>
    </row>
    <row r="2" spans="1:11">
      <c r="A2" s="43" t="s">
        <v>73</v>
      </c>
      <c r="B2" s="66">
        <v>2017</v>
      </c>
      <c r="C2" s="45"/>
      <c r="D2" s="45"/>
      <c r="E2" s="45"/>
      <c r="F2" s="45"/>
      <c r="G2" s="66">
        <v>2019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24.923500000000001</v>
      </c>
      <c r="C4" s="38">
        <v>2.0659000000000001</v>
      </c>
      <c r="D4" s="38">
        <v>22.857500000000002</v>
      </c>
      <c r="E4" s="38">
        <v>10.078200000000001</v>
      </c>
      <c r="F4" s="38">
        <v>12.779400000000001</v>
      </c>
      <c r="G4" s="15">
        <v>26.728984000000001</v>
      </c>
      <c r="H4" s="38">
        <v>1.96946</v>
      </c>
      <c r="I4" s="38">
        <v>24.759523999999999</v>
      </c>
      <c r="J4" s="38">
        <v>9.8005980000000008</v>
      </c>
      <c r="K4" s="38">
        <v>14.958926</v>
      </c>
    </row>
    <row r="5" spans="1:11">
      <c r="A5" s="51" t="s">
        <v>79</v>
      </c>
      <c r="B5" s="38">
        <v>15.297800000000001</v>
      </c>
      <c r="C5" s="38">
        <v>1.0112000000000001</v>
      </c>
      <c r="D5" s="38">
        <v>14.2866</v>
      </c>
      <c r="E5" s="38">
        <v>8.0085999999999995</v>
      </c>
      <c r="F5" s="38">
        <v>6.2781000000000002</v>
      </c>
      <c r="G5" s="15">
        <v>19.318368</v>
      </c>
      <c r="H5" s="38">
        <v>1.511015</v>
      </c>
      <c r="I5" s="38">
        <v>17.807352999999999</v>
      </c>
      <c r="J5" s="38">
        <v>9.1420999999999992</v>
      </c>
      <c r="K5" s="38">
        <v>8.6652520000000006</v>
      </c>
    </row>
    <row r="6" spans="1:11">
      <c r="A6" s="51" t="s">
        <v>80</v>
      </c>
      <c r="B6" s="38">
        <v>26.634</v>
      </c>
      <c r="C6" s="38">
        <v>1.0036</v>
      </c>
      <c r="D6" s="38">
        <v>25.630299999999998</v>
      </c>
      <c r="E6" s="38">
        <v>13.1274</v>
      </c>
      <c r="F6" s="38">
        <v>12.5029</v>
      </c>
      <c r="G6" s="15">
        <v>29.573685000000001</v>
      </c>
      <c r="H6" s="38">
        <v>0.67176000000000002</v>
      </c>
      <c r="I6" s="38">
        <v>28.901924999999999</v>
      </c>
      <c r="J6" s="38">
        <v>12.196536</v>
      </c>
      <c r="K6" s="38">
        <v>16.705390000000001</v>
      </c>
    </row>
    <row r="7" spans="1:11">
      <c r="A7" s="51" t="s">
        <v>81</v>
      </c>
      <c r="B7" s="38">
        <v>20.7257</v>
      </c>
      <c r="C7" s="38">
        <v>1.7078</v>
      </c>
      <c r="D7" s="38">
        <v>19.018000000000001</v>
      </c>
      <c r="E7" s="38">
        <v>5.4874000000000001</v>
      </c>
      <c r="F7" s="38">
        <v>13.5306</v>
      </c>
      <c r="G7" s="15">
        <v>20.195903999999999</v>
      </c>
      <c r="H7" s="38">
        <v>0.96446699999999996</v>
      </c>
      <c r="I7" s="38">
        <v>19.231437</v>
      </c>
      <c r="J7" s="38">
        <v>7.1282819999999996</v>
      </c>
      <c r="K7" s="38">
        <v>12.103154999999999</v>
      </c>
    </row>
    <row r="8" spans="1:11">
      <c r="A8" s="51" t="s">
        <v>82</v>
      </c>
      <c r="B8" s="38">
        <v>24.416599999999999</v>
      </c>
      <c r="C8" s="38">
        <v>1.5102</v>
      </c>
      <c r="D8" s="38">
        <v>22.906300000000002</v>
      </c>
      <c r="E8" s="38">
        <v>6.5951000000000004</v>
      </c>
      <c r="F8" s="38">
        <v>16.311199999999999</v>
      </c>
      <c r="G8" s="15">
        <v>24.282316999999999</v>
      </c>
      <c r="H8" s="38">
        <v>1.1295059999999999</v>
      </c>
      <c r="I8" s="38">
        <v>23.152811</v>
      </c>
      <c r="J8" s="38">
        <v>4.829815</v>
      </c>
      <c r="K8" s="38">
        <v>18.322996</v>
      </c>
    </row>
    <row r="9" spans="1:11">
      <c r="A9" s="51" t="s">
        <v>83</v>
      </c>
      <c r="B9" s="38">
        <v>33.925400000000003</v>
      </c>
      <c r="C9" s="38">
        <v>2.6131000000000002</v>
      </c>
      <c r="D9" s="38">
        <v>31.312200000000001</v>
      </c>
      <c r="E9" s="38">
        <v>24.869299999999999</v>
      </c>
      <c r="F9" s="38">
        <v>6.4429999999999996</v>
      </c>
      <c r="G9" s="15">
        <v>34.130634000000001</v>
      </c>
      <c r="H9" s="38">
        <v>2.8620410000000001</v>
      </c>
      <c r="I9" s="38">
        <v>31.268594</v>
      </c>
      <c r="J9" s="38">
        <v>23.07836</v>
      </c>
      <c r="K9" s="38">
        <v>8.1902340000000002</v>
      </c>
    </row>
    <row r="10" spans="1:11">
      <c r="A10" s="51" t="s">
        <v>84</v>
      </c>
      <c r="B10" s="38">
        <v>24.438600000000001</v>
      </c>
      <c r="C10" s="38">
        <v>1.4674</v>
      </c>
      <c r="D10" s="38">
        <v>22.9712</v>
      </c>
      <c r="E10" s="38">
        <v>12.9558</v>
      </c>
      <c r="F10" s="38">
        <v>10.0154</v>
      </c>
      <c r="G10" s="15">
        <v>25.445986999999999</v>
      </c>
      <c r="H10" s="38">
        <v>1.3046450000000001</v>
      </c>
      <c r="I10" s="38">
        <v>24.141342000000002</v>
      </c>
      <c r="J10" s="38">
        <v>13.065905000000001</v>
      </c>
      <c r="K10" s="38">
        <v>11.075437000000001</v>
      </c>
    </row>
    <row r="11" spans="1:11">
      <c r="A11" s="51" t="s">
        <v>85</v>
      </c>
      <c r="B11" s="38">
        <v>21.891500000000001</v>
      </c>
      <c r="C11" s="38">
        <v>2.0013000000000001</v>
      </c>
      <c r="D11" s="38">
        <v>19.8901</v>
      </c>
      <c r="E11" s="38">
        <v>5.0484</v>
      </c>
      <c r="F11" s="38">
        <v>14.841699999999999</v>
      </c>
      <c r="G11" s="15">
        <v>24.340499999999999</v>
      </c>
      <c r="H11" s="38">
        <v>1.67753</v>
      </c>
      <c r="I11" s="38">
        <v>22.662970999999999</v>
      </c>
      <c r="J11" s="38">
        <v>6.4329890000000001</v>
      </c>
      <c r="K11" s="38">
        <v>16.229982</v>
      </c>
    </row>
    <row r="12" spans="1:11">
      <c r="A12" s="51" t="s">
        <v>86</v>
      </c>
      <c r="B12" s="38">
        <v>25.840599999999998</v>
      </c>
      <c r="C12" s="38">
        <v>1.5808</v>
      </c>
      <c r="D12" s="38">
        <v>24.259799999999998</v>
      </c>
      <c r="E12" s="38">
        <v>9.3216999999999999</v>
      </c>
      <c r="F12" s="38">
        <v>14.9381</v>
      </c>
      <c r="G12" s="15">
        <v>31.289809999999999</v>
      </c>
      <c r="H12" s="38">
        <v>1.6073599999999999</v>
      </c>
      <c r="I12" s="38">
        <v>29.682449999999999</v>
      </c>
      <c r="J12" s="38">
        <v>11.905646000000001</v>
      </c>
      <c r="K12" s="38">
        <v>17.776803999999998</v>
      </c>
    </row>
    <row r="13" spans="1:11">
      <c r="A13" s="51" t="s">
        <v>87</v>
      </c>
      <c r="B13" s="38">
        <v>25.139099999999999</v>
      </c>
      <c r="C13" s="38">
        <v>3.0247999999999999</v>
      </c>
      <c r="D13" s="38">
        <v>22.1143</v>
      </c>
      <c r="E13" s="38">
        <v>2.4546000000000001</v>
      </c>
      <c r="F13" s="38">
        <v>19.659700000000001</v>
      </c>
      <c r="G13" s="15">
        <v>29.713833999999999</v>
      </c>
      <c r="H13" s="38">
        <v>2.4316390000000001</v>
      </c>
      <c r="I13" s="38">
        <v>27.282195000000002</v>
      </c>
      <c r="J13" s="38">
        <v>3.0380050000000001</v>
      </c>
      <c r="K13" s="38">
        <v>24.24419</v>
      </c>
    </row>
    <row r="14" spans="1:11">
      <c r="A14" s="51" t="s">
        <v>88</v>
      </c>
      <c r="B14" s="38">
        <v>17.901700000000002</v>
      </c>
      <c r="C14" s="38">
        <v>1.6930000000000001</v>
      </c>
      <c r="D14" s="38">
        <v>16.2087</v>
      </c>
      <c r="E14" s="38">
        <v>4.4387999999999996</v>
      </c>
      <c r="F14" s="38">
        <v>11.7699</v>
      </c>
      <c r="G14" s="15">
        <v>24.426442999999999</v>
      </c>
      <c r="H14" s="38">
        <v>1.541506</v>
      </c>
      <c r="I14" s="38">
        <v>22.884937000000001</v>
      </c>
      <c r="J14" s="38">
        <v>7.2424109999999997</v>
      </c>
      <c r="K14" s="38">
        <v>15.642526</v>
      </c>
    </row>
    <row r="15" spans="1:11">
      <c r="A15" s="51" t="s">
        <v>89</v>
      </c>
      <c r="B15" s="38">
        <v>15.342700000000001</v>
      </c>
      <c r="C15" s="38">
        <v>2.6482000000000001</v>
      </c>
      <c r="D15" s="38">
        <v>12.6945</v>
      </c>
      <c r="E15" s="38">
        <v>7.0904999999999996</v>
      </c>
      <c r="F15" s="38">
        <v>5.6039000000000003</v>
      </c>
      <c r="G15" s="15">
        <v>23.632835</v>
      </c>
      <c r="H15" s="38">
        <v>1.85249</v>
      </c>
      <c r="I15" s="38">
        <v>21.780345000000001</v>
      </c>
      <c r="J15" s="38">
        <v>14.102853</v>
      </c>
      <c r="K15" s="38">
        <v>7.677492</v>
      </c>
    </row>
    <row r="16" spans="1:11">
      <c r="A16" s="51" t="s">
        <v>90</v>
      </c>
      <c r="B16" s="38">
        <v>16.261199999999999</v>
      </c>
      <c r="C16" s="38">
        <v>1.3070999999999999</v>
      </c>
      <c r="D16" s="38">
        <v>14.9541</v>
      </c>
      <c r="E16" s="38">
        <v>6.2906000000000004</v>
      </c>
      <c r="F16" s="38">
        <v>8.6635000000000009</v>
      </c>
      <c r="G16" s="15">
        <v>19.668057000000001</v>
      </c>
      <c r="H16" s="38">
        <v>1.2793460000000001</v>
      </c>
      <c r="I16" s="38">
        <v>18.388712000000002</v>
      </c>
      <c r="J16" s="38">
        <v>9.1078159999999997</v>
      </c>
      <c r="K16" s="38">
        <v>9.2808949999999992</v>
      </c>
    </row>
    <row r="17" spans="1:11">
      <c r="A17" s="51" t="s">
        <v>91</v>
      </c>
      <c r="B17" s="38">
        <v>24.181899999999999</v>
      </c>
      <c r="C17" s="38">
        <v>1.5722</v>
      </c>
      <c r="D17" s="38">
        <v>22.6097</v>
      </c>
      <c r="E17" s="38">
        <v>7.0627000000000004</v>
      </c>
      <c r="F17" s="38">
        <v>15.547000000000001</v>
      </c>
      <c r="G17" s="15">
        <v>27.986967</v>
      </c>
      <c r="H17" s="38">
        <v>0.80129700000000004</v>
      </c>
      <c r="I17" s="38">
        <v>27.185669999999998</v>
      </c>
      <c r="J17" s="38">
        <v>11.676750999999999</v>
      </c>
      <c r="K17" s="38">
        <v>15.508919000000001</v>
      </c>
    </row>
    <row r="18" spans="1:11">
      <c r="A18" s="51" t="s">
        <v>92</v>
      </c>
      <c r="B18" s="38">
        <v>21.910799999999998</v>
      </c>
      <c r="C18" s="38">
        <v>1.4947999999999999</v>
      </c>
      <c r="D18" s="38">
        <v>20.416</v>
      </c>
      <c r="E18" s="38">
        <v>5.774</v>
      </c>
      <c r="F18" s="38">
        <v>14.641999999999999</v>
      </c>
      <c r="G18" s="15">
        <v>26.933513999999999</v>
      </c>
      <c r="H18" s="38">
        <v>1.4752879999999999</v>
      </c>
      <c r="I18" s="38">
        <v>25.458226</v>
      </c>
      <c r="J18" s="38">
        <v>5.1271469999999999</v>
      </c>
      <c r="K18" s="38">
        <v>20.331078000000002</v>
      </c>
    </row>
    <row r="19" spans="1:11">
      <c r="A19" s="51" t="s">
        <v>93</v>
      </c>
      <c r="B19" s="38">
        <v>19.853200000000001</v>
      </c>
      <c r="C19" s="38">
        <v>1.8001</v>
      </c>
      <c r="D19" s="38">
        <v>18.053100000000001</v>
      </c>
      <c r="E19" s="38">
        <v>3.8090999999999999</v>
      </c>
      <c r="F19" s="38">
        <v>14.244</v>
      </c>
      <c r="G19" s="15">
        <v>19.967806</v>
      </c>
      <c r="H19" s="38">
        <v>1.4331579999999999</v>
      </c>
      <c r="I19" s="38">
        <v>18.534648000000001</v>
      </c>
      <c r="J19" s="38">
        <v>3.243058</v>
      </c>
      <c r="K19" s="38">
        <v>15.291589</v>
      </c>
    </row>
    <row r="20" spans="1:11">
      <c r="A20" s="51" t="s">
        <v>94</v>
      </c>
      <c r="B20" s="38">
        <v>26.0047</v>
      </c>
      <c r="C20" s="38">
        <v>1.4836</v>
      </c>
      <c r="D20" s="38">
        <v>24.521100000000001</v>
      </c>
      <c r="E20" s="38">
        <v>15.916</v>
      </c>
      <c r="F20" s="38">
        <v>8.6051000000000002</v>
      </c>
      <c r="G20" s="15">
        <v>24.869122000000001</v>
      </c>
      <c r="H20" s="38">
        <v>1.3765510000000001</v>
      </c>
      <c r="I20" s="38">
        <v>23.492570000000001</v>
      </c>
      <c r="J20" s="38">
        <v>12.757008000000001</v>
      </c>
      <c r="K20" s="38">
        <v>10.735562</v>
      </c>
    </row>
    <row r="21" spans="1:11">
      <c r="A21" s="51" t="s">
        <v>95</v>
      </c>
      <c r="B21" s="38">
        <v>18.621600000000001</v>
      </c>
      <c r="C21" s="38">
        <v>1.5245</v>
      </c>
      <c r="D21" s="38">
        <v>17.097100000000001</v>
      </c>
      <c r="E21" s="38">
        <v>5.9546999999999999</v>
      </c>
      <c r="F21" s="38">
        <v>11.1424</v>
      </c>
      <c r="G21" s="15">
        <v>21.534303000000001</v>
      </c>
      <c r="H21" s="38">
        <v>1.7523949999999999</v>
      </c>
      <c r="I21" s="38">
        <v>19.781908999999999</v>
      </c>
      <c r="J21" s="38">
        <v>5.1485830000000004</v>
      </c>
      <c r="K21" s="38">
        <v>14.633326</v>
      </c>
    </row>
    <row r="22" spans="1:11">
      <c r="A22" s="51" t="s">
        <v>96</v>
      </c>
      <c r="B22" s="38">
        <v>22.9895</v>
      </c>
      <c r="C22" s="38">
        <v>2.1269</v>
      </c>
      <c r="D22" s="38">
        <v>20.8626</v>
      </c>
      <c r="E22" s="38">
        <v>3.4512</v>
      </c>
      <c r="F22" s="38">
        <v>17.4114</v>
      </c>
      <c r="G22" s="15">
        <v>22.296085999999999</v>
      </c>
      <c r="H22" s="38">
        <v>1.8553869999999999</v>
      </c>
      <c r="I22" s="38">
        <v>20.440698999999999</v>
      </c>
      <c r="J22" s="38">
        <v>2.3344770000000001</v>
      </c>
      <c r="K22" s="38">
        <v>18.106221999999999</v>
      </c>
    </row>
    <row r="23" spans="1:11">
      <c r="A23" s="51" t="s">
        <v>97</v>
      </c>
      <c r="B23" s="38">
        <v>23.0974</v>
      </c>
      <c r="C23" s="38">
        <v>1.3575999999999999</v>
      </c>
      <c r="D23" s="38">
        <v>21.739899999999999</v>
      </c>
      <c r="E23" s="38">
        <v>7.5974000000000004</v>
      </c>
      <c r="F23" s="38">
        <v>14.1425</v>
      </c>
      <c r="G23" s="15">
        <v>25.014448999999999</v>
      </c>
      <c r="H23" s="38">
        <v>1.0314289999999999</v>
      </c>
      <c r="I23" s="38">
        <v>23.98302</v>
      </c>
      <c r="J23" s="38">
        <v>4.7295290000000003</v>
      </c>
      <c r="K23" s="38">
        <v>19.253491</v>
      </c>
    </row>
    <row r="24" spans="1:11">
      <c r="A24" s="51" t="s">
        <v>98</v>
      </c>
      <c r="B24" s="38">
        <v>22.173999999999999</v>
      </c>
      <c r="C24" s="38">
        <v>1.3661000000000001</v>
      </c>
      <c r="D24" s="38">
        <v>20.8079</v>
      </c>
      <c r="E24" s="38">
        <v>4.6432000000000002</v>
      </c>
      <c r="F24" s="38">
        <v>16.1647</v>
      </c>
      <c r="G24" s="15">
        <v>26.854928000000001</v>
      </c>
      <c r="H24" s="38">
        <v>1.5231189999999999</v>
      </c>
      <c r="I24" s="38">
        <v>25.331809</v>
      </c>
      <c r="J24" s="38">
        <v>5.9112859999999996</v>
      </c>
      <c r="K24" s="38">
        <v>19.420522999999999</v>
      </c>
    </row>
    <row r="25" spans="1:11">
      <c r="A25" s="51" t="s">
        <v>99</v>
      </c>
      <c r="B25" s="38">
        <v>27.737200000000001</v>
      </c>
      <c r="C25" s="38">
        <v>2.2677999999999998</v>
      </c>
      <c r="D25" s="38">
        <v>25.4694</v>
      </c>
      <c r="E25" s="38">
        <v>8.3180999999999994</v>
      </c>
      <c r="F25" s="38">
        <v>17.151299999999999</v>
      </c>
      <c r="G25" s="15">
        <v>31.368231999999999</v>
      </c>
      <c r="H25" s="38">
        <v>2.396795</v>
      </c>
      <c r="I25" s="38">
        <v>28.971437999999999</v>
      </c>
      <c r="J25" s="38">
        <v>9.5371319999999997</v>
      </c>
      <c r="K25" s="38">
        <v>19.434305999999999</v>
      </c>
    </row>
    <row r="26" spans="1:11">
      <c r="A26" s="51" t="s">
        <v>100</v>
      </c>
      <c r="B26" s="38">
        <v>20.0871</v>
      </c>
      <c r="C26" s="38">
        <v>2.7351999999999999</v>
      </c>
      <c r="D26" s="38">
        <v>17.351900000000001</v>
      </c>
      <c r="E26" s="38">
        <v>11.167400000000001</v>
      </c>
      <c r="F26" s="38">
        <v>6.1844999999999999</v>
      </c>
      <c r="G26" s="15">
        <v>22.329509000000002</v>
      </c>
      <c r="H26" s="38">
        <v>1.7065129999999999</v>
      </c>
      <c r="I26" s="38">
        <v>20.622996000000001</v>
      </c>
      <c r="J26" s="38">
        <v>9.5666189999999993</v>
      </c>
      <c r="K26" s="38">
        <v>11.056376999999999</v>
      </c>
    </row>
    <row r="27" spans="1:11">
      <c r="A27" s="51" t="s">
        <v>101</v>
      </c>
      <c r="B27" s="38">
        <v>21.678000000000001</v>
      </c>
      <c r="C27" s="38">
        <v>1.7356</v>
      </c>
      <c r="D27" s="38">
        <v>19.942399999999999</v>
      </c>
      <c r="E27" s="38">
        <v>14.2721</v>
      </c>
      <c r="F27" s="38">
        <v>5.6703000000000001</v>
      </c>
      <c r="G27" s="15">
        <v>25.371818000000001</v>
      </c>
      <c r="H27" s="38">
        <v>1.672925</v>
      </c>
      <c r="I27" s="38">
        <v>23.698893000000002</v>
      </c>
      <c r="J27" s="38">
        <v>15.041547</v>
      </c>
      <c r="K27" s="38">
        <v>8.6573449999999994</v>
      </c>
    </row>
    <row r="28" spans="1:11">
      <c r="A28" s="51" t="s">
        <v>102</v>
      </c>
      <c r="B28" s="38">
        <v>16.077300000000001</v>
      </c>
      <c r="C28" s="38">
        <v>1.0908</v>
      </c>
      <c r="D28" s="38">
        <v>14.986499999999999</v>
      </c>
      <c r="E28" s="38">
        <v>5.5788000000000002</v>
      </c>
      <c r="F28" s="38">
        <v>9.4077999999999999</v>
      </c>
      <c r="G28" s="15">
        <v>17.211980000000001</v>
      </c>
      <c r="H28" s="38">
        <v>0.970414</v>
      </c>
      <c r="I28" s="38">
        <v>16.241565999999999</v>
      </c>
      <c r="J28" s="38">
        <v>5.1192209999999996</v>
      </c>
      <c r="K28" s="38">
        <v>11.122344999999999</v>
      </c>
    </row>
    <row r="29" spans="1:11">
      <c r="A29" s="51" t="s">
        <v>103</v>
      </c>
      <c r="B29" s="38">
        <v>18.3812</v>
      </c>
      <c r="C29" s="38">
        <v>1.3361000000000001</v>
      </c>
      <c r="D29" s="38">
        <v>17.045100000000001</v>
      </c>
      <c r="E29" s="38">
        <v>6.5957999999999997</v>
      </c>
      <c r="F29" s="38">
        <v>10.449400000000001</v>
      </c>
      <c r="G29" s="15">
        <v>20.515255</v>
      </c>
      <c r="H29" s="38">
        <v>1.1542129999999999</v>
      </c>
      <c r="I29" s="38">
        <v>19.361041</v>
      </c>
      <c r="J29" s="38">
        <v>7.3982539999999997</v>
      </c>
      <c r="K29" s="38">
        <v>11.962788</v>
      </c>
    </row>
    <row r="30" spans="1:11">
      <c r="A30" s="51" t="s">
        <v>104</v>
      </c>
      <c r="B30" s="38">
        <v>15.6463</v>
      </c>
      <c r="C30" s="38">
        <v>1.1117999999999999</v>
      </c>
      <c r="D30" s="38">
        <v>14.5345</v>
      </c>
      <c r="E30" s="38">
        <v>7.0122999999999998</v>
      </c>
      <c r="F30" s="38">
        <v>7.5221999999999998</v>
      </c>
      <c r="G30" s="15">
        <v>18.61515</v>
      </c>
      <c r="H30" s="38">
        <v>1.3002940000000001</v>
      </c>
      <c r="I30" s="38">
        <v>17.314855000000001</v>
      </c>
      <c r="J30" s="38">
        <v>8.0679020000000001</v>
      </c>
      <c r="K30" s="38">
        <v>9.2469529999999995</v>
      </c>
    </row>
    <row r="31" spans="1:11">
      <c r="A31" s="51" t="s">
        <v>105</v>
      </c>
      <c r="B31" s="38">
        <v>24.476299999999998</v>
      </c>
      <c r="C31" s="38">
        <v>1.6508</v>
      </c>
      <c r="D31" s="38">
        <v>22.825500000000002</v>
      </c>
      <c r="E31" s="38">
        <v>7.7884000000000002</v>
      </c>
      <c r="F31" s="38">
        <v>15.037100000000001</v>
      </c>
      <c r="G31" s="15">
        <v>23.423912999999999</v>
      </c>
      <c r="H31" s="38">
        <v>1.2739549999999999</v>
      </c>
      <c r="I31" s="38">
        <v>22.149958000000002</v>
      </c>
      <c r="J31" s="38">
        <v>7.1023820000000004</v>
      </c>
      <c r="K31" s="38">
        <v>15.047577</v>
      </c>
    </row>
    <row r="32" spans="1:11">
      <c r="A32" s="51" t="s">
        <v>106</v>
      </c>
      <c r="B32" s="38">
        <v>26.8232</v>
      </c>
      <c r="C32" s="38">
        <v>1.431</v>
      </c>
      <c r="D32" s="38">
        <v>25.392299999999999</v>
      </c>
      <c r="E32" s="38">
        <v>18.422599999999999</v>
      </c>
      <c r="F32" s="38">
        <v>6.9695999999999998</v>
      </c>
      <c r="G32" s="15">
        <v>30.131640999999998</v>
      </c>
      <c r="H32" s="38">
        <v>1.8190500000000001</v>
      </c>
      <c r="I32" s="38">
        <v>28.312591000000001</v>
      </c>
      <c r="J32" s="38">
        <v>18.901305000000001</v>
      </c>
      <c r="K32" s="38">
        <v>9.4112860000000005</v>
      </c>
    </row>
    <row r="33" spans="1:11">
      <c r="A33" s="51" t="s">
        <v>107</v>
      </c>
      <c r="B33" s="38">
        <v>20.624600000000001</v>
      </c>
      <c r="C33" s="38">
        <v>1.0683</v>
      </c>
      <c r="D33" s="38">
        <v>19.5563</v>
      </c>
      <c r="E33" s="38">
        <v>5.4783999999999997</v>
      </c>
      <c r="F33" s="38">
        <v>14.0779</v>
      </c>
      <c r="G33" s="15">
        <v>22.386213999999999</v>
      </c>
      <c r="H33" s="38">
        <v>1.2701910000000001</v>
      </c>
      <c r="I33" s="38">
        <v>21.116022999999998</v>
      </c>
      <c r="J33" s="38">
        <v>6.1571449999999999</v>
      </c>
      <c r="K33" s="38">
        <v>14.958878</v>
      </c>
    </row>
    <row r="34" spans="1:11">
      <c r="A34" s="51" t="s">
        <v>108</v>
      </c>
      <c r="B34" s="38">
        <v>20.556899999999999</v>
      </c>
      <c r="C34" s="38">
        <v>1.7462</v>
      </c>
      <c r="D34" s="38">
        <v>18.810700000000001</v>
      </c>
      <c r="E34" s="38">
        <v>3.5230999999999999</v>
      </c>
      <c r="F34" s="38">
        <v>15.287599999999999</v>
      </c>
      <c r="G34" s="15">
        <v>24.771325000000001</v>
      </c>
      <c r="H34" s="38">
        <v>1.6745270000000001</v>
      </c>
      <c r="I34" s="38">
        <v>23.096798</v>
      </c>
      <c r="J34" s="38">
        <v>1.8428</v>
      </c>
      <c r="K34" s="38">
        <v>21.253997999999999</v>
      </c>
    </row>
    <row r="35" spans="1:11">
      <c r="A35" s="51" t="s">
        <v>109</v>
      </c>
      <c r="B35" s="38">
        <v>28.7759</v>
      </c>
      <c r="C35" s="38">
        <v>1.7267999999999999</v>
      </c>
      <c r="D35" s="38">
        <v>27.049099999999999</v>
      </c>
      <c r="E35" s="38">
        <v>11.0092</v>
      </c>
      <c r="F35" s="38">
        <v>16.039899999999999</v>
      </c>
      <c r="G35" s="15">
        <v>33.915326999999998</v>
      </c>
      <c r="H35" s="38">
        <v>1.52586</v>
      </c>
      <c r="I35" s="38">
        <v>32.389468000000001</v>
      </c>
      <c r="J35" s="38">
        <v>14.375266999999999</v>
      </c>
      <c r="K35" s="38">
        <v>18.014201</v>
      </c>
    </row>
    <row r="36" spans="1:11">
      <c r="A36" s="51" t="s">
        <v>110</v>
      </c>
      <c r="B36" s="38">
        <v>23.586500000000001</v>
      </c>
      <c r="C36" s="38">
        <v>1.5630999999999999</v>
      </c>
      <c r="D36" s="38">
        <v>22.023399999999999</v>
      </c>
      <c r="E36" s="38">
        <v>3.1545000000000001</v>
      </c>
      <c r="F36" s="38">
        <v>18.8689</v>
      </c>
      <c r="G36" s="15">
        <v>25.367909000000001</v>
      </c>
      <c r="H36" s="38">
        <v>2.855486</v>
      </c>
      <c r="I36" s="38">
        <v>22.512422999999998</v>
      </c>
      <c r="J36" s="38">
        <v>3.2705570000000002</v>
      </c>
      <c r="K36" s="38">
        <v>19.241865000000001</v>
      </c>
    </row>
    <row r="37" spans="1:11">
      <c r="A37" s="51" t="s">
        <v>111</v>
      </c>
      <c r="B37" s="38">
        <v>19.5779</v>
      </c>
      <c r="C37" s="38">
        <v>1.6738999999999999</v>
      </c>
      <c r="D37" s="38">
        <v>17.904</v>
      </c>
      <c r="E37" s="38">
        <v>5.9138999999999999</v>
      </c>
      <c r="F37" s="38">
        <v>11.9901</v>
      </c>
      <c r="G37" s="15">
        <v>23.386989</v>
      </c>
      <c r="H37" s="38">
        <v>1.431009</v>
      </c>
      <c r="I37" s="38">
        <v>21.95598</v>
      </c>
      <c r="J37" s="38">
        <v>8.3922399999999993</v>
      </c>
      <c r="K37" s="38">
        <v>13.563739999999999</v>
      </c>
    </row>
    <row r="38" spans="1:11">
      <c r="A38" s="51" t="s">
        <v>112</v>
      </c>
      <c r="B38" s="38">
        <v>15.2736</v>
      </c>
      <c r="C38" s="38">
        <v>1.3997999999999999</v>
      </c>
      <c r="D38" s="38">
        <v>13.873799999999999</v>
      </c>
      <c r="E38" s="38">
        <v>6.2976000000000001</v>
      </c>
      <c r="F38" s="38">
        <v>7.5762999999999998</v>
      </c>
      <c r="G38" s="15">
        <v>18.463884</v>
      </c>
      <c r="H38" s="38">
        <v>1.5244180000000001</v>
      </c>
      <c r="I38" s="38">
        <v>16.939465999999999</v>
      </c>
      <c r="J38" s="38">
        <v>5.7948599999999999</v>
      </c>
      <c r="K38" s="38">
        <v>11.144606</v>
      </c>
    </row>
    <row r="39" spans="1:11">
      <c r="A39" s="51" t="s">
        <v>113</v>
      </c>
      <c r="B39" s="38">
        <v>19.223700000000001</v>
      </c>
      <c r="C39" s="38">
        <v>1.8815999999999999</v>
      </c>
      <c r="D39" s="38">
        <v>17.342099999999999</v>
      </c>
      <c r="E39" s="38">
        <v>3.3653</v>
      </c>
      <c r="F39" s="38">
        <v>13.976800000000001</v>
      </c>
      <c r="G39" s="15">
        <v>19.532700999999999</v>
      </c>
      <c r="H39" s="38">
        <v>2.5738099999999999</v>
      </c>
      <c r="I39" s="38">
        <v>16.958891000000001</v>
      </c>
      <c r="J39" s="38">
        <v>2.3446009999999999</v>
      </c>
      <c r="K39" s="38">
        <v>14.614291</v>
      </c>
    </row>
    <row r="40" spans="1:11">
      <c r="A40" s="51" t="s">
        <v>114</v>
      </c>
      <c r="B40" s="38">
        <v>24.9194</v>
      </c>
      <c r="C40" s="38">
        <v>2.0413999999999999</v>
      </c>
      <c r="D40" s="38">
        <v>22.878</v>
      </c>
      <c r="E40" s="38">
        <v>8.7935999999999996</v>
      </c>
      <c r="F40" s="38">
        <v>14.0844</v>
      </c>
      <c r="G40" s="15">
        <v>28.1</v>
      </c>
      <c r="H40" s="38">
        <v>2.0164230000000001</v>
      </c>
      <c r="I40" s="38">
        <v>26.083577999999999</v>
      </c>
      <c r="J40" s="38">
        <v>10.459666</v>
      </c>
      <c r="K40" s="38">
        <v>15.623911</v>
      </c>
    </row>
    <row r="41" spans="1:11">
      <c r="A41" s="51" t="s">
        <v>115</v>
      </c>
      <c r="B41" s="38">
        <v>27.7104</v>
      </c>
      <c r="C41" s="38">
        <v>1.6857</v>
      </c>
      <c r="D41" s="38">
        <v>26.024699999999999</v>
      </c>
      <c r="E41" s="38">
        <v>15.5482</v>
      </c>
      <c r="F41" s="38">
        <v>10.4765</v>
      </c>
      <c r="G41" s="15">
        <v>24.226799</v>
      </c>
      <c r="H41" s="38">
        <v>1.3034840000000001</v>
      </c>
      <c r="I41" s="38">
        <v>22.923314999999999</v>
      </c>
      <c r="J41" s="38">
        <v>13.432722999999999</v>
      </c>
      <c r="K41" s="38">
        <v>9.4905910000000002</v>
      </c>
    </row>
    <row r="42" spans="1:11">
      <c r="A42" s="51" t="s">
        <v>116</v>
      </c>
      <c r="B42" s="38">
        <v>20.441199999999998</v>
      </c>
      <c r="C42" s="38">
        <v>2.1124000000000001</v>
      </c>
      <c r="D42" s="38">
        <v>18.328900000000001</v>
      </c>
      <c r="E42" s="38">
        <v>5.7237</v>
      </c>
      <c r="F42" s="38">
        <v>12.6052</v>
      </c>
      <c r="G42" s="15">
        <v>22.580895000000002</v>
      </c>
      <c r="H42" s="38">
        <v>2.4736310000000001</v>
      </c>
      <c r="I42" s="38">
        <v>20.107263</v>
      </c>
      <c r="J42" s="38">
        <v>5.8220099999999997</v>
      </c>
      <c r="K42" s="38">
        <v>14.285254</v>
      </c>
    </row>
    <row r="43" spans="1:11">
      <c r="A43" s="51" t="s">
        <v>117</v>
      </c>
      <c r="B43" s="38">
        <v>21.1843</v>
      </c>
      <c r="C43" s="38">
        <v>2.2126000000000001</v>
      </c>
      <c r="D43" s="38">
        <v>18.971699999999998</v>
      </c>
      <c r="E43" s="38">
        <v>3.7143000000000002</v>
      </c>
      <c r="F43" s="38">
        <v>15.257400000000001</v>
      </c>
      <c r="G43" s="15">
        <v>26.888394000000002</v>
      </c>
      <c r="H43" s="38">
        <v>1.7510790000000001</v>
      </c>
      <c r="I43" s="38">
        <v>25.137315000000001</v>
      </c>
      <c r="J43" s="38">
        <v>6.6034309999999996</v>
      </c>
      <c r="K43" s="38">
        <v>18.533884</v>
      </c>
    </row>
    <row r="44" spans="1:11">
      <c r="A44" s="51" t="s">
        <v>118</v>
      </c>
      <c r="B44" s="38">
        <v>22.024100000000001</v>
      </c>
      <c r="C44" s="38">
        <v>1.3852</v>
      </c>
      <c r="D44" s="38">
        <v>20.6389</v>
      </c>
      <c r="E44" s="38">
        <v>13.0578</v>
      </c>
      <c r="F44" s="38">
        <v>7.5811000000000002</v>
      </c>
      <c r="G44" s="15">
        <v>20.169991</v>
      </c>
      <c r="H44" s="38">
        <v>1.019193</v>
      </c>
      <c r="I44" s="38">
        <v>19.150798000000002</v>
      </c>
      <c r="J44" s="38">
        <v>8.4364880000000007</v>
      </c>
      <c r="K44" s="38">
        <v>10.714309</v>
      </c>
    </row>
    <row r="45" spans="1:11">
      <c r="A45" s="51" t="s">
        <v>119</v>
      </c>
      <c r="B45" s="38">
        <v>18.103200000000001</v>
      </c>
      <c r="C45" s="38">
        <v>1.3492999999999999</v>
      </c>
      <c r="D45" s="38">
        <v>16.753900000000002</v>
      </c>
      <c r="E45" s="38">
        <v>10.413600000000001</v>
      </c>
      <c r="F45" s="38">
        <v>6.3403</v>
      </c>
      <c r="G45" s="15">
        <v>21.892990999999999</v>
      </c>
      <c r="H45" s="38">
        <v>1.042964</v>
      </c>
      <c r="I45" s="38">
        <v>20.850027000000001</v>
      </c>
      <c r="J45" s="38">
        <v>11.070976</v>
      </c>
      <c r="K45" s="38">
        <v>9.7790520000000001</v>
      </c>
    </row>
    <row r="46" spans="1:11">
      <c r="A46" s="51" t="s">
        <v>120</v>
      </c>
      <c r="B46" s="38">
        <v>18.0245</v>
      </c>
      <c r="C46" s="38">
        <v>2.0476000000000001</v>
      </c>
      <c r="D46" s="38">
        <v>15.976900000000001</v>
      </c>
      <c r="E46" s="38">
        <v>5.5925000000000002</v>
      </c>
      <c r="F46" s="38">
        <v>10.384399999999999</v>
      </c>
      <c r="G46" s="15">
        <v>22.078125</v>
      </c>
      <c r="H46" s="38">
        <v>2.117483</v>
      </c>
      <c r="I46" s="38">
        <v>19.960642</v>
      </c>
      <c r="J46" s="38">
        <v>5.54793</v>
      </c>
      <c r="K46" s="38">
        <v>14.412712000000001</v>
      </c>
    </row>
    <row r="47" spans="1:11">
      <c r="A47" s="51" t="s">
        <v>121</v>
      </c>
      <c r="B47" s="38">
        <v>37.081899999999997</v>
      </c>
      <c r="C47" s="38">
        <v>3.0453000000000001</v>
      </c>
      <c r="D47" s="38">
        <v>34.0366</v>
      </c>
      <c r="E47" s="38">
        <v>15.348599999999999</v>
      </c>
      <c r="F47" s="38">
        <v>18.688099999999999</v>
      </c>
      <c r="G47" s="15">
        <v>35.140289000000003</v>
      </c>
      <c r="H47" s="38">
        <v>2.5066959999999998</v>
      </c>
      <c r="I47" s="38">
        <v>32.633592999999998</v>
      </c>
      <c r="J47" s="38">
        <v>12.051686999999999</v>
      </c>
      <c r="K47" s="38">
        <v>20.581906</v>
      </c>
    </row>
    <row r="48" spans="1:11">
      <c r="A48" s="51" t="s">
        <v>122</v>
      </c>
      <c r="B48" s="38">
        <v>20.879200000000001</v>
      </c>
      <c r="C48" s="38">
        <v>1.7145999999999999</v>
      </c>
      <c r="D48" s="38">
        <v>19.1646</v>
      </c>
      <c r="E48" s="38">
        <v>11.6206</v>
      </c>
      <c r="F48" s="38">
        <v>7.5441000000000003</v>
      </c>
      <c r="G48" s="15">
        <v>22.905559</v>
      </c>
      <c r="H48" s="38">
        <v>1.678909</v>
      </c>
      <c r="I48" s="38">
        <v>21.226648999999998</v>
      </c>
      <c r="J48" s="38">
        <v>13.169841999999999</v>
      </c>
      <c r="K48" s="38">
        <v>8.0568080000000002</v>
      </c>
    </row>
    <row r="49" spans="1:11">
      <c r="A49" s="51" t="s">
        <v>123</v>
      </c>
      <c r="B49" s="38">
        <v>19.834199999999999</v>
      </c>
      <c r="C49" s="38">
        <v>1.1754</v>
      </c>
      <c r="D49" s="38">
        <v>18.658899999999999</v>
      </c>
      <c r="E49" s="38">
        <v>5.2304000000000004</v>
      </c>
      <c r="F49" s="38">
        <v>13.4285</v>
      </c>
      <c r="G49" s="15">
        <v>22.785226999999999</v>
      </c>
      <c r="H49" s="38">
        <v>1.132115</v>
      </c>
      <c r="I49" s="38">
        <v>21.653112</v>
      </c>
      <c r="J49" s="38">
        <v>5.9011480000000001</v>
      </c>
      <c r="K49" s="38">
        <v>15.751963999999999</v>
      </c>
    </row>
    <row r="50" spans="1:11">
      <c r="A50" s="51" t="s">
        <v>124</v>
      </c>
      <c r="B50" s="38">
        <v>20.899100000000001</v>
      </c>
      <c r="C50" s="38">
        <v>2.0489999999999999</v>
      </c>
      <c r="D50" s="38">
        <v>18.850100000000001</v>
      </c>
      <c r="E50" s="38">
        <v>8.0239999999999991</v>
      </c>
      <c r="F50" s="38">
        <v>10.8261</v>
      </c>
      <c r="G50" s="15">
        <v>24.904055</v>
      </c>
      <c r="H50" s="38">
        <v>1.324362</v>
      </c>
      <c r="I50" s="38">
        <v>23.579692999999999</v>
      </c>
      <c r="J50" s="38">
        <v>8.9565889999999992</v>
      </c>
      <c r="K50" s="38">
        <v>14.623103</v>
      </c>
    </row>
    <row r="51" spans="1:11">
      <c r="A51" s="51" t="s">
        <v>125</v>
      </c>
      <c r="B51" s="38">
        <v>25.2547</v>
      </c>
      <c r="C51" s="38">
        <v>2.3527</v>
      </c>
      <c r="D51" s="38">
        <v>22.902000000000001</v>
      </c>
      <c r="E51" s="38">
        <v>15.0304</v>
      </c>
      <c r="F51" s="38">
        <v>7.8715999999999999</v>
      </c>
      <c r="G51" s="15">
        <v>26.312512999999999</v>
      </c>
      <c r="H51" s="38">
        <v>2.7172329999999998</v>
      </c>
      <c r="I51" s="38">
        <v>23.595279999999999</v>
      </c>
      <c r="J51" s="38">
        <v>12.659495</v>
      </c>
      <c r="K51" s="38">
        <v>10.935784</v>
      </c>
    </row>
    <row r="52" spans="1:11">
      <c r="A52" s="51" t="s">
        <v>126</v>
      </c>
      <c r="B52" s="38">
        <v>22.1587</v>
      </c>
      <c r="C52" s="38">
        <v>1.4272</v>
      </c>
      <c r="D52" s="38">
        <v>20.7315</v>
      </c>
      <c r="E52" s="38">
        <v>11.140499999999999</v>
      </c>
      <c r="F52" s="38">
        <v>9.5911000000000008</v>
      </c>
      <c r="G52" s="15">
        <v>22.196076000000001</v>
      </c>
      <c r="H52" s="38">
        <v>1.058433</v>
      </c>
      <c r="I52" s="38">
        <v>21.137644000000002</v>
      </c>
      <c r="J52" s="38">
        <v>9.7521120000000003</v>
      </c>
      <c r="K52" s="38">
        <v>11.385531</v>
      </c>
    </row>
    <row r="53" spans="1:11">
      <c r="A53" s="51" t="s">
        <v>127</v>
      </c>
      <c r="B53" s="38">
        <v>21.1859</v>
      </c>
      <c r="C53" s="38">
        <v>1.5913999999999999</v>
      </c>
      <c r="D53" s="38">
        <v>19.5945</v>
      </c>
      <c r="E53" s="38">
        <v>7.9561000000000002</v>
      </c>
      <c r="F53" s="38">
        <v>11.638400000000001</v>
      </c>
      <c r="G53" s="15">
        <v>21.088865999999999</v>
      </c>
      <c r="H53" s="38">
        <v>1.1910510000000001</v>
      </c>
      <c r="I53" s="38">
        <v>19.897815000000001</v>
      </c>
      <c r="J53" s="38">
        <v>7.4483680000000003</v>
      </c>
      <c r="K53" s="38">
        <v>12.449446999999999</v>
      </c>
    </row>
    <row r="54" spans="1:11">
      <c r="A54" s="51" t="s">
        <v>128</v>
      </c>
      <c r="B54" s="38">
        <v>16.844000000000001</v>
      </c>
      <c r="C54" s="38">
        <v>1.3597999999999999</v>
      </c>
      <c r="D54" s="38">
        <v>15.4842</v>
      </c>
      <c r="E54" s="38">
        <v>5.3524000000000003</v>
      </c>
      <c r="F54" s="38">
        <v>10.1318</v>
      </c>
      <c r="G54" s="15">
        <v>20.036601999999998</v>
      </c>
      <c r="H54" s="38">
        <v>0.91391599999999995</v>
      </c>
      <c r="I54" s="38">
        <v>19.122686000000002</v>
      </c>
      <c r="J54" s="38">
        <v>4.994008</v>
      </c>
      <c r="K54" s="38">
        <v>14.128678000000001</v>
      </c>
    </row>
    <row r="55" spans="1:11">
      <c r="A55" s="40" t="s">
        <v>129</v>
      </c>
      <c r="B55" s="41"/>
      <c r="C55" s="41"/>
      <c r="D55" s="41"/>
      <c r="E55" s="41"/>
      <c r="F55" s="41"/>
      <c r="G55" s="41"/>
      <c r="H55" s="41"/>
      <c r="I55" s="41"/>
      <c r="J55" s="41"/>
      <c r="K55" s="41"/>
    </row>
    <row r="56" spans="1:11">
      <c r="A56" s="52" t="s">
        <v>131</v>
      </c>
      <c r="B56" s="38">
        <v>21.942499999999999</v>
      </c>
      <c r="C56" s="38">
        <v>1.9114</v>
      </c>
      <c r="D56" s="38">
        <v>20.031099999999999</v>
      </c>
      <c r="E56" s="38">
        <v>4.1676000000000002</v>
      </c>
      <c r="F56" s="38">
        <v>15.8635</v>
      </c>
      <c r="G56" s="15">
        <v>27.980937000000001</v>
      </c>
      <c r="H56" s="38">
        <v>1.567536</v>
      </c>
      <c r="I56" s="38">
        <v>26.413402000000001</v>
      </c>
      <c r="J56" s="38">
        <v>2.7631420000000002</v>
      </c>
      <c r="K56" s="38">
        <v>23.650258999999998</v>
      </c>
    </row>
    <row r="57" spans="1:11">
      <c r="A57" s="52" t="s">
        <v>180</v>
      </c>
      <c r="B57" s="38">
        <v>20.7742</v>
      </c>
      <c r="C57" s="38">
        <v>1.2035</v>
      </c>
      <c r="D57" s="38">
        <v>19.570699999999999</v>
      </c>
      <c r="E57" s="38">
        <v>8.0547000000000004</v>
      </c>
      <c r="F57" s="38">
        <v>11.516</v>
      </c>
      <c r="G57" s="15">
        <v>23.605746</v>
      </c>
      <c r="H57" s="38">
        <v>1.6107260000000001</v>
      </c>
      <c r="I57" s="38">
        <v>21.99502</v>
      </c>
      <c r="J57" s="38">
        <v>7.4794470000000004</v>
      </c>
      <c r="K57" s="38">
        <v>14.515573</v>
      </c>
    </row>
    <row r="58" spans="1:11">
      <c r="A58" s="16" t="s">
        <v>133</v>
      </c>
      <c r="B58" s="8">
        <v>31.418707000000001</v>
      </c>
      <c r="C58" s="13" t="s">
        <v>70</v>
      </c>
      <c r="D58" s="8">
        <v>31.248843999999998</v>
      </c>
      <c r="E58" s="8">
        <v>1.553979</v>
      </c>
      <c r="F58" s="8">
        <v>29.694863999999999</v>
      </c>
      <c r="G58" s="20">
        <v>32.586951999999997</v>
      </c>
      <c r="H58" s="13" t="s">
        <v>70</v>
      </c>
      <c r="I58" s="8">
        <v>32.486240000000002</v>
      </c>
      <c r="J58" s="8">
        <v>1.632064</v>
      </c>
      <c r="K58" s="8">
        <v>30.854175999999999</v>
      </c>
    </row>
    <row r="59" spans="1:11">
      <c r="A59" s="10" t="s">
        <v>252</v>
      </c>
    </row>
  </sheetData>
  <mergeCells count="4">
    <mergeCell ref="A55:K55"/>
    <mergeCell ref="B2:F2"/>
    <mergeCell ref="A2:A3"/>
    <mergeCell ref="G2:K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63"/>
  <sheetViews>
    <sheetView workbookViewId="0"/>
  </sheetViews>
  <sheetFormatPr defaultRowHeight="15"/>
  <cols>
    <col min="1" max="1" width="26" customWidth="1"/>
    <col min="2" max="11" width="16" customWidth="1"/>
  </cols>
  <sheetData>
    <row r="1" spans="1:11">
      <c r="A1" s="2" t="s">
        <v>18</v>
      </c>
    </row>
    <row r="2" spans="1:11">
      <c r="A2" s="43" t="s">
        <v>73</v>
      </c>
      <c r="B2" s="66">
        <v>2022</v>
      </c>
      <c r="C2" s="45"/>
      <c r="D2" s="45"/>
      <c r="E2" s="45"/>
      <c r="F2" s="45"/>
      <c r="G2" s="66">
        <v>2024</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28.755400000000002</v>
      </c>
      <c r="C4" s="38">
        <v>1.937392</v>
      </c>
      <c r="D4" s="38">
        <v>26.818007999999999</v>
      </c>
      <c r="E4" s="38">
        <v>11.924614999999999</v>
      </c>
      <c r="F4" s="38">
        <v>14.893393</v>
      </c>
      <c r="G4" s="15">
        <v>29.661360999999999</v>
      </c>
      <c r="H4" s="38">
        <v>2.4599679999999999</v>
      </c>
      <c r="I4" s="38">
        <v>27.201392999999999</v>
      </c>
      <c r="J4" s="38">
        <v>12.668428</v>
      </c>
      <c r="K4" s="38">
        <v>14.532964</v>
      </c>
    </row>
    <row r="5" spans="1:11">
      <c r="A5" s="51" t="s">
        <v>79</v>
      </c>
      <c r="B5" s="38">
        <v>21.010715000000001</v>
      </c>
      <c r="C5" s="38">
        <v>1.266856</v>
      </c>
      <c r="D5" s="38">
        <v>19.743859</v>
      </c>
      <c r="E5" s="38">
        <v>9.3287420000000001</v>
      </c>
      <c r="F5" s="38">
        <v>10.415115999999999</v>
      </c>
      <c r="G5" s="15">
        <v>23.116624000000002</v>
      </c>
      <c r="H5" s="38">
        <v>2.0022540000000002</v>
      </c>
      <c r="I5" s="38">
        <v>21.114370000000001</v>
      </c>
      <c r="J5" s="38">
        <v>7.346832</v>
      </c>
      <c r="K5" s="38">
        <v>13.767538999999999</v>
      </c>
    </row>
    <row r="6" spans="1:11">
      <c r="A6" s="51" t="s">
        <v>80</v>
      </c>
      <c r="B6" s="38">
        <v>29.264344999999999</v>
      </c>
      <c r="C6" s="38">
        <v>1.006821</v>
      </c>
      <c r="D6" s="38">
        <v>28.257524</v>
      </c>
      <c r="E6" s="38">
        <v>11.550090000000001</v>
      </c>
      <c r="F6" s="38">
        <v>16.707433999999999</v>
      </c>
      <c r="G6" s="15">
        <v>30.260819999999999</v>
      </c>
      <c r="H6" s="38">
        <v>1.043266</v>
      </c>
      <c r="I6" s="38">
        <v>29.217555000000001</v>
      </c>
      <c r="J6" s="38">
        <v>12.453275</v>
      </c>
      <c r="K6" s="38">
        <v>16.764278999999998</v>
      </c>
    </row>
    <row r="7" spans="1:11">
      <c r="A7" s="51" t="s">
        <v>81</v>
      </c>
      <c r="B7" s="38">
        <v>21.538173</v>
      </c>
      <c r="C7" s="38">
        <v>1.2785329999999999</v>
      </c>
      <c r="D7" s="38">
        <v>20.259640999999998</v>
      </c>
      <c r="E7" s="38">
        <v>8.9862649999999995</v>
      </c>
      <c r="F7" s="38">
        <v>11.273375</v>
      </c>
      <c r="G7" s="15">
        <v>24.253012999999999</v>
      </c>
      <c r="H7" s="38">
        <v>1.5751839999999999</v>
      </c>
      <c r="I7" s="38">
        <v>22.677828000000002</v>
      </c>
      <c r="J7" s="38">
        <v>12.289984</v>
      </c>
      <c r="K7" s="38">
        <v>10.387845</v>
      </c>
    </row>
    <row r="8" spans="1:11">
      <c r="A8" s="51" t="s">
        <v>82</v>
      </c>
      <c r="B8" s="38">
        <v>25.646495000000002</v>
      </c>
      <c r="C8" s="38">
        <v>0.96540499999999996</v>
      </c>
      <c r="D8" s="38">
        <v>24.681090000000001</v>
      </c>
      <c r="E8" s="38">
        <v>3.498208</v>
      </c>
      <c r="F8" s="38">
        <v>21.182881999999999</v>
      </c>
      <c r="G8" s="15">
        <v>27.876992999999999</v>
      </c>
      <c r="H8" s="38">
        <v>1.9838150000000001</v>
      </c>
      <c r="I8" s="38">
        <v>25.893177000000001</v>
      </c>
      <c r="J8" s="38">
        <v>6.6842790000000001</v>
      </c>
      <c r="K8" s="38">
        <v>19.208898000000001</v>
      </c>
    </row>
    <row r="9" spans="1:11">
      <c r="A9" s="51" t="s">
        <v>83</v>
      </c>
      <c r="B9" s="38">
        <v>35.298504000000001</v>
      </c>
      <c r="C9" s="38">
        <v>2.215786</v>
      </c>
      <c r="D9" s="38">
        <v>33.082718</v>
      </c>
      <c r="E9" s="38">
        <v>25.701017</v>
      </c>
      <c r="F9" s="38">
        <v>7.3817009999999996</v>
      </c>
      <c r="G9" s="15">
        <v>32.132317999999998</v>
      </c>
      <c r="H9" s="38">
        <v>2.2050839999999998</v>
      </c>
      <c r="I9" s="38">
        <v>29.927233999999999</v>
      </c>
      <c r="J9" s="38">
        <v>24.162817</v>
      </c>
      <c r="K9" s="38">
        <v>5.764418</v>
      </c>
    </row>
    <row r="10" spans="1:11">
      <c r="A10" s="51" t="s">
        <v>84</v>
      </c>
      <c r="B10" s="38">
        <v>27.793931000000001</v>
      </c>
      <c r="C10" s="38">
        <v>1.757201</v>
      </c>
      <c r="D10" s="38">
        <v>26.036729999999999</v>
      </c>
      <c r="E10" s="38">
        <v>14.402149</v>
      </c>
      <c r="F10" s="38">
        <v>11.634581000000001</v>
      </c>
      <c r="G10" s="15">
        <v>29.811218</v>
      </c>
      <c r="H10" s="38">
        <v>2.8717100000000002</v>
      </c>
      <c r="I10" s="38">
        <v>26.939508</v>
      </c>
      <c r="J10" s="38">
        <v>16.673528000000001</v>
      </c>
      <c r="K10" s="38">
        <v>10.265980000000001</v>
      </c>
    </row>
    <row r="11" spans="1:11">
      <c r="A11" s="51" t="s">
        <v>85</v>
      </c>
      <c r="B11" s="38">
        <v>28.522107999999999</v>
      </c>
      <c r="C11" s="38">
        <v>2.4629940000000001</v>
      </c>
      <c r="D11" s="38">
        <v>26.059114000000001</v>
      </c>
      <c r="E11" s="38">
        <v>8.5631529999999998</v>
      </c>
      <c r="F11" s="38">
        <v>17.495961000000001</v>
      </c>
      <c r="G11" s="15">
        <v>29.603152000000001</v>
      </c>
      <c r="H11" s="38">
        <v>3.1390189999999998</v>
      </c>
      <c r="I11" s="38">
        <v>26.464131999999999</v>
      </c>
      <c r="J11" s="38">
        <v>10.866879000000001</v>
      </c>
      <c r="K11" s="38">
        <v>15.597254</v>
      </c>
    </row>
    <row r="12" spans="1:11">
      <c r="A12" s="51" t="s">
        <v>86</v>
      </c>
      <c r="B12" s="38">
        <v>33.385106999999998</v>
      </c>
      <c r="C12" s="38">
        <v>1.739023</v>
      </c>
      <c r="D12" s="38">
        <v>31.646083999999998</v>
      </c>
      <c r="E12" s="38">
        <v>14.535726</v>
      </c>
      <c r="F12" s="38">
        <v>17.110358000000002</v>
      </c>
      <c r="G12" s="15">
        <v>35.027470000000001</v>
      </c>
      <c r="H12" s="38">
        <v>3.6608809999999998</v>
      </c>
      <c r="I12" s="38">
        <v>31.366589000000001</v>
      </c>
      <c r="J12" s="38">
        <v>12.718602000000001</v>
      </c>
      <c r="K12" s="38">
        <v>18.647987000000001</v>
      </c>
    </row>
    <row r="13" spans="1:11">
      <c r="A13" s="51" t="s">
        <v>87</v>
      </c>
      <c r="B13" s="38">
        <v>28.724822</v>
      </c>
      <c r="C13" s="38">
        <v>2.6911160000000001</v>
      </c>
      <c r="D13" s="38">
        <v>26.033705999999999</v>
      </c>
      <c r="E13" s="38">
        <v>4.3577380000000003</v>
      </c>
      <c r="F13" s="38">
        <v>21.675968000000001</v>
      </c>
      <c r="G13" s="15">
        <v>31.651720000000001</v>
      </c>
      <c r="H13" s="38">
        <v>2.1131419999999999</v>
      </c>
      <c r="I13" s="38">
        <v>29.538578000000001</v>
      </c>
      <c r="J13" s="38">
        <v>4.492013</v>
      </c>
      <c r="K13" s="38">
        <v>25.046565000000001</v>
      </c>
    </row>
    <row r="14" spans="1:11">
      <c r="A14" s="51" t="s">
        <v>88</v>
      </c>
      <c r="B14" s="38">
        <v>26.292452999999998</v>
      </c>
      <c r="C14" s="38">
        <v>1.3977790000000001</v>
      </c>
      <c r="D14" s="38">
        <v>24.894673999999998</v>
      </c>
      <c r="E14" s="38">
        <v>9.9113299999999995</v>
      </c>
      <c r="F14" s="38">
        <v>14.983344000000001</v>
      </c>
      <c r="G14" s="15">
        <v>24.050530999999999</v>
      </c>
      <c r="H14" s="38">
        <v>2.1477460000000002</v>
      </c>
      <c r="I14" s="38">
        <v>21.902785000000002</v>
      </c>
      <c r="J14" s="38">
        <v>5.7684240000000004</v>
      </c>
      <c r="K14" s="38">
        <v>16.134360999999998</v>
      </c>
    </row>
    <row r="15" spans="1:11">
      <c r="A15" s="51" t="s">
        <v>89</v>
      </c>
      <c r="B15" s="38">
        <v>24.544153000000001</v>
      </c>
      <c r="C15" s="38">
        <v>1.621996</v>
      </c>
      <c r="D15" s="38">
        <v>22.922156999999999</v>
      </c>
      <c r="E15" s="38">
        <v>16.374618000000002</v>
      </c>
      <c r="F15" s="38">
        <v>6.5475380000000003</v>
      </c>
      <c r="G15" s="15">
        <v>23.5975</v>
      </c>
      <c r="H15" s="38">
        <v>1.633975</v>
      </c>
      <c r="I15" s="38">
        <v>21.963525000000001</v>
      </c>
      <c r="J15" s="38">
        <v>15.716314000000001</v>
      </c>
      <c r="K15" s="38">
        <v>6.2472110000000001</v>
      </c>
    </row>
    <row r="16" spans="1:11">
      <c r="A16" s="51" t="s">
        <v>90</v>
      </c>
      <c r="B16" s="38">
        <v>21.735458999999999</v>
      </c>
      <c r="C16" s="38">
        <v>0.92354599999999998</v>
      </c>
      <c r="D16" s="38">
        <v>20.811913000000001</v>
      </c>
      <c r="E16" s="38">
        <v>10.784948</v>
      </c>
      <c r="F16" s="38">
        <v>10.026965000000001</v>
      </c>
      <c r="G16" s="15">
        <v>23.557977000000001</v>
      </c>
      <c r="H16" s="38">
        <v>2.5484900000000001</v>
      </c>
      <c r="I16" s="38">
        <v>21.009487</v>
      </c>
      <c r="J16" s="38">
        <v>8.9495520000000006</v>
      </c>
      <c r="K16" s="38">
        <v>12.059934999999999</v>
      </c>
    </row>
    <row r="17" spans="1:11">
      <c r="A17" s="51" t="s">
        <v>91</v>
      </c>
      <c r="B17" s="38">
        <v>32.336309999999997</v>
      </c>
      <c r="C17" s="38">
        <v>1.321971</v>
      </c>
      <c r="D17" s="38">
        <v>31.014340000000001</v>
      </c>
      <c r="E17" s="38">
        <v>11.787096</v>
      </c>
      <c r="F17" s="38">
        <v>19.227243999999999</v>
      </c>
      <c r="G17" s="15">
        <v>32.425725</v>
      </c>
      <c r="H17" s="38">
        <v>2.6426560000000001</v>
      </c>
      <c r="I17" s="38">
        <v>29.783069000000001</v>
      </c>
      <c r="J17" s="38">
        <v>10.23142</v>
      </c>
      <c r="K17" s="38">
        <v>19.551649000000001</v>
      </c>
    </row>
    <row r="18" spans="1:11">
      <c r="A18" s="51" t="s">
        <v>92</v>
      </c>
      <c r="B18" s="38">
        <v>26.588774999999998</v>
      </c>
      <c r="C18" s="42" t="s">
        <v>70</v>
      </c>
      <c r="D18" s="38">
        <v>26.136771</v>
      </c>
      <c r="E18" s="38">
        <v>6.5167580000000003</v>
      </c>
      <c r="F18" s="38">
        <v>19.620013</v>
      </c>
      <c r="G18" s="15">
        <v>29.886918999999999</v>
      </c>
      <c r="H18" s="38">
        <v>2.9972289999999999</v>
      </c>
      <c r="I18" s="38">
        <v>26.889690000000002</v>
      </c>
      <c r="J18" s="38">
        <v>6.811445</v>
      </c>
      <c r="K18" s="38">
        <v>20.078244999999999</v>
      </c>
    </row>
    <row r="19" spans="1:11">
      <c r="A19" s="51" t="s">
        <v>93</v>
      </c>
      <c r="B19" s="38">
        <v>19.397179999999999</v>
      </c>
      <c r="C19" s="38">
        <v>1.4219710000000001</v>
      </c>
      <c r="D19" s="38">
        <v>17.975209</v>
      </c>
      <c r="E19" s="38">
        <v>4.4805149999999996</v>
      </c>
      <c r="F19" s="38">
        <v>13.494694000000001</v>
      </c>
      <c r="G19" s="15">
        <v>21.863275999999999</v>
      </c>
      <c r="H19" s="38">
        <v>1.6177049999999999</v>
      </c>
      <c r="I19" s="38">
        <v>20.245570000000001</v>
      </c>
      <c r="J19" s="38">
        <v>4.1695500000000001</v>
      </c>
      <c r="K19" s="38">
        <v>16.076021000000001</v>
      </c>
    </row>
    <row r="20" spans="1:11">
      <c r="A20" s="51" t="s">
        <v>94</v>
      </c>
      <c r="B20" s="38">
        <v>29.077047</v>
      </c>
      <c r="C20" s="38">
        <v>1.4257599999999999</v>
      </c>
      <c r="D20" s="38">
        <v>27.651287</v>
      </c>
      <c r="E20" s="38">
        <v>17.653451</v>
      </c>
      <c r="F20" s="38">
        <v>9.9978359999999995</v>
      </c>
      <c r="G20" s="15">
        <v>28.357679000000001</v>
      </c>
      <c r="H20" s="38">
        <v>1.777854</v>
      </c>
      <c r="I20" s="38">
        <v>26.579825</v>
      </c>
      <c r="J20" s="38">
        <v>14.060537999999999</v>
      </c>
      <c r="K20" s="38">
        <v>12.519287</v>
      </c>
    </row>
    <row r="21" spans="1:11">
      <c r="A21" s="51" t="s">
        <v>95</v>
      </c>
      <c r="B21" s="38">
        <v>24.109418000000002</v>
      </c>
      <c r="C21" s="38">
        <v>1.9267559999999999</v>
      </c>
      <c r="D21" s="38">
        <v>22.182662000000001</v>
      </c>
      <c r="E21" s="38">
        <v>5.6758610000000003</v>
      </c>
      <c r="F21" s="38">
        <v>16.506800999999999</v>
      </c>
      <c r="G21" s="15">
        <v>26.000450000000001</v>
      </c>
      <c r="H21" s="38">
        <v>1.751074</v>
      </c>
      <c r="I21" s="38">
        <v>24.249376000000002</v>
      </c>
      <c r="J21" s="38">
        <v>5.9615410000000004</v>
      </c>
      <c r="K21" s="38">
        <v>18.287835000000001</v>
      </c>
    </row>
    <row r="22" spans="1:11">
      <c r="A22" s="51" t="s">
        <v>96</v>
      </c>
      <c r="B22" s="38">
        <v>22.901114</v>
      </c>
      <c r="C22" s="38">
        <v>1.601105</v>
      </c>
      <c r="D22" s="38">
        <v>21.30001</v>
      </c>
      <c r="E22" s="38">
        <v>1.9774229999999999</v>
      </c>
      <c r="F22" s="38">
        <v>19.322586000000001</v>
      </c>
      <c r="G22" s="15">
        <v>25.09233</v>
      </c>
      <c r="H22" s="38">
        <v>2.1594090000000001</v>
      </c>
      <c r="I22" s="38">
        <v>22.932922000000001</v>
      </c>
      <c r="J22" s="38">
        <v>3.242804</v>
      </c>
      <c r="K22" s="38">
        <v>19.690117999999998</v>
      </c>
    </row>
    <row r="23" spans="1:11">
      <c r="A23" s="51" t="s">
        <v>97</v>
      </c>
      <c r="B23" s="38">
        <v>24.646218000000001</v>
      </c>
      <c r="C23" s="38">
        <v>1.519296</v>
      </c>
      <c r="D23" s="38">
        <v>23.126922</v>
      </c>
      <c r="E23" s="38">
        <v>7.1948429999999997</v>
      </c>
      <c r="F23" s="38">
        <v>15.932079</v>
      </c>
      <c r="G23" s="15">
        <v>28.901837</v>
      </c>
      <c r="H23" s="38">
        <v>2.123265</v>
      </c>
      <c r="I23" s="38">
        <v>26.778572</v>
      </c>
      <c r="J23" s="38">
        <v>6.9332849999999997</v>
      </c>
      <c r="K23" s="38">
        <v>19.845286999999999</v>
      </c>
    </row>
    <row r="24" spans="1:11">
      <c r="A24" s="51" t="s">
        <v>98</v>
      </c>
      <c r="B24" s="38">
        <v>29.423711000000001</v>
      </c>
      <c r="C24" s="38">
        <v>1.3688389999999999</v>
      </c>
      <c r="D24" s="38">
        <v>28.054872</v>
      </c>
      <c r="E24" s="38">
        <v>6.9020840000000003</v>
      </c>
      <c r="F24" s="38">
        <v>21.152788000000001</v>
      </c>
      <c r="G24" s="15">
        <v>28.990243</v>
      </c>
      <c r="H24" s="38">
        <v>2.2566090000000001</v>
      </c>
      <c r="I24" s="38">
        <v>26.733635</v>
      </c>
      <c r="J24" s="38">
        <v>5.6695149999999996</v>
      </c>
      <c r="K24" s="38">
        <v>21.064119999999999</v>
      </c>
    </row>
    <row r="25" spans="1:11">
      <c r="A25" s="51" t="s">
        <v>99</v>
      </c>
      <c r="B25" s="38">
        <v>30.575489000000001</v>
      </c>
      <c r="C25" s="38">
        <v>1.9117280000000001</v>
      </c>
      <c r="D25" s="38">
        <v>28.663761000000001</v>
      </c>
      <c r="E25" s="38">
        <v>10.334668000000001</v>
      </c>
      <c r="F25" s="38">
        <v>18.329093</v>
      </c>
      <c r="G25" s="15">
        <v>35.104393000000002</v>
      </c>
      <c r="H25" s="38">
        <v>4.863918</v>
      </c>
      <c r="I25" s="38">
        <v>30.240473999999999</v>
      </c>
      <c r="J25" s="38">
        <v>12.345469</v>
      </c>
      <c r="K25" s="38">
        <v>17.895005000000001</v>
      </c>
    </row>
    <row r="26" spans="1:11">
      <c r="A26" s="51" t="s">
        <v>100</v>
      </c>
      <c r="B26" s="38">
        <v>22.664262999999998</v>
      </c>
      <c r="C26" s="38">
        <v>2.9318559999999998</v>
      </c>
      <c r="D26" s="38">
        <v>19.732406999999998</v>
      </c>
      <c r="E26" s="38">
        <v>11.761697</v>
      </c>
      <c r="F26" s="38">
        <v>7.9707100000000004</v>
      </c>
      <c r="G26" s="15">
        <v>21.578102000000001</v>
      </c>
      <c r="H26" s="38">
        <v>1.735948</v>
      </c>
      <c r="I26" s="38">
        <v>19.842154000000001</v>
      </c>
      <c r="J26" s="38">
        <v>9.9586450000000006</v>
      </c>
      <c r="K26" s="38">
        <v>9.8835090000000001</v>
      </c>
    </row>
    <row r="27" spans="1:11">
      <c r="A27" s="51" t="s">
        <v>101</v>
      </c>
      <c r="B27" s="38">
        <v>28.300539000000001</v>
      </c>
      <c r="C27" s="38">
        <v>2.4737089999999999</v>
      </c>
      <c r="D27" s="38">
        <v>25.826830000000001</v>
      </c>
      <c r="E27" s="38">
        <v>15.448245</v>
      </c>
      <c r="F27" s="38">
        <v>10.378584</v>
      </c>
      <c r="G27" s="15">
        <v>30.995823999999999</v>
      </c>
      <c r="H27" s="38">
        <v>2.9320189999999999</v>
      </c>
      <c r="I27" s="38">
        <v>28.063804999999999</v>
      </c>
      <c r="J27" s="38">
        <v>20.451433000000002</v>
      </c>
      <c r="K27" s="38">
        <v>7.6123719999999997</v>
      </c>
    </row>
    <row r="28" spans="1:11">
      <c r="A28" s="51" t="s">
        <v>102</v>
      </c>
      <c r="B28" s="38">
        <v>20.461348999999998</v>
      </c>
      <c r="C28" s="38">
        <v>0.76486299999999996</v>
      </c>
      <c r="D28" s="38">
        <v>19.696486</v>
      </c>
      <c r="E28" s="38">
        <v>5.7413530000000002</v>
      </c>
      <c r="F28" s="38">
        <v>13.955133</v>
      </c>
      <c r="G28" s="15">
        <v>24.916153000000001</v>
      </c>
      <c r="H28" s="38">
        <v>2.0761940000000001</v>
      </c>
      <c r="I28" s="38">
        <v>22.839959</v>
      </c>
      <c r="J28" s="38">
        <v>5.4497140000000002</v>
      </c>
      <c r="K28" s="38">
        <v>17.390245</v>
      </c>
    </row>
    <row r="29" spans="1:11">
      <c r="A29" s="51" t="s">
        <v>103</v>
      </c>
      <c r="B29" s="38">
        <v>20.295518999999999</v>
      </c>
      <c r="C29" s="38">
        <v>0.91712000000000005</v>
      </c>
      <c r="D29" s="38">
        <v>19.378399000000002</v>
      </c>
      <c r="E29" s="38">
        <v>7.1640410000000001</v>
      </c>
      <c r="F29" s="38">
        <v>12.214358000000001</v>
      </c>
      <c r="G29" s="15">
        <v>21.427316999999999</v>
      </c>
      <c r="H29" s="38">
        <v>1.6323840000000001</v>
      </c>
      <c r="I29" s="38">
        <v>19.794933</v>
      </c>
      <c r="J29" s="38">
        <v>6.3723939999999999</v>
      </c>
      <c r="K29" s="38">
        <v>13.422537999999999</v>
      </c>
    </row>
    <row r="30" spans="1:11">
      <c r="A30" s="51" t="s">
        <v>104</v>
      </c>
      <c r="B30" s="38">
        <v>18.358549</v>
      </c>
      <c r="C30" s="38">
        <v>0.99634400000000001</v>
      </c>
      <c r="D30" s="38">
        <v>17.362204999999999</v>
      </c>
      <c r="E30" s="38">
        <v>6.76844</v>
      </c>
      <c r="F30" s="38">
        <v>10.593766</v>
      </c>
      <c r="G30" s="15">
        <v>20.156355000000001</v>
      </c>
      <c r="H30" s="38">
        <v>1.117769</v>
      </c>
      <c r="I30" s="38">
        <v>19.038585999999999</v>
      </c>
      <c r="J30" s="38">
        <v>7.9947629999999998</v>
      </c>
      <c r="K30" s="38">
        <v>11.043823</v>
      </c>
    </row>
    <row r="31" spans="1:11">
      <c r="A31" s="51" t="s">
        <v>105</v>
      </c>
      <c r="B31" s="38">
        <v>24.626904</v>
      </c>
      <c r="C31" s="38">
        <v>1.2258180000000001</v>
      </c>
      <c r="D31" s="38">
        <v>23.401084999999998</v>
      </c>
      <c r="E31" s="38">
        <v>9.3107410000000002</v>
      </c>
      <c r="F31" s="38">
        <v>14.090344</v>
      </c>
      <c r="G31" s="15">
        <v>28.223352999999999</v>
      </c>
      <c r="H31" s="38">
        <v>1.0596369999999999</v>
      </c>
      <c r="I31" s="38">
        <v>27.163716000000001</v>
      </c>
      <c r="J31" s="38">
        <v>11.578908999999999</v>
      </c>
      <c r="K31" s="38">
        <v>15.584807</v>
      </c>
    </row>
    <row r="32" spans="1:11">
      <c r="A32" s="51" t="s">
        <v>106</v>
      </c>
      <c r="B32" s="38">
        <v>29.423473000000001</v>
      </c>
      <c r="C32" s="38">
        <v>1.7017279999999999</v>
      </c>
      <c r="D32" s="38">
        <v>27.721744999999999</v>
      </c>
      <c r="E32" s="38">
        <v>21.592237000000001</v>
      </c>
      <c r="F32" s="38">
        <v>6.1295080000000004</v>
      </c>
      <c r="G32" s="15">
        <v>30.813829999999999</v>
      </c>
      <c r="H32" s="38">
        <v>2.0984750000000001</v>
      </c>
      <c r="I32" s="38">
        <v>28.715354000000001</v>
      </c>
      <c r="J32" s="38">
        <v>20.211027000000001</v>
      </c>
      <c r="K32" s="38">
        <v>8.504327</v>
      </c>
    </row>
    <row r="33" spans="1:11">
      <c r="A33" s="51" t="s">
        <v>107</v>
      </c>
      <c r="B33" s="38">
        <v>23.551364</v>
      </c>
      <c r="C33" s="38">
        <v>1.2903979999999999</v>
      </c>
      <c r="D33" s="38">
        <v>22.260964999999999</v>
      </c>
      <c r="E33" s="38">
        <v>6.1534129999999996</v>
      </c>
      <c r="F33" s="38">
        <v>16.107551999999998</v>
      </c>
      <c r="G33" s="15">
        <v>24.421606000000001</v>
      </c>
      <c r="H33" s="38">
        <v>1.609259</v>
      </c>
      <c r="I33" s="38">
        <v>22.812346999999999</v>
      </c>
      <c r="J33" s="38">
        <v>7.7543740000000003</v>
      </c>
      <c r="K33" s="38">
        <v>15.057973</v>
      </c>
    </row>
    <row r="34" spans="1:11">
      <c r="A34" s="51" t="s">
        <v>108</v>
      </c>
      <c r="B34" s="38">
        <v>25.685966000000001</v>
      </c>
      <c r="C34" s="38">
        <v>2.0342180000000001</v>
      </c>
      <c r="D34" s="38">
        <v>23.651747</v>
      </c>
      <c r="E34" s="38">
        <v>3.7586680000000001</v>
      </c>
      <c r="F34" s="38">
        <v>19.893080000000001</v>
      </c>
      <c r="G34" s="15">
        <v>30.359192</v>
      </c>
      <c r="H34" s="38">
        <v>3.0857139999999998</v>
      </c>
      <c r="I34" s="38">
        <v>27.273477</v>
      </c>
      <c r="J34" s="38">
        <v>3.388385</v>
      </c>
      <c r="K34" s="38">
        <v>23.885092</v>
      </c>
    </row>
    <row r="35" spans="1:11">
      <c r="A35" s="51" t="s">
        <v>109</v>
      </c>
      <c r="B35" s="38">
        <v>34.980161000000003</v>
      </c>
      <c r="C35" s="38">
        <v>1.577682</v>
      </c>
      <c r="D35" s="38">
        <v>33.402479</v>
      </c>
      <c r="E35" s="38">
        <v>17.720019000000001</v>
      </c>
      <c r="F35" s="38">
        <v>15.682460000000001</v>
      </c>
      <c r="G35" s="15">
        <v>34.734690999999998</v>
      </c>
      <c r="H35" s="38">
        <v>2.03538</v>
      </c>
      <c r="I35" s="38">
        <v>32.699311000000002</v>
      </c>
      <c r="J35" s="38">
        <v>15.621302</v>
      </c>
      <c r="K35" s="38">
        <v>17.078009000000002</v>
      </c>
    </row>
    <row r="36" spans="1:11">
      <c r="A36" s="51" t="s">
        <v>110</v>
      </c>
      <c r="B36" s="38">
        <v>27.586483999999999</v>
      </c>
      <c r="C36" s="38">
        <v>1.2253419999999999</v>
      </c>
      <c r="D36" s="38">
        <v>26.361142000000001</v>
      </c>
      <c r="E36" s="38">
        <v>5.0614290000000004</v>
      </c>
      <c r="F36" s="38">
        <v>21.299713000000001</v>
      </c>
      <c r="G36" s="15">
        <v>29.618573000000001</v>
      </c>
      <c r="H36" s="38">
        <v>3.370641</v>
      </c>
      <c r="I36" s="38">
        <v>26.247931999999999</v>
      </c>
      <c r="J36" s="38">
        <v>6.3883799999999997</v>
      </c>
      <c r="K36" s="38">
        <v>19.859552000000001</v>
      </c>
    </row>
    <row r="37" spans="1:11">
      <c r="A37" s="51" t="s">
        <v>111</v>
      </c>
      <c r="B37" s="38">
        <v>25.959385000000001</v>
      </c>
      <c r="C37" s="38">
        <v>1.9763250000000001</v>
      </c>
      <c r="D37" s="38">
        <v>23.983059999999998</v>
      </c>
      <c r="E37" s="38">
        <v>10.51261</v>
      </c>
      <c r="F37" s="38">
        <v>13.47045</v>
      </c>
      <c r="G37" s="15">
        <v>27.822229</v>
      </c>
      <c r="H37" s="38">
        <v>2.0674649999999999</v>
      </c>
      <c r="I37" s="38">
        <v>25.754763000000001</v>
      </c>
      <c r="J37" s="38">
        <v>12.289091000000001</v>
      </c>
      <c r="K37" s="38">
        <v>13.465672</v>
      </c>
    </row>
    <row r="38" spans="1:11">
      <c r="A38" s="51" t="s">
        <v>112</v>
      </c>
      <c r="B38" s="38">
        <v>18.764196999999999</v>
      </c>
      <c r="C38" s="38">
        <v>1.281139</v>
      </c>
      <c r="D38" s="38">
        <v>17.483058</v>
      </c>
      <c r="E38" s="38">
        <v>5.889996</v>
      </c>
      <c r="F38" s="38">
        <v>11.593062</v>
      </c>
      <c r="G38" s="15">
        <v>20.866517999999999</v>
      </c>
      <c r="H38" s="38">
        <v>2.3924949999999998</v>
      </c>
      <c r="I38" s="38">
        <v>18.474022999999999</v>
      </c>
      <c r="J38" s="38">
        <v>6.6822410000000003</v>
      </c>
      <c r="K38" s="38">
        <v>11.791782</v>
      </c>
    </row>
    <row r="39" spans="1:11">
      <c r="A39" s="51" t="s">
        <v>113</v>
      </c>
      <c r="B39" s="38">
        <v>20.191652000000001</v>
      </c>
      <c r="C39" s="38">
        <v>1.2073560000000001</v>
      </c>
      <c r="D39" s="38">
        <v>18.984297000000002</v>
      </c>
      <c r="E39" s="38">
        <v>2.553579</v>
      </c>
      <c r="F39" s="38">
        <v>16.430717999999999</v>
      </c>
      <c r="G39" s="15">
        <v>22.223986</v>
      </c>
      <c r="H39" s="38">
        <v>1.8110919999999999</v>
      </c>
      <c r="I39" s="38">
        <v>20.412894000000001</v>
      </c>
      <c r="J39" s="38">
        <v>3.924655</v>
      </c>
      <c r="K39" s="38">
        <v>16.488239</v>
      </c>
    </row>
    <row r="40" spans="1:11">
      <c r="A40" s="51" t="s">
        <v>114</v>
      </c>
      <c r="B40" s="38">
        <v>31.847351</v>
      </c>
      <c r="C40" s="38">
        <v>2.2120839999999999</v>
      </c>
      <c r="D40" s="38">
        <v>29.635266999999999</v>
      </c>
      <c r="E40" s="38">
        <v>13.478795</v>
      </c>
      <c r="F40" s="38">
        <v>16.156472000000001</v>
      </c>
      <c r="G40" s="15">
        <v>32.414634999999997</v>
      </c>
      <c r="H40" s="38">
        <v>2.3848220000000002</v>
      </c>
      <c r="I40" s="38">
        <v>30.029813000000001</v>
      </c>
      <c r="J40" s="38">
        <v>10.712016</v>
      </c>
      <c r="K40" s="38">
        <v>19.317798</v>
      </c>
    </row>
    <row r="41" spans="1:11">
      <c r="A41" s="51" t="s">
        <v>115</v>
      </c>
      <c r="B41" s="38">
        <v>25.615663999999999</v>
      </c>
      <c r="C41" s="38">
        <v>1.5490729999999999</v>
      </c>
      <c r="D41" s="38">
        <v>24.066590999999999</v>
      </c>
      <c r="E41" s="38">
        <v>13.899898</v>
      </c>
      <c r="F41" s="38">
        <v>10.166693</v>
      </c>
      <c r="G41" s="15">
        <v>28.920565</v>
      </c>
      <c r="H41" s="38">
        <v>1.957085</v>
      </c>
      <c r="I41" s="38">
        <v>26.963480000000001</v>
      </c>
      <c r="J41" s="38">
        <v>16.028666999999999</v>
      </c>
      <c r="K41" s="38">
        <v>10.934813999999999</v>
      </c>
    </row>
    <row r="42" spans="1:11">
      <c r="A42" s="51" t="s">
        <v>116</v>
      </c>
      <c r="B42" s="38">
        <v>23.826270000000001</v>
      </c>
      <c r="C42" s="38">
        <v>2.0185620000000002</v>
      </c>
      <c r="D42" s="38">
        <v>21.807708000000002</v>
      </c>
      <c r="E42" s="38">
        <v>7.4920540000000004</v>
      </c>
      <c r="F42" s="38">
        <v>14.315654</v>
      </c>
      <c r="G42" s="15">
        <v>29.554178</v>
      </c>
      <c r="H42" s="38">
        <v>2.8842400000000001</v>
      </c>
      <c r="I42" s="38">
        <v>26.669937000000001</v>
      </c>
      <c r="J42" s="38">
        <v>9.8097860000000008</v>
      </c>
      <c r="K42" s="38">
        <v>16.860150999999998</v>
      </c>
    </row>
    <row r="43" spans="1:11">
      <c r="A43" s="51" t="s">
        <v>117</v>
      </c>
      <c r="B43" s="38">
        <v>27.560559999999999</v>
      </c>
      <c r="C43" s="38">
        <v>1.612676</v>
      </c>
      <c r="D43" s="38">
        <v>25.947884999999999</v>
      </c>
      <c r="E43" s="38">
        <v>8.7763740000000006</v>
      </c>
      <c r="F43" s="38">
        <v>17.171510999999999</v>
      </c>
      <c r="G43" s="15">
        <v>33.573855999999999</v>
      </c>
      <c r="H43" s="38">
        <v>2.1504859999999999</v>
      </c>
      <c r="I43" s="38">
        <v>31.423369999999998</v>
      </c>
      <c r="J43" s="38">
        <v>14.714759000000001</v>
      </c>
      <c r="K43" s="38">
        <v>16.708611000000001</v>
      </c>
    </row>
    <row r="44" spans="1:11">
      <c r="A44" s="51" t="s">
        <v>118</v>
      </c>
      <c r="B44" s="38">
        <v>22.474992</v>
      </c>
      <c r="C44" s="38">
        <v>1.1144609999999999</v>
      </c>
      <c r="D44" s="38">
        <v>21.360531000000002</v>
      </c>
      <c r="E44" s="38">
        <v>9.2680030000000002</v>
      </c>
      <c r="F44" s="38">
        <v>12.092528</v>
      </c>
      <c r="G44" s="15">
        <v>23.513750000000002</v>
      </c>
      <c r="H44" s="38">
        <v>1.582362</v>
      </c>
      <c r="I44" s="38">
        <v>21.931387999999998</v>
      </c>
      <c r="J44" s="38">
        <v>10.192824</v>
      </c>
      <c r="K44" s="38">
        <v>11.738562999999999</v>
      </c>
    </row>
    <row r="45" spans="1:11">
      <c r="A45" s="51" t="s">
        <v>119</v>
      </c>
      <c r="B45" s="38">
        <v>23.116156</v>
      </c>
      <c r="C45" s="38">
        <v>1.1264879999999999</v>
      </c>
      <c r="D45" s="38">
        <v>21.989668000000002</v>
      </c>
      <c r="E45" s="38">
        <v>12.607849999999999</v>
      </c>
      <c r="F45" s="38">
        <v>9.3818180000000009</v>
      </c>
      <c r="G45" s="15">
        <v>25.661694000000001</v>
      </c>
      <c r="H45" s="38">
        <v>1.473665</v>
      </c>
      <c r="I45" s="38">
        <v>24.188027999999999</v>
      </c>
      <c r="J45" s="38">
        <v>11.991291</v>
      </c>
      <c r="K45" s="38">
        <v>12.196737000000001</v>
      </c>
    </row>
    <row r="46" spans="1:11">
      <c r="A46" s="51" t="s">
        <v>120</v>
      </c>
      <c r="B46" s="38">
        <v>22.146508000000001</v>
      </c>
      <c r="C46" s="38">
        <v>2.3897189999999999</v>
      </c>
      <c r="D46" s="38">
        <v>19.756789999999999</v>
      </c>
      <c r="E46" s="38">
        <v>5.7156789999999997</v>
      </c>
      <c r="F46" s="38">
        <v>14.041111000000001</v>
      </c>
      <c r="G46" s="15">
        <v>27.935082999999999</v>
      </c>
      <c r="H46" s="38">
        <v>2.3284600000000002</v>
      </c>
      <c r="I46" s="38">
        <v>25.606624</v>
      </c>
      <c r="J46" s="38">
        <v>9.0605399999999996</v>
      </c>
      <c r="K46" s="38">
        <v>16.546084</v>
      </c>
    </row>
    <row r="47" spans="1:11">
      <c r="A47" s="51" t="s">
        <v>121</v>
      </c>
      <c r="B47" s="38">
        <v>40.777363999999999</v>
      </c>
      <c r="C47" s="38">
        <v>3.0945740000000002</v>
      </c>
      <c r="D47" s="38">
        <v>37.682789999999997</v>
      </c>
      <c r="E47" s="38">
        <v>18.352775000000001</v>
      </c>
      <c r="F47" s="38">
        <v>19.330015</v>
      </c>
      <c r="G47" s="15">
        <v>38.884864999999998</v>
      </c>
      <c r="H47" s="38">
        <v>3.48638</v>
      </c>
      <c r="I47" s="38">
        <v>35.398485000000001</v>
      </c>
      <c r="J47" s="38">
        <v>23.730347999999999</v>
      </c>
      <c r="K47" s="38">
        <v>11.668138000000001</v>
      </c>
    </row>
    <row r="48" spans="1:11">
      <c r="A48" s="51" t="s">
        <v>122</v>
      </c>
      <c r="B48" s="38">
        <v>26.903604000000001</v>
      </c>
      <c r="C48" s="38">
        <v>1.097626</v>
      </c>
      <c r="D48" s="38">
        <v>25.805979000000001</v>
      </c>
      <c r="E48" s="38">
        <v>14.263947</v>
      </c>
      <c r="F48" s="38">
        <v>11.542031</v>
      </c>
      <c r="G48" s="15">
        <v>25.746988000000002</v>
      </c>
      <c r="H48" s="38">
        <v>1.9359740000000001</v>
      </c>
      <c r="I48" s="38">
        <v>23.811014</v>
      </c>
      <c r="J48" s="38">
        <v>16.242069000000001</v>
      </c>
      <c r="K48" s="38">
        <v>7.5689450000000003</v>
      </c>
    </row>
    <row r="49" spans="1:11">
      <c r="A49" s="51" t="s">
        <v>123</v>
      </c>
      <c r="B49" s="38">
        <v>23.442896999999999</v>
      </c>
      <c r="C49" s="38">
        <v>1.4123650000000001</v>
      </c>
      <c r="D49" s="38">
        <v>22.030532000000001</v>
      </c>
      <c r="E49" s="38">
        <v>5.7577959999999999</v>
      </c>
      <c r="F49" s="38">
        <v>16.272735000000001</v>
      </c>
      <c r="G49" s="15">
        <v>24.830891999999999</v>
      </c>
      <c r="H49" s="38">
        <v>2.3255940000000002</v>
      </c>
      <c r="I49" s="38">
        <v>22.505298</v>
      </c>
      <c r="J49" s="38">
        <v>6.8237350000000001</v>
      </c>
      <c r="K49" s="38">
        <v>15.681563000000001</v>
      </c>
    </row>
    <row r="50" spans="1:11">
      <c r="A50" s="51" t="s">
        <v>124</v>
      </c>
      <c r="B50" s="38">
        <v>28.126806999999999</v>
      </c>
      <c r="C50" s="38">
        <v>2.7889919999999999</v>
      </c>
      <c r="D50" s="38">
        <v>25.337814000000002</v>
      </c>
      <c r="E50" s="38">
        <v>11.199230999999999</v>
      </c>
      <c r="F50" s="38">
        <v>14.138584</v>
      </c>
      <c r="G50" s="15">
        <v>29.825479000000001</v>
      </c>
      <c r="H50" s="38">
        <v>2.180059</v>
      </c>
      <c r="I50" s="38">
        <v>27.645419</v>
      </c>
      <c r="J50" s="38">
        <v>12.33849</v>
      </c>
      <c r="K50" s="38">
        <v>15.306929999999999</v>
      </c>
    </row>
    <row r="51" spans="1:11">
      <c r="A51" s="51" t="s">
        <v>125</v>
      </c>
      <c r="B51" s="38">
        <v>27.963569</v>
      </c>
      <c r="C51" s="38">
        <v>2.1521240000000001</v>
      </c>
      <c r="D51" s="38">
        <v>25.811446</v>
      </c>
      <c r="E51" s="38">
        <v>15.533429</v>
      </c>
      <c r="F51" s="38">
        <v>10.278017</v>
      </c>
      <c r="G51" s="15">
        <v>31.242094000000002</v>
      </c>
      <c r="H51" s="38">
        <v>2.2976740000000002</v>
      </c>
      <c r="I51" s="38">
        <v>28.944419</v>
      </c>
      <c r="J51" s="38">
        <v>18.428730999999999</v>
      </c>
      <c r="K51" s="38">
        <v>10.515689</v>
      </c>
    </row>
    <row r="52" spans="1:11">
      <c r="A52" s="51" t="s">
        <v>126</v>
      </c>
      <c r="B52" s="38">
        <v>23.064181999999999</v>
      </c>
      <c r="C52" s="38">
        <v>1.588508</v>
      </c>
      <c r="D52" s="38">
        <v>21.475674999999999</v>
      </c>
      <c r="E52" s="38">
        <v>10.199344999999999</v>
      </c>
      <c r="F52" s="38">
        <v>11.27633</v>
      </c>
      <c r="G52" s="15">
        <v>26.704324</v>
      </c>
      <c r="H52" s="38">
        <v>1.760254</v>
      </c>
      <c r="I52" s="38">
        <v>24.94407</v>
      </c>
      <c r="J52" s="38">
        <v>12.129289999999999</v>
      </c>
      <c r="K52" s="38">
        <v>12.814780000000001</v>
      </c>
    </row>
    <row r="53" spans="1:11">
      <c r="A53" s="51" t="s">
        <v>127</v>
      </c>
      <c r="B53" s="38">
        <v>23.201726000000001</v>
      </c>
      <c r="C53" s="38">
        <v>1.285884</v>
      </c>
      <c r="D53" s="38">
        <v>21.915842000000001</v>
      </c>
      <c r="E53" s="38">
        <v>9.848649</v>
      </c>
      <c r="F53" s="38">
        <v>12.067193</v>
      </c>
      <c r="G53" s="15">
        <v>23.966155000000001</v>
      </c>
      <c r="H53" s="38">
        <v>1.8320019999999999</v>
      </c>
      <c r="I53" s="38">
        <v>22.134153000000001</v>
      </c>
      <c r="J53" s="38">
        <v>7.8335020000000002</v>
      </c>
      <c r="K53" s="38">
        <v>14.300651</v>
      </c>
    </row>
    <row r="54" spans="1:11">
      <c r="A54" s="51" t="s">
        <v>128</v>
      </c>
      <c r="B54" s="38">
        <v>21.368646999999999</v>
      </c>
      <c r="C54" s="38">
        <v>1.275763</v>
      </c>
      <c r="D54" s="38">
        <v>20.092884000000002</v>
      </c>
      <c r="E54" s="38">
        <v>6.5642480000000001</v>
      </c>
      <c r="F54" s="38">
        <v>13.528636000000001</v>
      </c>
      <c r="G54" s="15">
        <v>22.261991999999999</v>
      </c>
      <c r="H54" s="38">
        <v>1.61486</v>
      </c>
      <c r="I54" s="38">
        <v>20.647131999999999</v>
      </c>
      <c r="J54" s="38">
        <v>5.6104570000000002</v>
      </c>
      <c r="K54" s="38">
        <v>15.036675000000001</v>
      </c>
    </row>
    <row r="55" spans="1:11">
      <c r="A55" s="40" t="s">
        <v>129</v>
      </c>
      <c r="B55" s="41"/>
      <c r="C55" s="41"/>
      <c r="D55" s="41"/>
      <c r="E55" s="41"/>
      <c r="F55" s="41"/>
      <c r="G55" s="41"/>
      <c r="H55" s="41"/>
      <c r="I55" s="41"/>
      <c r="J55" s="41"/>
      <c r="K55" s="41"/>
    </row>
    <row r="56" spans="1:11">
      <c r="A56" s="52" t="s">
        <v>131</v>
      </c>
      <c r="B56" s="38">
        <v>32.156140999999998</v>
      </c>
      <c r="C56" s="38">
        <v>2.253771</v>
      </c>
      <c r="D56" s="38">
        <v>29.902370000000001</v>
      </c>
      <c r="E56" s="38">
        <v>4.4246600000000003</v>
      </c>
      <c r="F56" s="38">
        <v>25.477709999999998</v>
      </c>
      <c r="G56" s="15">
        <v>32.708500000000001</v>
      </c>
      <c r="H56" s="38">
        <v>4.1786190000000003</v>
      </c>
      <c r="I56" s="38">
        <v>28.529881</v>
      </c>
      <c r="J56" s="38">
        <v>4.1194230000000003</v>
      </c>
      <c r="K56" s="38">
        <v>24.410457999999998</v>
      </c>
    </row>
    <row r="57" spans="1:11">
      <c r="A57" s="52" t="s">
        <v>180</v>
      </c>
      <c r="B57" s="38">
        <v>26.052230999999999</v>
      </c>
      <c r="C57" s="38">
        <v>1.6863760000000001</v>
      </c>
      <c r="D57" s="38">
        <v>24.365855</v>
      </c>
      <c r="E57" s="38">
        <v>6.7777950000000002</v>
      </c>
      <c r="F57" s="38">
        <v>17.588059999999999</v>
      </c>
      <c r="G57" s="15">
        <v>27.667967999999998</v>
      </c>
      <c r="H57" s="38">
        <v>1.9832160000000001</v>
      </c>
      <c r="I57" s="38">
        <v>25.684752</v>
      </c>
      <c r="J57" s="38">
        <v>6.7599080000000002</v>
      </c>
      <c r="K57" s="38">
        <v>18.924844</v>
      </c>
    </row>
    <row r="58" spans="1:11">
      <c r="A58" s="16" t="s">
        <v>133</v>
      </c>
      <c r="B58" s="8">
        <v>33.356915000000001</v>
      </c>
      <c r="C58" s="13" t="s">
        <v>70</v>
      </c>
      <c r="D58" s="8">
        <v>33.199590000000001</v>
      </c>
      <c r="E58" s="8">
        <v>1.7463500000000001</v>
      </c>
      <c r="F58" s="8">
        <v>31.453240000000001</v>
      </c>
      <c r="G58" s="20">
        <v>37.400705000000002</v>
      </c>
      <c r="H58" s="13" t="s">
        <v>70</v>
      </c>
      <c r="I58" s="8">
        <v>37.332962000000002</v>
      </c>
      <c r="J58" s="8">
        <v>1.973473</v>
      </c>
      <c r="K58" s="8">
        <v>35.359489000000004</v>
      </c>
    </row>
    <row r="59" spans="1:11">
      <c r="A59" s="10" t="s">
        <v>249</v>
      </c>
    </row>
    <row r="60" spans="1:11">
      <c r="A60" s="10" t="s">
        <v>71</v>
      </c>
    </row>
    <row r="61" spans="1:11">
      <c r="A61" s="10" t="s">
        <v>181</v>
      </c>
    </row>
    <row r="62" spans="1:11">
      <c r="A62" s="10" t="s">
        <v>253</v>
      </c>
    </row>
    <row r="63" spans="1:11">
      <c r="A63" s="10" t="s">
        <v>254</v>
      </c>
    </row>
  </sheetData>
  <mergeCells count="4">
    <mergeCell ref="A55:K55"/>
    <mergeCell ref="B2:F2"/>
    <mergeCell ref="A2:A3"/>
    <mergeCell ref="G2:K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60"/>
  <sheetViews>
    <sheetView workbookViewId="0"/>
  </sheetViews>
  <sheetFormatPr defaultRowHeight="15"/>
  <cols>
    <col min="1" max="1" width="26" customWidth="1"/>
    <col min="2" max="13" width="16" customWidth="1"/>
  </cols>
  <sheetData>
    <row r="1" spans="1:13">
      <c r="A1" s="2" t="s">
        <v>19</v>
      </c>
    </row>
    <row r="2" spans="1:13">
      <c r="A2" s="43" t="s">
        <v>73</v>
      </c>
      <c r="B2" s="66">
        <v>1990</v>
      </c>
      <c r="C2" s="45"/>
      <c r="D2" s="45"/>
      <c r="E2" s="66">
        <v>1992</v>
      </c>
      <c r="F2" s="45"/>
      <c r="G2" s="45"/>
      <c r="H2" s="66">
        <v>1996</v>
      </c>
      <c r="I2" s="45"/>
      <c r="J2" s="45"/>
      <c r="K2" s="34">
        <v>2000</v>
      </c>
      <c r="L2" s="45"/>
      <c r="M2" s="45"/>
    </row>
    <row r="3" spans="1:13">
      <c r="A3" s="46"/>
      <c r="B3" s="47" t="s">
        <v>237</v>
      </c>
      <c r="C3" s="48" t="s">
        <v>238</v>
      </c>
      <c r="D3" s="48" t="s">
        <v>239</v>
      </c>
      <c r="E3" s="49" t="s">
        <v>237</v>
      </c>
      <c r="F3" s="48" t="s">
        <v>238</v>
      </c>
      <c r="G3" s="48" t="s">
        <v>239</v>
      </c>
      <c r="H3" s="49" t="s">
        <v>237</v>
      </c>
      <c r="I3" s="48" t="s">
        <v>238</v>
      </c>
      <c r="J3" s="48" t="s">
        <v>239</v>
      </c>
      <c r="K3" s="49" t="s">
        <v>237</v>
      </c>
      <c r="L3" s="48" t="s">
        <v>238</v>
      </c>
      <c r="M3" s="48" t="s">
        <v>239</v>
      </c>
    </row>
    <row r="4" spans="1:13">
      <c r="A4" s="37" t="s">
        <v>179</v>
      </c>
      <c r="B4" s="42" t="s">
        <v>248</v>
      </c>
      <c r="C4" s="42" t="s">
        <v>248</v>
      </c>
      <c r="D4" s="42" t="s">
        <v>248</v>
      </c>
      <c r="E4" s="15">
        <v>10.1554</v>
      </c>
      <c r="F4" s="38">
        <v>6.3914</v>
      </c>
      <c r="G4" s="38">
        <v>3.7639999999999998</v>
      </c>
      <c r="H4" s="15">
        <v>11.4404</v>
      </c>
      <c r="I4" s="38">
        <v>4.8407</v>
      </c>
      <c r="J4" s="38">
        <v>6.5997000000000003</v>
      </c>
      <c r="K4" s="15">
        <v>15.443199999999999</v>
      </c>
      <c r="L4" s="38">
        <v>7.3945999999999996</v>
      </c>
      <c r="M4" s="38">
        <v>8.0485000000000007</v>
      </c>
    </row>
    <row r="5" spans="1:13">
      <c r="A5" s="51" t="s">
        <v>79</v>
      </c>
      <c r="B5" s="38">
        <v>9.2559000000000005</v>
      </c>
      <c r="C5" s="38">
        <v>5.1989000000000001</v>
      </c>
      <c r="D5" s="38">
        <v>4.0570000000000004</v>
      </c>
      <c r="E5" s="15">
        <v>10.1187</v>
      </c>
      <c r="F5" s="38">
        <v>5.4518000000000004</v>
      </c>
      <c r="G5" s="38">
        <v>4.6669</v>
      </c>
      <c r="H5" s="15">
        <v>13.197900000000001</v>
      </c>
      <c r="I5" s="38">
        <v>7.1504000000000003</v>
      </c>
      <c r="J5" s="38">
        <v>6.0475000000000003</v>
      </c>
      <c r="K5" s="15">
        <v>14.105600000000001</v>
      </c>
      <c r="L5" s="38">
        <v>4.9435000000000002</v>
      </c>
      <c r="M5" s="38">
        <v>9.1621000000000006</v>
      </c>
    </row>
    <row r="6" spans="1:13">
      <c r="A6" s="51" t="s">
        <v>80</v>
      </c>
      <c r="B6" s="42" t="s">
        <v>248</v>
      </c>
      <c r="C6" s="42" t="s">
        <v>248</v>
      </c>
      <c r="D6" s="42" t="s">
        <v>248</v>
      </c>
      <c r="E6" s="22" t="s">
        <v>248</v>
      </c>
      <c r="F6" s="42" t="s">
        <v>248</v>
      </c>
      <c r="G6" s="42" t="s">
        <v>248</v>
      </c>
      <c r="H6" s="15">
        <v>15.3261</v>
      </c>
      <c r="I6" s="38">
        <v>5.1393000000000004</v>
      </c>
      <c r="J6" s="38">
        <v>10.1868</v>
      </c>
      <c r="K6" s="22" t="s">
        <v>248</v>
      </c>
      <c r="L6" s="42" t="s">
        <v>248</v>
      </c>
      <c r="M6" s="42" t="s">
        <v>248</v>
      </c>
    </row>
    <row r="7" spans="1:13">
      <c r="A7" s="51" t="s">
        <v>81</v>
      </c>
      <c r="B7" s="38">
        <v>11.523400000000001</v>
      </c>
      <c r="C7" s="38">
        <v>4.7340999999999998</v>
      </c>
      <c r="D7" s="38">
        <v>6.7892999999999999</v>
      </c>
      <c r="E7" s="15">
        <v>12.2181</v>
      </c>
      <c r="F7" s="38">
        <v>5.7108999999999996</v>
      </c>
      <c r="G7" s="38">
        <v>6.5072999999999999</v>
      </c>
      <c r="H7" s="15">
        <v>16.5503</v>
      </c>
      <c r="I7" s="38">
        <v>8.5244</v>
      </c>
      <c r="J7" s="38">
        <v>8.0259</v>
      </c>
      <c r="K7" s="15">
        <v>18.841999999999999</v>
      </c>
      <c r="L7" s="38">
        <v>9.0822000000000003</v>
      </c>
      <c r="M7" s="38">
        <v>9.7598000000000003</v>
      </c>
    </row>
    <row r="8" spans="1:13">
      <c r="A8" s="51" t="s">
        <v>82</v>
      </c>
      <c r="B8" s="38">
        <v>10.5954</v>
      </c>
      <c r="C8" s="38">
        <v>7.2912999999999997</v>
      </c>
      <c r="D8" s="38">
        <v>3.3041</v>
      </c>
      <c r="E8" s="15">
        <v>11.065899999999999</v>
      </c>
      <c r="F8" s="38">
        <v>6.2370000000000001</v>
      </c>
      <c r="G8" s="38">
        <v>4.8289</v>
      </c>
      <c r="H8" s="15">
        <v>11.417999999999999</v>
      </c>
      <c r="I8" s="38">
        <v>7.0148999999999999</v>
      </c>
      <c r="J8" s="38">
        <v>4.4031000000000002</v>
      </c>
      <c r="K8" s="15">
        <v>13.6419</v>
      </c>
      <c r="L8" s="38">
        <v>8.1761999999999997</v>
      </c>
      <c r="M8" s="38">
        <v>5.4657</v>
      </c>
    </row>
    <row r="9" spans="1:13">
      <c r="A9" s="51" t="s">
        <v>83</v>
      </c>
      <c r="B9" s="38">
        <v>15.206300000000001</v>
      </c>
      <c r="C9" s="38">
        <v>7.4507000000000003</v>
      </c>
      <c r="D9" s="38">
        <v>7.7556000000000003</v>
      </c>
      <c r="E9" s="15">
        <v>20.055900000000001</v>
      </c>
      <c r="F9" s="38">
        <v>8.2639999999999993</v>
      </c>
      <c r="G9" s="38">
        <v>11.7919</v>
      </c>
      <c r="H9" s="15">
        <v>20.089600000000001</v>
      </c>
      <c r="I9" s="38">
        <v>9.9920000000000009</v>
      </c>
      <c r="J9" s="38">
        <v>10.0976</v>
      </c>
      <c r="K9" s="15">
        <v>26.573599999999999</v>
      </c>
      <c r="L9" s="38">
        <v>8.6760999999999999</v>
      </c>
      <c r="M9" s="38">
        <v>17.897500000000001</v>
      </c>
    </row>
    <row r="10" spans="1:13">
      <c r="A10" s="51" t="s">
        <v>84</v>
      </c>
      <c r="B10" s="38">
        <v>9.5503</v>
      </c>
      <c r="C10" s="38">
        <v>4.3186</v>
      </c>
      <c r="D10" s="38">
        <v>5.2317</v>
      </c>
      <c r="E10" s="15">
        <v>9.5139999999999993</v>
      </c>
      <c r="F10" s="38">
        <v>4.3139000000000003</v>
      </c>
      <c r="G10" s="38">
        <v>5.2000999999999999</v>
      </c>
      <c r="H10" s="15">
        <v>12.168799999999999</v>
      </c>
      <c r="I10" s="38">
        <v>4.4074</v>
      </c>
      <c r="J10" s="38">
        <v>7.7614999999999998</v>
      </c>
      <c r="K10" s="22" t="s">
        <v>248</v>
      </c>
      <c r="L10" s="42" t="s">
        <v>248</v>
      </c>
      <c r="M10" s="42" t="s">
        <v>248</v>
      </c>
    </row>
    <row r="11" spans="1:13">
      <c r="A11" s="51" t="s">
        <v>85</v>
      </c>
      <c r="B11" s="38">
        <v>11.0152</v>
      </c>
      <c r="C11" s="38">
        <v>6.4223999999999997</v>
      </c>
      <c r="D11" s="38">
        <v>4.5928000000000004</v>
      </c>
      <c r="E11" s="15">
        <v>14.1812</v>
      </c>
      <c r="F11" s="38">
        <v>6.5854999999999997</v>
      </c>
      <c r="G11" s="38">
        <v>7.5956999999999999</v>
      </c>
      <c r="H11" s="15">
        <v>14.8398</v>
      </c>
      <c r="I11" s="38">
        <v>8.2822999999999993</v>
      </c>
      <c r="J11" s="38">
        <v>6.5575000000000001</v>
      </c>
      <c r="K11" s="15">
        <v>15.7836</v>
      </c>
      <c r="L11" s="38">
        <v>10.1868</v>
      </c>
      <c r="M11" s="38">
        <v>5.5968</v>
      </c>
    </row>
    <row r="12" spans="1:13">
      <c r="A12" s="51" t="s">
        <v>86</v>
      </c>
      <c r="B12" s="38">
        <v>9.2914999999999992</v>
      </c>
      <c r="C12" s="38">
        <v>3.9460999999999999</v>
      </c>
      <c r="D12" s="38">
        <v>5.3453999999999997</v>
      </c>
      <c r="E12" s="15">
        <v>9.9604999999999997</v>
      </c>
      <c r="F12" s="38">
        <v>4.1502999999999997</v>
      </c>
      <c r="G12" s="38">
        <v>5.8102999999999998</v>
      </c>
      <c r="H12" s="15">
        <v>12.525600000000001</v>
      </c>
      <c r="I12" s="38">
        <v>8.6402999999999999</v>
      </c>
      <c r="J12" s="38">
        <v>3.8853</v>
      </c>
      <c r="K12" s="22" t="s">
        <v>248</v>
      </c>
      <c r="L12" s="42" t="s">
        <v>248</v>
      </c>
      <c r="M12" s="42" t="s">
        <v>248</v>
      </c>
    </row>
    <row r="13" spans="1:13">
      <c r="A13" s="51" t="s">
        <v>87</v>
      </c>
      <c r="B13" s="38">
        <v>10.8421</v>
      </c>
      <c r="C13" s="38">
        <v>6.3186</v>
      </c>
      <c r="D13" s="38">
        <v>4.5236000000000001</v>
      </c>
      <c r="E13" s="15">
        <v>13.2011</v>
      </c>
      <c r="F13" s="38">
        <v>6.4352999999999998</v>
      </c>
      <c r="G13" s="38">
        <v>6.7657999999999996</v>
      </c>
      <c r="H13" s="15">
        <v>16.12</v>
      </c>
      <c r="I13" s="38">
        <v>9.8191000000000006</v>
      </c>
      <c r="J13" s="38">
        <v>6.3009000000000004</v>
      </c>
      <c r="K13" s="22" t="s">
        <v>248</v>
      </c>
      <c r="L13" s="42" t="s">
        <v>248</v>
      </c>
      <c r="M13" s="42" t="s">
        <v>248</v>
      </c>
    </row>
    <row r="14" spans="1:13">
      <c r="A14" s="51" t="s">
        <v>88</v>
      </c>
      <c r="B14" s="38">
        <v>6.7121000000000004</v>
      </c>
      <c r="C14" s="38">
        <v>3.2688000000000001</v>
      </c>
      <c r="D14" s="38">
        <v>3.4432999999999998</v>
      </c>
      <c r="E14" s="15">
        <v>7.8936999999999999</v>
      </c>
      <c r="F14" s="38">
        <v>4.6769999999999996</v>
      </c>
      <c r="G14" s="38">
        <v>3.2166999999999999</v>
      </c>
      <c r="H14" s="15">
        <v>10.469200000000001</v>
      </c>
      <c r="I14" s="38">
        <v>6.9886999999999997</v>
      </c>
      <c r="J14" s="38">
        <v>3.4805000000000001</v>
      </c>
      <c r="K14" s="15">
        <v>10.619199999999999</v>
      </c>
      <c r="L14" s="38">
        <v>7.2018000000000004</v>
      </c>
      <c r="M14" s="38">
        <v>3.4174000000000002</v>
      </c>
    </row>
    <row r="15" spans="1:13">
      <c r="A15" s="51" t="s">
        <v>89</v>
      </c>
      <c r="B15" s="38">
        <v>9.6197999999999997</v>
      </c>
      <c r="C15" s="38">
        <v>4.4779999999999998</v>
      </c>
      <c r="D15" s="38">
        <v>5.1417999999999999</v>
      </c>
      <c r="E15" s="15">
        <v>12.8338</v>
      </c>
      <c r="F15" s="38">
        <v>4.8598999999999997</v>
      </c>
      <c r="G15" s="38">
        <v>7.9739000000000004</v>
      </c>
      <c r="H15" s="15">
        <v>11.983499999999999</v>
      </c>
      <c r="I15" s="38">
        <v>5.2096999999999998</v>
      </c>
      <c r="J15" s="38">
        <v>6.7739000000000003</v>
      </c>
      <c r="K15" s="15">
        <v>20.313400000000001</v>
      </c>
      <c r="L15" s="38">
        <v>7.28</v>
      </c>
      <c r="M15" s="38">
        <v>13.0334</v>
      </c>
    </row>
    <row r="16" spans="1:13">
      <c r="A16" s="51" t="s">
        <v>90</v>
      </c>
      <c r="B16" s="38">
        <v>6.4724000000000004</v>
      </c>
      <c r="C16" s="38">
        <v>2.2984</v>
      </c>
      <c r="D16" s="38">
        <v>4.1740000000000004</v>
      </c>
      <c r="E16" s="15">
        <v>7.0987</v>
      </c>
      <c r="F16" s="38">
        <v>3.1697000000000002</v>
      </c>
      <c r="G16" s="38">
        <v>3.9291</v>
      </c>
      <c r="H16" s="22" t="s">
        <v>248</v>
      </c>
      <c r="I16" s="42" t="s">
        <v>248</v>
      </c>
      <c r="J16" s="42" t="s">
        <v>248</v>
      </c>
      <c r="K16" s="15">
        <v>13.8865</v>
      </c>
      <c r="L16" s="38">
        <v>4.7548000000000004</v>
      </c>
      <c r="M16" s="38">
        <v>9.1317000000000004</v>
      </c>
    </row>
    <row r="17" spans="1:13">
      <c r="A17" s="51" t="s">
        <v>91</v>
      </c>
      <c r="B17" s="38">
        <v>9.1097999999999999</v>
      </c>
      <c r="C17" s="38">
        <v>5.1093999999999999</v>
      </c>
      <c r="D17" s="38">
        <v>4.0004</v>
      </c>
      <c r="E17" s="22" t="s">
        <v>248</v>
      </c>
      <c r="F17" s="42" t="s">
        <v>248</v>
      </c>
      <c r="G17" s="42" t="s">
        <v>248</v>
      </c>
      <c r="H17" s="22" t="s">
        <v>248</v>
      </c>
      <c r="I17" s="42" t="s">
        <v>248</v>
      </c>
      <c r="J17" s="42" t="s">
        <v>248</v>
      </c>
      <c r="K17" s="15">
        <v>15.3507</v>
      </c>
      <c r="L17" s="38">
        <v>8.0929000000000002</v>
      </c>
      <c r="M17" s="38">
        <v>7.2577999999999996</v>
      </c>
    </row>
    <row r="18" spans="1:13">
      <c r="A18" s="51" t="s">
        <v>92</v>
      </c>
      <c r="B18" s="38">
        <v>6.9687999999999999</v>
      </c>
      <c r="C18" s="38">
        <v>4.6963999999999997</v>
      </c>
      <c r="D18" s="38">
        <v>2.2725</v>
      </c>
      <c r="E18" s="15">
        <v>8.9395000000000007</v>
      </c>
      <c r="F18" s="38">
        <v>4.5792999999999999</v>
      </c>
      <c r="G18" s="38">
        <v>4.3601999999999999</v>
      </c>
      <c r="H18" s="15">
        <v>12.432499999999999</v>
      </c>
      <c r="I18" s="38">
        <v>5.6055000000000001</v>
      </c>
      <c r="J18" s="38">
        <v>6.827</v>
      </c>
      <c r="K18" s="15">
        <v>12.3256</v>
      </c>
      <c r="L18" s="38">
        <v>7.3036000000000003</v>
      </c>
      <c r="M18" s="38">
        <v>5.0218999999999996</v>
      </c>
    </row>
    <row r="19" spans="1:13">
      <c r="A19" s="51" t="s">
        <v>93</v>
      </c>
      <c r="B19" s="38">
        <v>9.6713000000000005</v>
      </c>
      <c r="C19" s="38">
        <v>3.5316000000000001</v>
      </c>
      <c r="D19" s="38">
        <v>6.1397000000000004</v>
      </c>
      <c r="E19" s="15">
        <v>10.531499999999999</v>
      </c>
      <c r="F19" s="38">
        <v>4.0567000000000002</v>
      </c>
      <c r="G19" s="38">
        <v>6.4748000000000001</v>
      </c>
      <c r="H19" s="15">
        <v>12.7239</v>
      </c>
      <c r="I19" s="38">
        <v>5.2251000000000003</v>
      </c>
      <c r="J19" s="38">
        <v>7.4988000000000001</v>
      </c>
      <c r="K19" s="22" t="s">
        <v>248</v>
      </c>
      <c r="L19" s="42" t="s">
        <v>248</v>
      </c>
      <c r="M19" s="42" t="s">
        <v>248</v>
      </c>
    </row>
    <row r="20" spans="1:13">
      <c r="A20" s="51" t="s">
        <v>94</v>
      </c>
      <c r="B20" s="42" t="s">
        <v>248</v>
      </c>
      <c r="C20" s="42" t="s">
        <v>248</v>
      </c>
      <c r="D20" s="42" t="s">
        <v>248</v>
      </c>
      <c r="E20" s="22" t="s">
        <v>248</v>
      </c>
      <c r="F20" s="42" t="s">
        <v>248</v>
      </c>
      <c r="G20" s="42" t="s">
        <v>248</v>
      </c>
      <c r="H20" s="22" t="s">
        <v>248</v>
      </c>
      <c r="I20" s="42" t="s">
        <v>248</v>
      </c>
      <c r="J20" s="42" t="s">
        <v>248</v>
      </c>
      <c r="K20" s="15">
        <v>13.738899999999999</v>
      </c>
      <c r="L20" s="38">
        <v>6.1041999999999996</v>
      </c>
      <c r="M20" s="38">
        <v>7.6346999999999996</v>
      </c>
    </row>
    <row r="21" spans="1:13">
      <c r="A21" s="51" t="s">
        <v>95</v>
      </c>
      <c r="B21" s="38">
        <v>7.3967000000000001</v>
      </c>
      <c r="C21" s="38">
        <v>4.6961000000000004</v>
      </c>
      <c r="D21" s="38">
        <v>2.7006999999999999</v>
      </c>
      <c r="E21" s="15">
        <v>8.8432999999999993</v>
      </c>
      <c r="F21" s="38">
        <v>4.5636000000000001</v>
      </c>
      <c r="G21" s="38">
        <v>4.2797000000000001</v>
      </c>
      <c r="H21" s="15">
        <v>9.3476999999999997</v>
      </c>
      <c r="I21" s="38">
        <v>4.6871999999999998</v>
      </c>
      <c r="J21" s="38">
        <v>4.6604999999999999</v>
      </c>
      <c r="K21" s="15">
        <v>13.553100000000001</v>
      </c>
      <c r="L21" s="38">
        <v>9.4739000000000004</v>
      </c>
      <c r="M21" s="38">
        <v>4.0792000000000002</v>
      </c>
    </row>
    <row r="22" spans="1:13">
      <c r="A22" s="51" t="s">
        <v>96</v>
      </c>
      <c r="B22" s="38">
        <v>6.2824</v>
      </c>
      <c r="C22" s="38">
        <v>3.9083000000000001</v>
      </c>
      <c r="D22" s="38">
        <v>2.3740999999999999</v>
      </c>
      <c r="E22" s="15">
        <v>7.0881999999999996</v>
      </c>
      <c r="F22" s="38">
        <v>4.2720000000000002</v>
      </c>
      <c r="G22" s="38">
        <v>2.8161999999999998</v>
      </c>
      <c r="H22" s="15">
        <v>10.2005</v>
      </c>
      <c r="I22" s="38">
        <v>5.9607999999999999</v>
      </c>
      <c r="J22" s="38">
        <v>4.2397</v>
      </c>
      <c r="K22" s="15">
        <v>13.0845</v>
      </c>
      <c r="L22" s="38">
        <v>5.7601000000000004</v>
      </c>
      <c r="M22" s="38">
        <v>7.3243999999999998</v>
      </c>
    </row>
    <row r="23" spans="1:13">
      <c r="A23" s="51" t="s">
        <v>97</v>
      </c>
      <c r="B23" s="42" t="s">
        <v>248</v>
      </c>
      <c r="C23" s="42" t="s">
        <v>248</v>
      </c>
      <c r="D23" s="42" t="s">
        <v>248</v>
      </c>
      <c r="E23" s="15">
        <v>10.819699999999999</v>
      </c>
      <c r="F23" s="38">
        <v>4.4292999999999996</v>
      </c>
      <c r="G23" s="38">
        <v>6.3903999999999996</v>
      </c>
      <c r="H23" s="15">
        <v>11.560600000000001</v>
      </c>
      <c r="I23" s="38">
        <v>4.7131999999999996</v>
      </c>
      <c r="J23" s="38">
        <v>6.8474000000000004</v>
      </c>
      <c r="K23" s="15">
        <v>14.682700000000001</v>
      </c>
      <c r="L23" s="38">
        <v>8.5584000000000007</v>
      </c>
      <c r="M23" s="38">
        <v>6.1242999999999999</v>
      </c>
    </row>
    <row r="24" spans="1:13">
      <c r="A24" s="51" t="s">
        <v>98</v>
      </c>
      <c r="B24" s="38">
        <v>10.5335</v>
      </c>
      <c r="C24" s="38">
        <v>4.4985999999999997</v>
      </c>
      <c r="D24" s="38">
        <v>6.0349000000000004</v>
      </c>
      <c r="E24" s="15">
        <v>10.762</v>
      </c>
      <c r="F24" s="38">
        <v>4.6837999999999997</v>
      </c>
      <c r="G24" s="38">
        <v>6.0782999999999996</v>
      </c>
      <c r="H24" s="15">
        <v>12.126200000000001</v>
      </c>
      <c r="I24" s="38">
        <v>6.6651999999999996</v>
      </c>
      <c r="J24" s="38">
        <v>5.4610000000000003</v>
      </c>
      <c r="K24" s="15">
        <v>13.347</v>
      </c>
      <c r="L24" s="38">
        <v>10.5566</v>
      </c>
      <c r="M24" s="38">
        <v>2.7905000000000002</v>
      </c>
    </row>
    <row r="25" spans="1:13">
      <c r="A25" s="51" t="s">
        <v>99</v>
      </c>
      <c r="B25" s="42" t="s">
        <v>248</v>
      </c>
      <c r="C25" s="42" t="s">
        <v>248</v>
      </c>
      <c r="D25" s="42" t="s">
        <v>248</v>
      </c>
      <c r="E25" s="15">
        <v>17.612500000000001</v>
      </c>
      <c r="F25" s="38">
        <v>8.1389999999999993</v>
      </c>
      <c r="G25" s="38">
        <v>9.4735999999999994</v>
      </c>
      <c r="H25" s="15">
        <v>16.788699999999999</v>
      </c>
      <c r="I25" s="38">
        <v>8.0248000000000008</v>
      </c>
      <c r="J25" s="38">
        <v>8.7638999999999996</v>
      </c>
      <c r="K25" s="15">
        <v>19.3977</v>
      </c>
      <c r="L25" s="38">
        <v>12.1333</v>
      </c>
      <c r="M25" s="38">
        <v>7.2644000000000002</v>
      </c>
    </row>
    <row r="26" spans="1:13">
      <c r="A26" s="51" t="s">
        <v>100</v>
      </c>
      <c r="B26" s="38">
        <v>8.0960999999999999</v>
      </c>
      <c r="C26" s="38">
        <v>4.1215999999999999</v>
      </c>
      <c r="D26" s="38">
        <v>3.9744999999999999</v>
      </c>
      <c r="E26" s="15">
        <v>9.3661999999999992</v>
      </c>
      <c r="F26" s="38">
        <v>6.0644</v>
      </c>
      <c r="G26" s="38">
        <v>3.3018000000000001</v>
      </c>
      <c r="H26" s="15">
        <v>8.9969000000000001</v>
      </c>
      <c r="I26" s="38">
        <v>5.1177000000000001</v>
      </c>
      <c r="J26" s="38">
        <v>3.8792</v>
      </c>
      <c r="K26" s="15">
        <v>10.6661</v>
      </c>
      <c r="L26" s="38">
        <v>6.5399000000000003</v>
      </c>
      <c r="M26" s="38">
        <v>4.1261999999999999</v>
      </c>
    </row>
    <row r="27" spans="1:13">
      <c r="A27" s="51" t="s">
        <v>101</v>
      </c>
      <c r="B27" s="38">
        <v>8.6837</v>
      </c>
      <c r="C27" s="38">
        <v>2.7448999999999999</v>
      </c>
      <c r="D27" s="38">
        <v>5.9387999999999996</v>
      </c>
      <c r="E27" s="15">
        <v>7.3428000000000004</v>
      </c>
      <c r="F27" s="38">
        <v>3.4641000000000002</v>
      </c>
      <c r="G27" s="38">
        <v>3.8788</v>
      </c>
      <c r="H27" s="15">
        <v>11.017200000000001</v>
      </c>
      <c r="I27" s="38">
        <v>2.9632999999999998</v>
      </c>
      <c r="J27" s="38">
        <v>8.0539000000000005</v>
      </c>
      <c r="K27" s="15">
        <v>15.059799999999999</v>
      </c>
      <c r="L27" s="38">
        <v>5.4911000000000003</v>
      </c>
      <c r="M27" s="38">
        <v>9.5687999999999995</v>
      </c>
    </row>
    <row r="28" spans="1:13">
      <c r="A28" s="51" t="s">
        <v>102</v>
      </c>
      <c r="B28" s="42" t="s">
        <v>248</v>
      </c>
      <c r="C28" s="42" t="s">
        <v>248</v>
      </c>
      <c r="D28" s="42" t="s">
        <v>248</v>
      </c>
      <c r="E28" s="15">
        <v>9.8170999999999999</v>
      </c>
      <c r="F28" s="38">
        <v>7.1718000000000002</v>
      </c>
      <c r="G28" s="38">
        <v>2.6453000000000002</v>
      </c>
      <c r="H28" s="15">
        <v>11.077299999999999</v>
      </c>
      <c r="I28" s="38">
        <v>6.7161</v>
      </c>
      <c r="J28" s="38">
        <v>4.3611000000000004</v>
      </c>
      <c r="K28" s="15">
        <v>10.513500000000001</v>
      </c>
      <c r="L28" s="38">
        <v>7.4676999999999998</v>
      </c>
      <c r="M28" s="38">
        <v>3.0457999999999998</v>
      </c>
    </row>
    <row r="29" spans="1:13">
      <c r="A29" s="51" t="s">
        <v>103</v>
      </c>
      <c r="B29" s="42" t="s">
        <v>248</v>
      </c>
      <c r="C29" s="42" t="s">
        <v>248</v>
      </c>
      <c r="D29" s="42" t="s">
        <v>248</v>
      </c>
      <c r="E29" s="15">
        <v>10.956099999999999</v>
      </c>
      <c r="F29" s="38">
        <v>4.4702000000000002</v>
      </c>
      <c r="G29" s="38">
        <v>6.4859</v>
      </c>
      <c r="H29" s="15">
        <v>11.6112</v>
      </c>
      <c r="I29" s="38">
        <v>7.0968</v>
      </c>
      <c r="J29" s="38">
        <v>4.5145</v>
      </c>
      <c r="K29" s="15">
        <v>14.7095</v>
      </c>
      <c r="L29" s="38">
        <v>8.5777000000000001</v>
      </c>
      <c r="M29" s="38">
        <v>6.1318000000000001</v>
      </c>
    </row>
    <row r="30" spans="1:13">
      <c r="A30" s="51" t="s">
        <v>104</v>
      </c>
      <c r="B30" s="38">
        <v>6.1553000000000004</v>
      </c>
      <c r="C30" s="38">
        <v>2.2065000000000001</v>
      </c>
      <c r="D30" s="38">
        <v>3.9489000000000001</v>
      </c>
      <c r="E30" s="22" t="s">
        <v>248</v>
      </c>
      <c r="F30" s="42" t="s">
        <v>248</v>
      </c>
      <c r="G30" s="42" t="s">
        <v>248</v>
      </c>
      <c r="H30" s="15">
        <v>9.3158999999999992</v>
      </c>
      <c r="I30" s="38">
        <v>3.2181999999999999</v>
      </c>
      <c r="J30" s="38">
        <v>6.0976999999999997</v>
      </c>
      <c r="K30" s="15">
        <v>11.6228</v>
      </c>
      <c r="L30" s="38">
        <v>5.4413999999999998</v>
      </c>
      <c r="M30" s="38">
        <v>6.1814</v>
      </c>
    </row>
    <row r="31" spans="1:13">
      <c r="A31" s="51" t="s">
        <v>105</v>
      </c>
      <c r="B31" s="38">
        <v>8.5182000000000002</v>
      </c>
      <c r="C31" s="38">
        <v>2.7970000000000002</v>
      </c>
      <c r="D31" s="38">
        <v>5.7211999999999996</v>
      </c>
      <c r="E31" s="15">
        <v>10.309799999999999</v>
      </c>
      <c r="F31" s="38">
        <v>4.0747999999999998</v>
      </c>
      <c r="G31" s="38">
        <v>6.2350000000000003</v>
      </c>
      <c r="H31" s="15">
        <v>12.061400000000001</v>
      </c>
      <c r="I31" s="38">
        <v>4.3343999999999996</v>
      </c>
      <c r="J31" s="38">
        <v>7.7268999999999997</v>
      </c>
      <c r="K31" s="15">
        <v>13.1868</v>
      </c>
      <c r="L31" s="38">
        <v>3.4965999999999999</v>
      </c>
      <c r="M31" s="38">
        <v>9.6902000000000008</v>
      </c>
    </row>
    <row r="32" spans="1:13">
      <c r="A32" s="51" t="s">
        <v>106</v>
      </c>
      <c r="B32" s="42" t="s">
        <v>248</v>
      </c>
      <c r="C32" s="42" t="s">
        <v>248</v>
      </c>
      <c r="D32" s="42" t="s">
        <v>248</v>
      </c>
      <c r="E32" s="22" t="s">
        <v>248</v>
      </c>
      <c r="F32" s="42" t="s">
        <v>248</v>
      </c>
      <c r="G32" s="42" t="s">
        <v>248</v>
      </c>
      <c r="H32" s="15">
        <v>15.9945</v>
      </c>
      <c r="I32" s="38">
        <v>7.7279999999999998</v>
      </c>
      <c r="J32" s="38">
        <v>8.2665000000000006</v>
      </c>
      <c r="K32" s="15">
        <v>15.9071</v>
      </c>
      <c r="L32" s="38">
        <v>10.171200000000001</v>
      </c>
      <c r="M32" s="38">
        <v>5.7359</v>
      </c>
    </row>
    <row r="33" spans="1:13">
      <c r="A33" s="51" t="s">
        <v>107</v>
      </c>
      <c r="B33" s="38">
        <v>11.795999999999999</v>
      </c>
      <c r="C33" s="38">
        <v>4.2366999999999999</v>
      </c>
      <c r="D33" s="38">
        <v>7.5593000000000004</v>
      </c>
      <c r="E33" s="15">
        <v>12.370799999999999</v>
      </c>
      <c r="F33" s="38">
        <v>5.3521000000000001</v>
      </c>
      <c r="G33" s="38">
        <v>7.0186999999999999</v>
      </c>
      <c r="H33" s="15">
        <v>14.710900000000001</v>
      </c>
      <c r="I33" s="38">
        <v>3.6299000000000001</v>
      </c>
      <c r="J33" s="38">
        <v>11.0809</v>
      </c>
      <c r="K33" s="22" t="s">
        <v>248</v>
      </c>
      <c r="L33" s="42" t="s">
        <v>248</v>
      </c>
      <c r="M33" s="42" t="s">
        <v>248</v>
      </c>
    </row>
    <row r="34" spans="1:13">
      <c r="A34" s="51" t="s">
        <v>108</v>
      </c>
      <c r="B34" s="38">
        <v>11.7331</v>
      </c>
      <c r="C34" s="38">
        <v>6.8945999999999996</v>
      </c>
      <c r="D34" s="38">
        <v>4.8384999999999998</v>
      </c>
      <c r="E34" s="15">
        <v>13.8963</v>
      </c>
      <c r="F34" s="38">
        <v>6.7976999999999999</v>
      </c>
      <c r="G34" s="38">
        <v>7.0986000000000002</v>
      </c>
      <c r="H34" s="15">
        <v>12.896100000000001</v>
      </c>
      <c r="I34" s="38">
        <v>6.7035999999999998</v>
      </c>
      <c r="J34" s="38">
        <v>6.1924999999999999</v>
      </c>
      <c r="K34" s="22" t="s">
        <v>248</v>
      </c>
      <c r="L34" s="42" t="s">
        <v>248</v>
      </c>
      <c r="M34" s="42" t="s">
        <v>248</v>
      </c>
    </row>
    <row r="35" spans="1:13">
      <c r="A35" s="51" t="s">
        <v>109</v>
      </c>
      <c r="B35" s="38">
        <v>9.3300999999999998</v>
      </c>
      <c r="C35" s="38">
        <v>6.1440999999999999</v>
      </c>
      <c r="D35" s="38">
        <v>3.1859999999999999</v>
      </c>
      <c r="E35" s="15">
        <v>12.030799999999999</v>
      </c>
      <c r="F35" s="38">
        <v>5.3385999999999996</v>
      </c>
      <c r="G35" s="38">
        <v>6.6921999999999997</v>
      </c>
      <c r="H35" s="15">
        <v>18.008400000000002</v>
      </c>
      <c r="I35" s="38">
        <v>7.7969999999999997</v>
      </c>
      <c r="J35" s="38">
        <v>10.211399999999999</v>
      </c>
      <c r="K35" s="15">
        <v>25.077300000000001</v>
      </c>
      <c r="L35" s="38">
        <v>11.5547</v>
      </c>
      <c r="M35" s="38">
        <v>13.522500000000001</v>
      </c>
    </row>
    <row r="36" spans="1:13">
      <c r="A36" s="51" t="s">
        <v>110</v>
      </c>
      <c r="B36" s="38">
        <v>11.8986</v>
      </c>
      <c r="C36" s="38">
        <v>6.3061999999999996</v>
      </c>
      <c r="D36" s="38">
        <v>5.5923999999999996</v>
      </c>
      <c r="E36" s="15">
        <v>12.871</v>
      </c>
      <c r="F36" s="38">
        <v>8.4932999999999996</v>
      </c>
      <c r="G36" s="38">
        <v>4.3776999999999999</v>
      </c>
      <c r="H36" s="15">
        <v>14.0007</v>
      </c>
      <c r="I36" s="38">
        <v>7.6344000000000003</v>
      </c>
      <c r="J36" s="38">
        <v>6.3662000000000001</v>
      </c>
      <c r="K36" s="15">
        <v>16.222300000000001</v>
      </c>
      <c r="L36" s="38">
        <v>13.126200000000001</v>
      </c>
      <c r="M36" s="38">
        <v>3.0960999999999999</v>
      </c>
    </row>
    <row r="37" spans="1:13">
      <c r="A37" s="51" t="s">
        <v>111</v>
      </c>
      <c r="B37" s="38">
        <v>9.0121000000000002</v>
      </c>
      <c r="C37" s="38">
        <v>3.1128999999999998</v>
      </c>
      <c r="D37" s="38">
        <v>5.8992000000000004</v>
      </c>
      <c r="E37" s="15">
        <v>12.158799999999999</v>
      </c>
      <c r="F37" s="38">
        <v>3.2572999999999999</v>
      </c>
      <c r="G37" s="38">
        <v>8.9015000000000004</v>
      </c>
      <c r="H37" s="15">
        <v>9.4375999999999998</v>
      </c>
      <c r="I37" s="38">
        <v>4.4519000000000002</v>
      </c>
      <c r="J37" s="38">
        <v>4.9856999999999996</v>
      </c>
      <c r="K37" s="15">
        <v>15.698600000000001</v>
      </c>
      <c r="L37" s="38">
        <v>13.847300000000001</v>
      </c>
      <c r="M37" s="38">
        <v>1.8512999999999999</v>
      </c>
    </row>
    <row r="38" spans="1:13">
      <c r="A38" s="51" t="s">
        <v>112</v>
      </c>
      <c r="B38" s="38">
        <v>8.0029000000000003</v>
      </c>
      <c r="C38" s="38">
        <v>2.5135999999999998</v>
      </c>
      <c r="D38" s="38">
        <v>5.4893999999999998</v>
      </c>
      <c r="E38" s="15">
        <v>7.6325000000000003</v>
      </c>
      <c r="F38" s="38">
        <v>2.4003999999999999</v>
      </c>
      <c r="G38" s="38">
        <v>5.2321</v>
      </c>
      <c r="H38" s="15">
        <v>9.6265999999999998</v>
      </c>
      <c r="I38" s="38">
        <v>3.3231000000000002</v>
      </c>
      <c r="J38" s="38">
        <v>6.3033999999999999</v>
      </c>
      <c r="K38" s="15">
        <v>11.128500000000001</v>
      </c>
      <c r="L38" s="38">
        <v>3.8029999999999999</v>
      </c>
      <c r="M38" s="38">
        <v>7.3254999999999999</v>
      </c>
    </row>
    <row r="39" spans="1:13">
      <c r="A39" s="51" t="s">
        <v>113</v>
      </c>
      <c r="B39" s="38">
        <v>7.8026999999999997</v>
      </c>
      <c r="C39" s="38">
        <v>5.2866</v>
      </c>
      <c r="D39" s="38">
        <v>2.5160999999999998</v>
      </c>
      <c r="E39" s="15">
        <v>9.8430999999999997</v>
      </c>
      <c r="F39" s="38">
        <v>6.0892999999999997</v>
      </c>
      <c r="G39" s="38">
        <v>3.7538</v>
      </c>
      <c r="H39" s="22" t="s">
        <v>248</v>
      </c>
      <c r="I39" s="42" t="s">
        <v>248</v>
      </c>
      <c r="J39" s="42" t="s">
        <v>248</v>
      </c>
      <c r="K39" s="15">
        <v>11.424200000000001</v>
      </c>
      <c r="L39" s="38">
        <v>8.6974</v>
      </c>
      <c r="M39" s="38">
        <v>2.7267999999999999</v>
      </c>
    </row>
    <row r="40" spans="1:13">
      <c r="A40" s="51" t="s">
        <v>114</v>
      </c>
      <c r="B40" s="38">
        <v>7.8891999999999998</v>
      </c>
      <c r="C40" s="38">
        <v>5.1775000000000002</v>
      </c>
      <c r="D40" s="38">
        <v>2.7117</v>
      </c>
      <c r="E40" s="15">
        <v>10.307399999999999</v>
      </c>
      <c r="F40" s="38">
        <v>6.3049999999999997</v>
      </c>
      <c r="G40" s="38">
        <v>4.0023999999999997</v>
      </c>
      <c r="H40" s="22" t="s">
        <v>248</v>
      </c>
      <c r="I40" s="42" t="s">
        <v>248</v>
      </c>
      <c r="J40" s="42" t="s">
        <v>248</v>
      </c>
      <c r="K40" s="15">
        <v>14.553800000000001</v>
      </c>
      <c r="L40" s="38">
        <v>8.6058000000000003</v>
      </c>
      <c r="M40" s="38">
        <v>5.9480000000000004</v>
      </c>
    </row>
    <row r="41" spans="1:13">
      <c r="A41" s="51" t="s">
        <v>115</v>
      </c>
      <c r="B41" s="38">
        <v>8.1670999999999996</v>
      </c>
      <c r="C41" s="38">
        <v>2.6850999999999998</v>
      </c>
      <c r="D41" s="38">
        <v>5.4820000000000002</v>
      </c>
      <c r="E41" s="22" t="s">
        <v>248</v>
      </c>
      <c r="F41" s="42" t="s">
        <v>248</v>
      </c>
      <c r="G41" s="42" t="s">
        <v>248</v>
      </c>
      <c r="H41" s="15">
        <v>11.6515</v>
      </c>
      <c r="I41" s="38">
        <v>3.9222999999999999</v>
      </c>
      <c r="J41" s="38">
        <v>7.7290999999999999</v>
      </c>
      <c r="K41" s="15">
        <v>16.913</v>
      </c>
      <c r="L41" s="38">
        <v>6.1867999999999999</v>
      </c>
      <c r="M41" s="38">
        <v>10.7263</v>
      </c>
    </row>
    <row r="42" spans="1:13">
      <c r="A42" s="51" t="s">
        <v>116</v>
      </c>
      <c r="B42" s="38">
        <v>9.9360999999999997</v>
      </c>
      <c r="C42" s="38">
        <v>4.9618000000000002</v>
      </c>
      <c r="D42" s="38">
        <v>4.9743000000000004</v>
      </c>
      <c r="E42" s="15">
        <v>9.1423000000000005</v>
      </c>
      <c r="F42" s="38">
        <v>4.335</v>
      </c>
      <c r="G42" s="38">
        <v>4.8072999999999997</v>
      </c>
      <c r="H42" s="22" t="s">
        <v>248</v>
      </c>
      <c r="I42" s="42" t="s">
        <v>248</v>
      </c>
      <c r="J42" s="42" t="s">
        <v>248</v>
      </c>
      <c r="K42" s="22" t="s">
        <v>248</v>
      </c>
      <c r="L42" s="42" t="s">
        <v>248</v>
      </c>
      <c r="M42" s="42" t="s">
        <v>248</v>
      </c>
    </row>
    <row r="43" spans="1:13">
      <c r="A43" s="51" t="s">
        <v>117</v>
      </c>
      <c r="B43" s="38">
        <v>14.4422</v>
      </c>
      <c r="C43" s="38">
        <v>6.3178000000000001</v>
      </c>
      <c r="D43" s="38">
        <v>8.1242999999999999</v>
      </c>
      <c r="E43" s="15">
        <v>13.536199999999999</v>
      </c>
      <c r="F43" s="38">
        <v>5.0961999999999996</v>
      </c>
      <c r="G43" s="38">
        <v>8.4400999999999993</v>
      </c>
      <c r="H43" s="15">
        <v>16.7273</v>
      </c>
      <c r="I43" s="38">
        <v>7.1779000000000002</v>
      </c>
      <c r="J43" s="38">
        <v>9.5494000000000003</v>
      </c>
      <c r="K43" s="15">
        <v>19.6782</v>
      </c>
      <c r="L43" s="38">
        <v>11.7743</v>
      </c>
      <c r="M43" s="38">
        <v>7.9039000000000001</v>
      </c>
    </row>
    <row r="44" spans="1:13">
      <c r="A44" s="51" t="s">
        <v>118</v>
      </c>
      <c r="B44" s="42" t="s">
        <v>248</v>
      </c>
      <c r="C44" s="42" t="s">
        <v>248</v>
      </c>
      <c r="D44" s="42" t="s">
        <v>248</v>
      </c>
      <c r="E44" s="15">
        <v>9.8225999999999996</v>
      </c>
      <c r="F44" s="38">
        <v>5.9081000000000001</v>
      </c>
      <c r="G44" s="38">
        <v>3.9144999999999999</v>
      </c>
      <c r="H44" s="15">
        <v>10.185600000000001</v>
      </c>
      <c r="I44" s="38">
        <v>5.7853000000000003</v>
      </c>
      <c r="J44" s="38">
        <v>4.4002999999999997</v>
      </c>
      <c r="K44" s="15">
        <v>13.0509</v>
      </c>
      <c r="L44" s="38">
        <v>6.8505000000000003</v>
      </c>
      <c r="M44" s="38">
        <v>6.2003000000000004</v>
      </c>
    </row>
    <row r="45" spans="1:13">
      <c r="A45" s="51" t="s">
        <v>120</v>
      </c>
      <c r="B45" s="42" t="s">
        <v>248</v>
      </c>
      <c r="C45" s="42" t="s">
        <v>248</v>
      </c>
      <c r="D45" s="42" t="s">
        <v>248</v>
      </c>
      <c r="E45" s="15">
        <v>10.2568</v>
      </c>
      <c r="F45" s="38">
        <v>4.8916000000000004</v>
      </c>
      <c r="G45" s="38">
        <v>5.3651999999999997</v>
      </c>
      <c r="H45" s="15">
        <v>11.223699999999999</v>
      </c>
      <c r="I45" s="38">
        <v>4.3308999999999997</v>
      </c>
      <c r="J45" s="38">
        <v>6.8928000000000003</v>
      </c>
      <c r="K45" s="15">
        <v>12.5594</v>
      </c>
      <c r="L45" s="38">
        <v>4.5624000000000002</v>
      </c>
      <c r="M45" s="38">
        <v>7.9969999999999999</v>
      </c>
    </row>
    <row r="46" spans="1:13">
      <c r="A46" s="51" t="s">
        <v>121</v>
      </c>
      <c r="B46" s="38">
        <v>12.433</v>
      </c>
      <c r="C46" s="38">
        <v>5.9672000000000001</v>
      </c>
      <c r="D46" s="38">
        <v>6.4657</v>
      </c>
      <c r="E46" s="15">
        <v>14.0158</v>
      </c>
      <c r="F46" s="38">
        <v>6.5838000000000001</v>
      </c>
      <c r="G46" s="38">
        <v>7.4320000000000004</v>
      </c>
      <c r="H46" s="15">
        <v>17.0505</v>
      </c>
      <c r="I46" s="38">
        <v>8.6372999999999998</v>
      </c>
      <c r="J46" s="38">
        <v>8.4132999999999996</v>
      </c>
      <c r="K46" s="15">
        <v>20.2136</v>
      </c>
      <c r="L46" s="38">
        <v>9.5694999999999997</v>
      </c>
      <c r="M46" s="38">
        <v>10.6441</v>
      </c>
    </row>
    <row r="47" spans="1:13">
      <c r="A47" s="51" t="s">
        <v>122</v>
      </c>
      <c r="B47" s="42" t="s">
        <v>248</v>
      </c>
      <c r="C47" s="42" t="s">
        <v>248</v>
      </c>
      <c r="D47" s="42" t="s">
        <v>248</v>
      </c>
      <c r="E47" s="15">
        <v>9.1689000000000007</v>
      </c>
      <c r="F47" s="38">
        <v>4.3712</v>
      </c>
      <c r="G47" s="38">
        <v>4.7976999999999999</v>
      </c>
      <c r="H47" s="15">
        <v>10.998900000000001</v>
      </c>
      <c r="I47" s="38">
        <v>6.0551000000000004</v>
      </c>
      <c r="J47" s="38">
        <v>4.9438000000000004</v>
      </c>
      <c r="K47" s="15">
        <v>13.507400000000001</v>
      </c>
      <c r="L47" s="38">
        <v>5.8208000000000002</v>
      </c>
      <c r="M47" s="38">
        <v>7.6866000000000003</v>
      </c>
    </row>
    <row r="48" spans="1:13">
      <c r="A48" s="51" t="s">
        <v>123</v>
      </c>
      <c r="B48" s="42" t="s">
        <v>248</v>
      </c>
      <c r="C48" s="42" t="s">
        <v>248</v>
      </c>
      <c r="D48" s="42" t="s">
        <v>248</v>
      </c>
      <c r="E48" s="22" t="s">
        <v>248</v>
      </c>
      <c r="F48" s="42" t="s">
        <v>248</v>
      </c>
      <c r="G48" s="42" t="s">
        <v>248</v>
      </c>
      <c r="H48" s="15">
        <v>12.3</v>
      </c>
      <c r="I48" s="38">
        <v>4.2855999999999996</v>
      </c>
      <c r="J48" s="38">
        <v>8.0144000000000002</v>
      </c>
      <c r="K48" s="15">
        <v>16.9861</v>
      </c>
      <c r="L48" s="38">
        <v>9.5467999999999993</v>
      </c>
      <c r="M48" s="38">
        <v>7.4391999999999996</v>
      </c>
    </row>
    <row r="49" spans="1:13">
      <c r="A49" s="51" t="s">
        <v>124</v>
      </c>
      <c r="B49" s="38">
        <v>9.0754999999999999</v>
      </c>
      <c r="C49" s="38">
        <v>5.1661999999999999</v>
      </c>
      <c r="D49" s="38">
        <v>3.9093</v>
      </c>
      <c r="E49" s="15">
        <v>11.898</v>
      </c>
      <c r="F49" s="38">
        <v>5.282</v>
      </c>
      <c r="G49" s="38">
        <v>6.6158999999999999</v>
      </c>
      <c r="H49" s="15">
        <v>13.349399999999999</v>
      </c>
      <c r="I49" s="38">
        <v>7.2591999999999999</v>
      </c>
      <c r="J49" s="38">
        <v>6.0902000000000003</v>
      </c>
      <c r="K49" s="15">
        <v>14.9488</v>
      </c>
      <c r="L49" s="38">
        <v>9.9735999999999994</v>
      </c>
      <c r="M49" s="38">
        <v>4.9752000000000001</v>
      </c>
    </row>
    <row r="50" spans="1:13">
      <c r="A50" s="51" t="s">
        <v>125</v>
      </c>
      <c r="B50" s="42" t="s">
        <v>248</v>
      </c>
      <c r="C50" s="42" t="s">
        <v>248</v>
      </c>
      <c r="D50" s="42" t="s">
        <v>248</v>
      </c>
      <c r="E50" s="22" t="s">
        <v>248</v>
      </c>
      <c r="F50" s="42" t="s">
        <v>248</v>
      </c>
      <c r="G50" s="42" t="s">
        <v>248</v>
      </c>
      <c r="H50" s="15">
        <v>12.651999999999999</v>
      </c>
      <c r="I50" s="38">
        <v>5.5244</v>
      </c>
      <c r="J50" s="38">
        <v>7.1276000000000002</v>
      </c>
      <c r="K50" s="22" t="s">
        <v>248</v>
      </c>
      <c r="L50" s="42" t="s">
        <v>248</v>
      </c>
      <c r="M50" s="42" t="s">
        <v>248</v>
      </c>
    </row>
    <row r="51" spans="1:13">
      <c r="A51" s="51" t="s">
        <v>126</v>
      </c>
      <c r="B51" s="38">
        <v>9.2996999999999996</v>
      </c>
      <c r="C51" s="38">
        <v>5.3316999999999997</v>
      </c>
      <c r="D51" s="38">
        <v>3.968</v>
      </c>
      <c r="E51" s="15">
        <v>9.9374000000000002</v>
      </c>
      <c r="F51" s="38">
        <v>5.7850999999999999</v>
      </c>
      <c r="G51" s="38">
        <v>4.1523000000000003</v>
      </c>
      <c r="H51" s="15">
        <v>12.715299999999999</v>
      </c>
      <c r="I51" s="38">
        <v>8.4877000000000002</v>
      </c>
      <c r="J51" s="38">
        <v>4.2275999999999998</v>
      </c>
      <c r="K51" s="15">
        <v>14.567</v>
      </c>
      <c r="L51" s="38">
        <v>11.0753</v>
      </c>
      <c r="M51" s="38">
        <v>3.4916999999999998</v>
      </c>
    </row>
    <row r="52" spans="1:13">
      <c r="A52" s="51" t="s">
        <v>127</v>
      </c>
      <c r="B52" s="38">
        <v>8.0383999999999993</v>
      </c>
      <c r="C52" s="38">
        <v>4.2142999999999997</v>
      </c>
      <c r="D52" s="38">
        <v>3.8241000000000001</v>
      </c>
      <c r="E52" s="15">
        <v>9.8720999999999997</v>
      </c>
      <c r="F52" s="38">
        <v>4.3624000000000001</v>
      </c>
      <c r="G52" s="38">
        <v>5.5096999999999996</v>
      </c>
      <c r="H52" s="15">
        <v>12.075699999999999</v>
      </c>
      <c r="I52" s="38">
        <v>7.2196999999999996</v>
      </c>
      <c r="J52" s="38">
        <v>4.8559999999999999</v>
      </c>
      <c r="K52" s="15">
        <v>16.926200000000001</v>
      </c>
      <c r="L52" s="38">
        <v>10.2065</v>
      </c>
      <c r="M52" s="38">
        <v>6.7196999999999996</v>
      </c>
    </row>
    <row r="53" spans="1:13">
      <c r="A53" s="51" t="s">
        <v>128</v>
      </c>
      <c r="B53" s="38">
        <v>8.1189</v>
      </c>
      <c r="C53" s="38">
        <v>3.4432999999999998</v>
      </c>
      <c r="D53" s="38">
        <v>4.6756000000000002</v>
      </c>
      <c r="E53" s="15">
        <v>8.8559000000000001</v>
      </c>
      <c r="F53" s="38">
        <v>3.9514</v>
      </c>
      <c r="G53" s="38">
        <v>4.9044999999999996</v>
      </c>
      <c r="H53" s="15">
        <v>10.061500000000001</v>
      </c>
      <c r="I53" s="38">
        <v>1.7882</v>
      </c>
      <c r="J53" s="38">
        <v>8.2734000000000005</v>
      </c>
      <c r="K53" s="15">
        <v>12.922000000000001</v>
      </c>
      <c r="L53" s="38">
        <v>3.9634999999999998</v>
      </c>
      <c r="M53" s="38">
        <v>8.9585000000000008</v>
      </c>
    </row>
    <row r="54" spans="1:13">
      <c r="A54" s="40" t="s">
        <v>129</v>
      </c>
      <c r="B54" s="41"/>
      <c r="C54" s="41"/>
      <c r="D54" s="41"/>
      <c r="E54" s="41"/>
      <c r="F54" s="41"/>
      <c r="G54" s="41"/>
      <c r="H54" s="41"/>
      <c r="I54" s="41"/>
      <c r="J54" s="41"/>
      <c r="K54" s="41"/>
      <c r="L54" s="41"/>
      <c r="M54" s="41"/>
    </row>
    <row r="55" spans="1:13">
      <c r="A55" s="52" t="s">
        <v>131</v>
      </c>
      <c r="B55" s="38">
        <v>6.1276999999999999</v>
      </c>
      <c r="C55" s="38">
        <v>5.4162999999999997</v>
      </c>
      <c r="D55" s="38">
        <v>0.71140000000000003</v>
      </c>
      <c r="E55" s="15">
        <v>11.4861</v>
      </c>
      <c r="F55" s="38">
        <v>9.6151</v>
      </c>
      <c r="G55" s="38">
        <v>1.871</v>
      </c>
      <c r="H55" s="15">
        <v>13.267799999999999</v>
      </c>
      <c r="I55" s="38">
        <v>9.7622999999999998</v>
      </c>
      <c r="J55" s="38">
        <v>3.5055000000000001</v>
      </c>
      <c r="K55" s="15">
        <v>15.1989</v>
      </c>
      <c r="L55" s="38">
        <v>9.1416000000000004</v>
      </c>
      <c r="M55" s="38">
        <v>6.0572999999999997</v>
      </c>
    </row>
    <row r="56" spans="1:13">
      <c r="A56" s="16" t="s">
        <v>180</v>
      </c>
      <c r="B56" s="13" t="s">
        <v>248</v>
      </c>
      <c r="C56" s="13" t="s">
        <v>248</v>
      </c>
      <c r="D56" s="13" t="s">
        <v>248</v>
      </c>
      <c r="E56" s="31" t="s">
        <v>248</v>
      </c>
      <c r="F56" s="13" t="s">
        <v>248</v>
      </c>
      <c r="G56" s="13" t="s">
        <v>248</v>
      </c>
      <c r="H56" s="20">
        <v>8.0048999999999992</v>
      </c>
      <c r="I56" s="8">
        <v>2.8898999999999999</v>
      </c>
      <c r="J56" s="8">
        <v>5.1150000000000002</v>
      </c>
      <c r="K56" s="20">
        <v>8.9525000000000006</v>
      </c>
      <c r="L56" s="8">
        <v>5.4771000000000001</v>
      </c>
      <c r="M56" s="8">
        <v>3.4754</v>
      </c>
    </row>
    <row r="57" spans="1:13">
      <c r="A57" s="10" t="s">
        <v>249</v>
      </c>
    </row>
    <row r="58" spans="1:13">
      <c r="A58" s="10" t="s">
        <v>181</v>
      </c>
    </row>
    <row r="59" spans="1:13">
      <c r="A59" s="10" t="s">
        <v>255</v>
      </c>
    </row>
    <row r="60" spans="1:13">
      <c r="A60" s="10" t="s">
        <v>256</v>
      </c>
    </row>
  </sheetData>
  <mergeCells count="6">
    <mergeCell ref="K2:M2"/>
    <mergeCell ref="E2:G2"/>
    <mergeCell ref="H2:J2"/>
    <mergeCell ref="A2:A3"/>
    <mergeCell ref="A54:M54"/>
    <mergeCell ref="B2:D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59"/>
  <sheetViews>
    <sheetView workbookViewId="0"/>
  </sheetViews>
  <sheetFormatPr defaultRowHeight="15"/>
  <cols>
    <col min="1" max="1" width="26" customWidth="1"/>
    <col min="2" max="11" width="16" customWidth="1"/>
  </cols>
  <sheetData>
    <row r="1" spans="1:11">
      <c r="A1" s="2" t="s">
        <v>20</v>
      </c>
    </row>
    <row r="2" spans="1:11">
      <c r="A2" s="43" t="s">
        <v>73</v>
      </c>
      <c r="B2" s="66">
        <v>2000</v>
      </c>
      <c r="C2" s="45"/>
      <c r="D2" s="45"/>
      <c r="E2" s="45"/>
      <c r="F2" s="45"/>
      <c r="G2" s="66">
        <v>2003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14.355700000000001</v>
      </c>
      <c r="C4" s="38">
        <v>3.9379</v>
      </c>
      <c r="D4" s="38">
        <v>10.417899999999999</v>
      </c>
      <c r="E4" s="38">
        <v>7.3624000000000001</v>
      </c>
      <c r="F4" s="38">
        <v>3.0554000000000001</v>
      </c>
      <c r="G4" s="15">
        <v>18.5442</v>
      </c>
      <c r="H4" s="38">
        <v>3.76</v>
      </c>
      <c r="I4" s="38">
        <v>14.7842</v>
      </c>
      <c r="J4" s="38">
        <v>7.9584999999999999</v>
      </c>
      <c r="K4" s="38">
        <v>6.8257000000000003</v>
      </c>
    </row>
    <row r="5" spans="1:11">
      <c r="A5" s="51" t="s">
        <v>79</v>
      </c>
      <c r="B5" s="38">
        <v>14.105600000000001</v>
      </c>
      <c r="C5" s="38">
        <v>6.41</v>
      </c>
      <c r="D5" s="38">
        <v>7.6955999999999998</v>
      </c>
      <c r="E5" s="38">
        <v>7.1017999999999999</v>
      </c>
      <c r="F5" s="38">
        <v>0.59379999999999999</v>
      </c>
      <c r="G5" s="15">
        <v>13.6174</v>
      </c>
      <c r="H5" s="38">
        <v>2.1659999999999999</v>
      </c>
      <c r="I5" s="38">
        <v>11.451499999999999</v>
      </c>
      <c r="J5" s="38">
        <v>8.8719000000000001</v>
      </c>
      <c r="K5" s="38">
        <v>2.5796000000000001</v>
      </c>
    </row>
    <row r="6" spans="1:11">
      <c r="A6" s="51" t="s">
        <v>80</v>
      </c>
      <c r="B6" s="42" t="s">
        <v>248</v>
      </c>
      <c r="C6" s="42" t="s">
        <v>248</v>
      </c>
      <c r="D6" s="42" t="s">
        <v>248</v>
      </c>
      <c r="E6" s="42" t="s">
        <v>248</v>
      </c>
      <c r="F6" s="42" t="s">
        <v>248</v>
      </c>
      <c r="G6" s="15">
        <v>23.367599999999999</v>
      </c>
      <c r="H6" s="38">
        <v>1.0095000000000001</v>
      </c>
      <c r="I6" s="38">
        <v>22.3581</v>
      </c>
      <c r="J6" s="38">
        <v>14.421099999999999</v>
      </c>
      <c r="K6" s="38">
        <v>7.9370000000000003</v>
      </c>
    </row>
    <row r="7" spans="1:11">
      <c r="A7" s="51" t="s">
        <v>81</v>
      </c>
      <c r="B7" s="38">
        <v>18.842099999999999</v>
      </c>
      <c r="C7" s="38">
        <v>3.0304000000000002</v>
      </c>
      <c r="D7" s="38">
        <v>15.8117</v>
      </c>
      <c r="E7" s="38">
        <v>11.338100000000001</v>
      </c>
      <c r="F7" s="38">
        <v>4.4736000000000002</v>
      </c>
      <c r="G7" s="15">
        <v>23.941700000000001</v>
      </c>
      <c r="H7" s="38">
        <v>3.6318999999999999</v>
      </c>
      <c r="I7" s="38">
        <v>20.309799999999999</v>
      </c>
      <c r="J7" s="38">
        <v>14.7545</v>
      </c>
      <c r="K7" s="38">
        <v>5.5552000000000001</v>
      </c>
    </row>
    <row r="8" spans="1:11">
      <c r="A8" s="51" t="s">
        <v>82</v>
      </c>
      <c r="B8" s="38">
        <v>13.6419</v>
      </c>
      <c r="C8" s="38">
        <v>2.2166999999999999</v>
      </c>
      <c r="D8" s="38">
        <v>11.4252</v>
      </c>
      <c r="E8" s="38">
        <v>7.6776</v>
      </c>
      <c r="F8" s="38">
        <v>3.7475999999999998</v>
      </c>
      <c r="G8" s="15">
        <v>16.797899999999998</v>
      </c>
      <c r="H8" s="38">
        <v>1.9103000000000001</v>
      </c>
      <c r="I8" s="38">
        <v>14.887600000000001</v>
      </c>
      <c r="J8" s="38">
        <v>7.0385</v>
      </c>
      <c r="K8" s="38">
        <v>7.8491</v>
      </c>
    </row>
    <row r="9" spans="1:11">
      <c r="A9" s="51" t="s">
        <v>83</v>
      </c>
      <c r="B9" s="38">
        <v>26.634799999999998</v>
      </c>
      <c r="C9" s="38">
        <v>4.1744000000000003</v>
      </c>
      <c r="D9" s="38">
        <v>22.4605</v>
      </c>
      <c r="E9" s="38">
        <v>17.135999999999999</v>
      </c>
      <c r="F9" s="38">
        <v>5.3244999999999996</v>
      </c>
      <c r="G9" s="15">
        <v>27.437100000000001</v>
      </c>
      <c r="H9" s="38">
        <v>2.6240000000000001</v>
      </c>
      <c r="I9" s="38">
        <v>24.812999999999999</v>
      </c>
      <c r="J9" s="38">
        <v>22.222899999999999</v>
      </c>
      <c r="K9" s="38">
        <v>2.5901999999999998</v>
      </c>
    </row>
    <row r="10" spans="1:11">
      <c r="A10" s="51" t="s">
        <v>84</v>
      </c>
      <c r="B10" s="42" t="s">
        <v>248</v>
      </c>
      <c r="C10" s="42" t="s">
        <v>248</v>
      </c>
      <c r="D10" s="42" t="s">
        <v>248</v>
      </c>
      <c r="E10" s="42" t="s">
        <v>248</v>
      </c>
      <c r="F10" s="42" t="s">
        <v>248</v>
      </c>
      <c r="G10" s="15">
        <v>15.3743</v>
      </c>
      <c r="H10" s="38">
        <v>1.8544</v>
      </c>
      <c r="I10" s="38">
        <v>13.5198</v>
      </c>
      <c r="J10" s="38">
        <v>5.3769</v>
      </c>
      <c r="K10" s="38">
        <v>8.1428999999999991</v>
      </c>
    </row>
    <row r="11" spans="1:11">
      <c r="A11" s="51" t="s">
        <v>85</v>
      </c>
      <c r="B11" s="38">
        <v>15.7836</v>
      </c>
      <c r="C11" s="38">
        <v>6.0446</v>
      </c>
      <c r="D11" s="38">
        <v>9.7390000000000008</v>
      </c>
      <c r="E11" s="38">
        <v>5.9006999999999996</v>
      </c>
      <c r="F11" s="38">
        <v>3.8382999999999998</v>
      </c>
      <c r="G11" s="15">
        <v>17.143699999999999</v>
      </c>
      <c r="H11" s="38">
        <v>3.8460999999999999</v>
      </c>
      <c r="I11" s="38">
        <v>13.297599999999999</v>
      </c>
      <c r="J11" s="38">
        <v>5.4672000000000001</v>
      </c>
      <c r="K11" s="38">
        <v>7.8304</v>
      </c>
    </row>
    <row r="12" spans="1:11">
      <c r="A12" s="51" t="s">
        <v>86</v>
      </c>
      <c r="B12" s="42" t="s">
        <v>248</v>
      </c>
      <c r="C12" s="42" t="s">
        <v>248</v>
      </c>
      <c r="D12" s="42" t="s">
        <v>248</v>
      </c>
      <c r="E12" s="42" t="s">
        <v>248</v>
      </c>
      <c r="F12" s="42" t="s">
        <v>248</v>
      </c>
      <c r="G12" s="15">
        <v>17.860299999999999</v>
      </c>
      <c r="H12" s="38">
        <v>9.0706000000000007</v>
      </c>
      <c r="I12" s="38">
        <v>8.7897999999999996</v>
      </c>
      <c r="J12" s="38">
        <v>3.1613000000000002</v>
      </c>
      <c r="K12" s="38">
        <v>5.6284000000000001</v>
      </c>
    </row>
    <row r="13" spans="1:11">
      <c r="A13" s="51" t="s">
        <v>87</v>
      </c>
      <c r="B13" s="42" t="s">
        <v>248</v>
      </c>
      <c r="C13" s="42" t="s">
        <v>248</v>
      </c>
      <c r="D13" s="42" t="s">
        <v>248</v>
      </c>
      <c r="E13" s="42" t="s">
        <v>248</v>
      </c>
      <c r="F13" s="42" t="s">
        <v>248</v>
      </c>
      <c r="G13" s="15">
        <v>19.156600000000001</v>
      </c>
      <c r="H13" s="38">
        <v>2.9521999999999999</v>
      </c>
      <c r="I13" s="38">
        <v>16.2044</v>
      </c>
      <c r="J13" s="38">
        <v>4.8853</v>
      </c>
      <c r="K13" s="38">
        <v>11.319100000000001</v>
      </c>
    </row>
    <row r="14" spans="1:11">
      <c r="A14" s="51" t="s">
        <v>88</v>
      </c>
      <c r="B14" s="38">
        <v>10.619199999999999</v>
      </c>
      <c r="C14" s="38">
        <v>4.7899000000000003</v>
      </c>
      <c r="D14" s="38">
        <v>5.8292999999999999</v>
      </c>
      <c r="E14" s="38">
        <v>3.1882999999999999</v>
      </c>
      <c r="F14" s="38">
        <v>2.641</v>
      </c>
      <c r="G14" s="15">
        <v>12.838800000000001</v>
      </c>
      <c r="H14" s="38">
        <v>1.9983</v>
      </c>
      <c r="I14" s="38">
        <v>10.8406</v>
      </c>
      <c r="J14" s="38">
        <v>4.8559000000000001</v>
      </c>
      <c r="K14" s="38">
        <v>5.9847000000000001</v>
      </c>
    </row>
    <row r="15" spans="1:11">
      <c r="A15" s="51" t="s">
        <v>89</v>
      </c>
      <c r="B15" s="38">
        <v>20.312999999999999</v>
      </c>
      <c r="C15" s="38">
        <v>5.3436000000000003</v>
      </c>
      <c r="D15" s="38">
        <v>14.9694</v>
      </c>
      <c r="E15" s="38">
        <v>12.991099999999999</v>
      </c>
      <c r="F15" s="38">
        <v>1.9782999999999999</v>
      </c>
      <c r="G15" s="15">
        <v>20.352399999999999</v>
      </c>
      <c r="H15" s="38">
        <v>3.6652999999999998</v>
      </c>
      <c r="I15" s="38">
        <v>16.687100000000001</v>
      </c>
      <c r="J15" s="38">
        <v>7.8634000000000004</v>
      </c>
      <c r="K15" s="38">
        <v>8.8237000000000005</v>
      </c>
    </row>
    <row r="16" spans="1:11">
      <c r="A16" s="51" t="s">
        <v>90</v>
      </c>
      <c r="B16" s="38">
        <v>13.8674</v>
      </c>
      <c r="C16" s="38">
        <v>1.9542999999999999</v>
      </c>
      <c r="D16" s="38">
        <v>11.9131</v>
      </c>
      <c r="E16" s="38">
        <v>8.1767000000000003</v>
      </c>
      <c r="F16" s="38">
        <v>3.7364000000000002</v>
      </c>
      <c r="G16" s="15">
        <v>14.6126</v>
      </c>
      <c r="H16" s="38">
        <v>0.73670000000000002</v>
      </c>
      <c r="I16" s="38">
        <v>13.8759</v>
      </c>
      <c r="J16" s="38">
        <v>9.3659999999999997</v>
      </c>
      <c r="K16" s="38">
        <v>4.51</v>
      </c>
    </row>
    <row r="17" spans="1:11">
      <c r="A17" s="51" t="s">
        <v>91</v>
      </c>
      <c r="B17" s="38">
        <v>15.3977</v>
      </c>
      <c r="C17" s="38">
        <v>4.7595000000000001</v>
      </c>
      <c r="D17" s="38">
        <v>10.6381</v>
      </c>
      <c r="E17" s="38">
        <v>7.1413000000000002</v>
      </c>
      <c r="F17" s="38">
        <v>3.4967999999999999</v>
      </c>
      <c r="G17" s="15">
        <v>18.007899999999999</v>
      </c>
      <c r="H17" s="38">
        <v>4.4302000000000001</v>
      </c>
      <c r="I17" s="38">
        <v>13.5777</v>
      </c>
      <c r="J17" s="38">
        <v>4.2228000000000003</v>
      </c>
      <c r="K17" s="38">
        <v>9.3549000000000007</v>
      </c>
    </row>
    <row r="18" spans="1:11">
      <c r="A18" s="51" t="s">
        <v>92</v>
      </c>
      <c r="B18" s="38">
        <v>12.3256</v>
      </c>
      <c r="C18" s="38">
        <v>3.1606000000000001</v>
      </c>
      <c r="D18" s="38">
        <v>9.1649999999999991</v>
      </c>
      <c r="E18" s="38">
        <v>6.0052000000000003</v>
      </c>
      <c r="F18" s="38">
        <v>3.1598000000000002</v>
      </c>
      <c r="G18" s="15">
        <v>15.248100000000001</v>
      </c>
      <c r="H18" s="38">
        <v>2.3477999999999999</v>
      </c>
      <c r="I18" s="38">
        <v>12.9002</v>
      </c>
      <c r="J18" s="38">
        <v>6.1707999999999998</v>
      </c>
      <c r="K18" s="38">
        <v>6.7294</v>
      </c>
    </row>
    <row r="19" spans="1:11">
      <c r="A19" s="51" t="s">
        <v>93</v>
      </c>
      <c r="B19" s="42" t="s">
        <v>248</v>
      </c>
      <c r="C19" s="42" t="s">
        <v>248</v>
      </c>
      <c r="D19" s="42" t="s">
        <v>248</v>
      </c>
      <c r="E19" s="42" t="s">
        <v>248</v>
      </c>
      <c r="F19" s="42" t="s">
        <v>248</v>
      </c>
      <c r="G19" s="15">
        <v>17.484999999999999</v>
      </c>
      <c r="H19" s="38">
        <v>2.3980999999999999</v>
      </c>
      <c r="I19" s="38">
        <v>15.0868</v>
      </c>
      <c r="J19" s="38">
        <v>5.5993000000000004</v>
      </c>
      <c r="K19" s="38">
        <v>9.4875000000000007</v>
      </c>
    </row>
    <row r="20" spans="1:11">
      <c r="A20" s="51" t="s">
        <v>94</v>
      </c>
      <c r="B20" s="38">
        <v>13.693</v>
      </c>
      <c r="C20" s="38">
        <v>3.3254000000000001</v>
      </c>
      <c r="D20" s="38">
        <v>10.367599999999999</v>
      </c>
      <c r="E20" s="38">
        <v>7.7472000000000003</v>
      </c>
      <c r="F20" s="38">
        <v>2.6204000000000001</v>
      </c>
      <c r="G20" s="15">
        <v>15.929</v>
      </c>
      <c r="H20" s="38">
        <v>2.9156</v>
      </c>
      <c r="I20" s="38">
        <v>13.013400000000001</v>
      </c>
      <c r="J20" s="38">
        <v>3.6131000000000002</v>
      </c>
      <c r="K20" s="38">
        <v>9.4002999999999997</v>
      </c>
    </row>
    <row r="21" spans="1:11">
      <c r="A21" s="51" t="s">
        <v>95</v>
      </c>
      <c r="B21" s="38">
        <v>13.553100000000001</v>
      </c>
      <c r="C21" s="38">
        <v>4.4962</v>
      </c>
      <c r="D21" s="38">
        <v>9.0569000000000006</v>
      </c>
      <c r="E21" s="38">
        <v>4.6989000000000001</v>
      </c>
      <c r="F21" s="38">
        <v>4.3579999999999997</v>
      </c>
      <c r="G21" s="15">
        <v>13.6355</v>
      </c>
      <c r="H21" s="38">
        <v>4.4175000000000004</v>
      </c>
      <c r="I21" s="38">
        <v>9.2180999999999997</v>
      </c>
      <c r="J21" s="38">
        <v>4.1577000000000002</v>
      </c>
      <c r="K21" s="38">
        <v>5.0602999999999998</v>
      </c>
    </row>
    <row r="22" spans="1:11">
      <c r="A22" s="51" t="s">
        <v>96</v>
      </c>
      <c r="B22" s="38">
        <v>13.0845</v>
      </c>
      <c r="C22" s="38">
        <v>2.6080999999999999</v>
      </c>
      <c r="D22" s="38">
        <v>10.4764</v>
      </c>
      <c r="E22" s="38">
        <v>4.2988999999999997</v>
      </c>
      <c r="F22" s="38">
        <v>6.1775000000000002</v>
      </c>
      <c r="G22" s="15">
        <v>16.4238</v>
      </c>
      <c r="H22" s="38">
        <v>4.6054000000000004</v>
      </c>
      <c r="I22" s="38">
        <v>11.8184</v>
      </c>
      <c r="J22" s="38">
        <v>2.1764000000000001</v>
      </c>
      <c r="K22" s="38">
        <v>9.6419999999999995</v>
      </c>
    </row>
    <row r="23" spans="1:11">
      <c r="A23" s="51" t="s">
        <v>97</v>
      </c>
      <c r="B23" s="38">
        <v>14.6828</v>
      </c>
      <c r="C23" s="38">
        <v>2.6608999999999998</v>
      </c>
      <c r="D23" s="38">
        <v>12.021800000000001</v>
      </c>
      <c r="E23" s="38">
        <v>7.4124999999999996</v>
      </c>
      <c r="F23" s="38">
        <v>4.6093000000000002</v>
      </c>
      <c r="G23" s="15">
        <v>16.782</v>
      </c>
      <c r="H23" s="38">
        <v>3.8342000000000001</v>
      </c>
      <c r="I23" s="38">
        <v>12.947800000000001</v>
      </c>
      <c r="J23" s="38">
        <v>5.4165000000000001</v>
      </c>
      <c r="K23" s="38">
        <v>7.5312999999999999</v>
      </c>
    </row>
    <row r="24" spans="1:11">
      <c r="A24" s="51" t="s">
        <v>98</v>
      </c>
      <c r="B24" s="38">
        <v>13.3469</v>
      </c>
      <c r="C24" s="38">
        <v>2.7090999999999998</v>
      </c>
      <c r="D24" s="38">
        <v>10.6378</v>
      </c>
      <c r="E24" s="38">
        <v>6.8932000000000002</v>
      </c>
      <c r="F24" s="38">
        <v>3.7446000000000002</v>
      </c>
      <c r="G24" s="15">
        <v>15.7333</v>
      </c>
      <c r="H24" s="38">
        <v>4.0761000000000003</v>
      </c>
      <c r="I24" s="38">
        <v>11.6572</v>
      </c>
      <c r="J24" s="38">
        <v>6.8178999999999998</v>
      </c>
      <c r="K24" s="38">
        <v>4.8392999999999997</v>
      </c>
    </row>
    <row r="25" spans="1:11">
      <c r="A25" s="51" t="s">
        <v>99</v>
      </c>
      <c r="B25" s="38">
        <v>19.4129</v>
      </c>
      <c r="C25" s="38">
        <v>2.7385000000000002</v>
      </c>
      <c r="D25" s="38">
        <v>16.674399999999999</v>
      </c>
      <c r="E25" s="38">
        <v>7.8949999999999996</v>
      </c>
      <c r="F25" s="38">
        <v>8.7795000000000005</v>
      </c>
      <c r="G25" s="15">
        <v>18.421800000000001</v>
      </c>
      <c r="H25" s="38">
        <v>3.1309999999999998</v>
      </c>
      <c r="I25" s="38">
        <v>15.290800000000001</v>
      </c>
      <c r="J25" s="38">
        <v>4.4626999999999999</v>
      </c>
      <c r="K25" s="38">
        <v>10.828099999999999</v>
      </c>
    </row>
    <row r="26" spans="1:11">
      <c r="A26" s="51" t="s">
        <v>100</v>
      </c>
      <c r="B26" s="38">
        <v>10.666</v>
      </c>
      <c r="C26" s="38">
        <v>3.8631000000000002</v>
      </c>
      <c r="D26" s="38">
        <v>6.8029000000000002</v>
      </c>
      <c r="E26" s="38">
        <v>4.5713999999999997</v>
      </c>
      <c r="F26" s="38">
        <v>2.2315</v>
      </c>
      <c r="G26" s="15">
        <v>14.675599999999999</v>
      </c>
      <c r="H26" s="38">
        <v>4.6534000000000004</v>
      </c>
      <c r="I26" s="38">
        <v>10.0222</v>
      </c>
      <c r="J26" s="38">
        <v>3.8816999999999999</v>
      </c>
      <c r="K26" s="38">
        <v>6.1405000000000003</v>
      </c>
    </row>
    <row r="27" spans="1:11">
      <c r="A27" s="51" t="s">
        <v>101</v>
      </c>
      <c r="B27" s="38">
        <v>15.0867</v>
      </c>
      <c r="C27" s="38">
        <v>1.6296999999999999</v>
      </c>
      <c r="D27" s="38">
        <v>13.457000000000001</v>
      </c>
      <c r="E27" s="38">
        <v>10.882199999999999</v>
      </c>
      <c r="F27" s="38">
        <v>2.5747</v>
      </c>
      <c r="G27" s="15">
        <v>16.303699999999999</v>
      </c>
      <c r="H27" s="38">
        <v>2.3399000000000001</v>
      </c>
      <c r="I27" s="38">
        <v>13.963800000000001</v>
      </c>
      <c r="J27" s="38">
        <v>7.8048999999999999</v>
      </c>
      <c r="K27" s="38">
        <v>6.1589999999999998</v>
      </c>
    </row>
    <row r="28" spans="1:11">
      <c r="A28" s="51" t="s">
        <v>102</v>
      </c>
      <c r="B28" s="38">
        <v>10.513500000000001</v>
      </c>
      <c r="C28" s="38">
        <v>5.4728000000000003</v>
      </c>
      <c r="D28" s="38">
        <v>5.0407000000000002</v>
      </c>
      <c r="E28" s="38">
        <v>3.7608000000000001</v>
      </c>
      <c r="F28" s="38">
        <v>1.28</v>
      </c>
      <c r="G28" s="15">
        <v>9.3573000000000004</v>
      </c>
      <c r="H28" s="38">
        <v>4.8577000000000004</v>
      </c>
      <c r="I28" s="38">
        <v>4.4996</v>
      </c>
      <c r="J28" s="38">
        <v>2.8553999999999999</v>
      </c>
      <c r="K28" s="38">
        <v>1.6442000000000001</v>
      </c>
    </row>
    <row r="29" spans="1:11">
      <c r="A29" s="51" t="s">
        <v>103</v>
      </c>
      <c r="B29" s="38">
        <v>14.7095</v>
      </c>
      <c r="C29" s="38">
        <v>2.9428000000000001</v>
      </c>
      <c r="D29" s="38">
        <v>11.7667</v>
      </c>
      <c r="E29" s="38">
        <v>5.0667999999999997</v>
      </c>
      <c r="F29" s="38">
        <v>6.6999000000000004</v>
      </c>
      <c r="G29" s="15">
        <v>15.992100000000001</v>
      </c>
      <c r="H29" s="38">
        <v>3.7646000000000002</v>
      </c>
      <c r="I29" s="38">
        <v>12.227499999999999</v>
      </c>
      <c r="J29" s="38">
        <v>3.2372999999999998</v>
      </c>
      <c r="K29" s="38">
        <v>8.9902999999999995</v>
      </c>
    </row>
    <row r="30" spans="1:11">
      <c r="A30" s="51" t="s">
        <v>104</v>
      </c>
      <c r="B30" s="38">
        <v>11.679500000000001</v>
      </c>
      <c r="C30" s="38">
        <v>2.3024</v>
      </c>
      <c r="D30" s="38">
        <v>9.3771000000000004</v>
      </c>
      <c r="E30" s="38">
        <v>6.0583</v>
      </c>
      <c r="F30" s="38">
        <v>3.3188</v>
      </c>
      <c r="G30" s="15">
        <v>13.624700000000001</v>
      </c>
      <c r="H30" s="38">
        <v>1.6974</v>
      </c>
      <c r="I30" s="38">
        <v>11.9274</v>
      </c>
      <c r="J30" s="38">
        <v>5.4973999999999998</v>
      </c>
      <c r="K30" s="38">
        <v>6.43</v>
      </c>
    </row>
    <row r="31" spans="1:11">
      <c r="A31" s="51" t="s">
        <v>105</v>
      </c>
      <c r="B31" s="38">
        <v>13.1869</v>
      </c>
      <c r="C31" s="38">
        <v>3.5531000000000001</v>
      </c>
      <c r="D31" s="38">
        <v>9.6338000000000008</v>
      </c>
      <c r="E31" s="38">
        <v>7.3898000000000001</v>
      </c>
      <c r="F31" s="38">
        <v>2.2440000000000002</v>
      </c>
      <c r="G31" s="15">
        <v>16.273199999999999</v>
      </c>
      <c r="H31" s="38">
        <v>3.5114999999999998</v>
      </c>
      <c r="I31" s="38">
        <v>12.761699999999999</v>
      </c>
      <c r="J31" s="38">
        <v>7.4511000000000003</v>
      </c>
      <c r="K31" s="38">
        <v>5.3106</v>
      </c>
    </row>
    <row r="32" spans="1:11">
      <c r="A32" s="51" t="s">
        <v>106</v>
      </c>
      <c r="B32" s="38">
        <v>15.9071</v>
      </c>
      <c r="C32" s="38">
        <v>3.5867</v>
      </c>
      <c r="D32" s="38">
        <v>12.320399999999999</v>
      </c>
      <c r="E32" s="38">
        <v>7.6022999999999996</v>
      </c>
      <c r="F32" s="38">
        <v>4.7180999999999997</v>
      </c>
      <c r="G32" s="15">
        <v>18.000800000000002</v>
      </c>
      <c r="H32" s="38">
        <v>2.4426000000000001</v>
      </c>
      <c r="I32" s="38">
        <v>15.558199999999999</v>
      </c>
      <c r="J32" s="38">
        <v>9.2129999999999992</v>
      </c>
      <c r="K32" s="38">
        <v>6.3451000000000004</v>
      </c>
    </row>
    <row r="33" spans="1:11">
      <c r="A33" s="51" t="s">
        <v>107</v>
      </c>
      <c r="B33" s="42" t="s">
        <v>248</v>
      </c>
      <c r="C33" s="42" t="s">
        <v>248</v>
      </c>
      <c r="D33" s="42" t="s">
        <v>248</v>
      </c>
      <c r="E33" s="42" t="s">
        <v>248</v>
      </c>
      <c r="F33" s="42" t="s">
        <v>248</v>
      </c>
      <c r="G33" s="15">
        <v>19.7576</v>
      </c>
      <c r="H33" s="38">
        <v>3.4706000000000001</v>
      </c>
      <c r="I33" s="38">
        <v>16.286999999999999</v>
      </c>
      <c r="J33" s="38">
        <v>6.4690000000000003</v>
      </c>
      <c r="K33" s="38">
        <v>9.8179999999999996</v>
      </c>
    </row>
    <row r="34" spans="1:11">
      <c r="A34" s="51" t="s">
        <v>108</v>
      </c>
      <c r="B34" s="42" t="s">
        <v>248</v>
      </c>
      <c r="C34" s="42" t="s">
        <v>248</v>
      </c>
      <c r="D34" s="42" t="s">
        <v>248</v>
      </c>
      <c r="E34" s="42" t="s">
        <v>248</v>
      </c>
      <c r="F34" s="42" t="s">
        <v>248</v>
      </c>
      <c r="G34" s="15">
        <v>18.077200000000001</v>
      </c>
      <c r="H34" s="38">
        <v>2.3222</v>
      </c>
      <c r="I34" s="38">
        <v>15.755000000000001</v>
      </c>
      <c r="J34" s="38">
        <v>2.0749</v>
      </c>
      <c r="K34" s="38">
        <v>13.680099999999999</v>
      </c>
    </row>
    <row r="35" spans="1:11">
      <c r="A35" s="51" t="s">
        <v>109</v>
      </c>
      <c r="B35" s="38">
        <v>25.039000000000001</v>
      </c>
      <c r="C35" s="38">
        <v>7.319</v>
      </c>
      <c r="D35" s="38">
        <v>17.719899999999999</v>
      </c>
      <c r="E35" s="38">
        <v>13.750999999999999</v>
      </c>
      <c r="F35" s="38">
        <v>3.9689000000000001</v>
      </c>
      <c r="G35" s="15">
        <v>32.334800000000001</v>
      </c>
      <c r="H35" s="38">
        <v>2.4733999999999998</v>
      </c>
      <c r="I35" s="38">
        <v>29.8614</v>
      </c>
      <c r="J35" s="38">
        <v>15.518800000000001</v>
      </c>
      <c r="K35" s="38">
        <v>14.342599999999999</v>
      </c>
    </row>
    <row r="36" spans="1:11">
      <c r="A36" s="51" t="s">
        <v>110</v>
      </c>
      <c r="B36" s="38">
        <v>16.222200000000001</v>
      </c>
      <c r="C36" s="38">
        <v>4.0187999999999997</v>
      </c>
      <c r="D36" s="38">
        <v>12.2034</v>
      </c>
      <c r="E36" s="38">
        <v>4.9523000000000001</v>
      </c>
      <c r="F36" s="38">
        <v>7.2511000000000001</v>
      </c>
      <c r="G36" s="15">
        <v>20.085799999999999</v>
      </c>
      <c r="H36" s="38">
        <v>5.3806000000000003</v>
      </c>
      <c r="I36" s="38">
        <v>14.705299999999999</v>
      </c>
      <c r="J36" s="38">
        <v>3.0608</v>
      </c>
      <c r="K36" s="38">
        <v>11.644399999999999</v>
      </c>
    </row>
    <row r="37" spans="1:11">
      <c r="A37" s="51" t="s">
        <v>111</v>
      </c>
      <c r="B37" s="38">
        <v>15.698700000000001</v>
      </c>
      <c r="C37" s="38">
        <v>4.9976000000000003</v>
      </c>
      <c r="D37" s="38">
        <v>10.7011</v>
      </c>
      <c r="E37" s="38">
        <v>3.8346</v>
      </c>
      <c r="F37" s="38">
        <v>6.8663999999999996</v>
      </c>
      <c r="G37" s="15">
        <v>18.373899999999999</v>
      </c>
      <c r="H37" s="38">
        <v>3.7896999999999998</v>
      </c>
      <c r="I37" s="38">
        <v>14.584199999999999</v>
      </c>
      <c r="J37" s="38">
        <v>2.9064999999999999</v>
      </c>
      <c r="K37" s="38">
        <v>11.6777</v>
      </c>
    </row>
    <row r="38" spans="1:11">
      <c r="A38" s="51" t="s">
        <v>112</v>
      </c>
      <c r="B38" s="38">
        <v>11.129099999999999</v>
      </c>
      <c r="C38" s="38">
        <v>1.6303000000000001</v>
      </c>
      <c r="D38" s="38">
        <v>9.4989000000000008</v>
      </c>
      <c r="E38" s="38">
        <v>7.5297999999999998</v>
      </c>
      <c r="F38" s="38">
        <v>1.9691000000000001</v>
      </c>
      <c r="G38" s="15">
        <v>15.507</v>
      </c>
      <c r="H38" s="38">
        <v>1.4982</v>
      </c>
      <c r="I38" s="38">
        <v>14.008800000000001</v>
      </c>
      <c r="J38" s="38">
        <v>7.2370999999999999</v>
      </c>
      <c r="K38" s="38">
        <v>6.7717000000000001</v>
      </c>
    </row>
    <row r="39" spans="1:11">
      <c r="A39" s="51" t="s">
        <v>113</v>
      </c>
      <c r="B39" s="38">
        <v>11.424200000000001</v>
      </c>
      <c r="C39" s="38">
        <v>4.3563000000000001</v>
      </c>
      <c r="D39" s="38">
        <v>7.0678999999999998</v>
      </c>
      <c r="E39" s="38">
        <v>4.1394000000000002</v>
      </c>
      <c r="F39" s="38">
        <v>2.9285000000000001</v>
      </c>
      <c r="G39" s="15">
        <v>13.426</v>
      </c>
      <c r="H39" s="38">
        <v>5.1047000000000002</v>
      </c>
      <c r="I39" s="38">
        <v>8.3213000000000008</v>
      </c>
      <c r="J39" s="38">
        <v>3.0451999999999999</v>
      </c>
      <c r="K39" s="38">
        <v>5.2760999999999996</v>
      </c>
    </row>
    <row r="40" spans="1:11">
      <c r="A40" s="51" t="s">
        <v>114</v>
      </c>
      <c r="B40" s="38">
        <v>14.553900000000001</v>
      </c>
      <c r="C40" s="38">
        <v>3.8788</v>
      </c>
      <c r="D40" s="38">
        <v>10.6751</v>
      </c>
      <c r="E40" s="38">
        <v>7.8611000000000004</v>
      </c>
      <c r="F40" s="38">
        <v>2.8140000000000001</v>
      </c>
      <c r="G40" s="15">
        <v>18.986000000000001</v>
      </c>
      <c r="H40" s="38">
        <v>2.3269000000000002</v>
      </c>
      <c r="I40" s="38">
        <v>16.659099999999999</v>
      </c>
      <c r="J40" s="38">
        <v>9.9734999999999996</v>
      </c>
      <c r="K40" s="38">
        <v>6.6856</v>
      </c>
    </row>
    <row r="41" spans="1:11">
      <c r="A41" s="51" t="s">
        <v>115</v>
      </c>
      <c r="B41" s="38">
        <v>16.913</v>
      </c>
      <c r="C41" s="38">
        <v>2.5076999999999998</v>
      </c>
      <c r="D41" s="38">
        <v>14.4053</v>
      </c>
      <c r="E41" s="38">
        <v>8.2456999999999994</v>
      </c>
      <c r="F41" s="38">
        <v>6.1596000000000002</v>
      </c>
      <c r="G41" s="15">
        <v>19.5825</v>
      </c>
      <c r="H41" s="38">
        <v>3.1667000000000001</v>
      </c>
      <c r="I41" s="38">
        <v>16.415800000000001</v>
      </c>
      <c r="J41" s="38">
        <v>10.5305</v>
      </c>
      <c r="K41" s="38">
        <v>5.8853</v>
      </c>
    </row>
    <row r="42" spans="1:11">
      <c r="A42" s="51" t="s">
        <v>116</v>
      </c>
      <c r="B42" s="42" t="s">
        <v>248</v>
      </c>
      <c r="C42" s="42" t="s">
        <v>248</v>
      </c>
      <c r="D42" s="42" t="s">
        <v>248</v>
      </c>
      <c r="E42" s="42" t="s">
        <v>248</v>
      </c>
      <c r="F42" s="42" t="s">
        <v>248</v>
      </c>
      <c r="G42" s="15">
        <v>15.276199999999999</v>
      </c>
      <c r="H42" s="38">
        <v>1.508</v>
      </c>
      <c r="I42" s="38">
        <v>13.7681</v>
      </c>
      <c r="J42" s="38">
        <v>2.956</v>
      </c>
      <c r="K42" s="38">
        <v>10.812099999999999</v>
      </c>
    </row>
    <row r="43" spans="1:11">
      <c r="A43" s="51" t="s">
        <v>117</v>
      </c>
      <c r="B43" s="38">
        <v>19.678699999999999</v>
      </c>
      <c r="C43" s="38">
        <v>3.4184999999999999</v>
      </c>
      <c r="D43" s="38">
        <v>16.260300000000001</v>
      </c>
      <c r="E43" s="38">
        <v>11.9115</v>
      </c>
      <c r="F43" s="38">
        <v>4.3487999999999998</v>
      </c>
      <c r="G43" s="15">
        <v>23.3233</v>
      </c>
      <c r="H43" s="38">
        <v>3.5634999999999999</v>
      </c>
      <c r="I43" s="38">
        <v>19.759799999999998</v>
      </c>
      <c r="J43" s="38">
        <v>7.0282999999999998</v>
      </c>
      <c r="K43" s="38">
        <v>12.7315</v>
      </c>
    </row>
    <row r="44" spans="1:11">
      <c r="A44" s="51" t="s">
        <v>118</v>
      </c>
      <c r="B44" s="38">
        <v>13.050700000000001</v>
      </c>
      <c r="C44" s="38">
        <v>4.0162000000000004</v>
      </c>
      <c r="D44" s="38">
        <v>9.0344999999999995</v>
      </c>
      <c r="E44" s="38">
        <v>6.8026999999999997</v>
      </c>
      <c r="F44" s="38">
        <v>2.2317999999999998</v>
      </c>
      <c r="G44" s="15">
        <v>15.271100000000001</v>
      </c>
      <c r="H44" s="38">
        <v>7.0469999999999997</v>
      </c>
      <c r="I44" s="38">
        <v>8.2241999999999997</v>
      </c>
      <c r="J44" s="38">
        <v>4.6193999999999997</v>
      </c>
      <c r="K44" s="38">
        <v>3.6048</v>
      </c>
    </row>
    <row r="45" spans="1:11">
      <c r="A45" s="51" t="s">
        <v>119</v>
      </c>
      <c r="B45" s="42" t="s">
        <v>248</v>
      </c>
      <c r="C45" s="42" t="s">
        <v>248</v>
      </c>
      <c r="D45" s="42" t="s">
        <v>248</v>
      </c>
      <c r="E45" s="42" t="s">
        <v>248</v>
      </c>
      <c r="F45" s="42" t="s">
        <v>248</v>
      </c>
      <c r="G45" s="15">
        <v>12.994999999999999</v>
      </c>
      <c r="H45" s="38">
        <v>1.6880999999999999</v>
      </c>
      <c r="I45" s="38">
        <v>11.306900000000001</v>
      </c>
      <c r="J45" s="38">
        <v>5.5018000000000002</v>
      </c>
      <c r="K45" s="38">
        <v>5.8051000000000004</v>
      </c>
    </row>
    <row r="46" spans="1:11">
      <c r="A46" s="51" t="s">
        <v>120</v>
      </c>
      <c r="B46" s="38">
        <v>12.5594</v>
      </c>
      <c r="C46" s="38">
        <v>2.4036</v>
      </c>
      <c r="D46" s="38">
        <v>10.155799999999999</v>
      </c>
      <c r="E46" s="38">
        <v>9.4779999999999998</v>
      </c>
      <c r="F46" s="38">
        <v>0.67779999999999996</v>
      </c>
      <c r="G46" s="15">
        <v>16.0139</v>
      </c>
      <c r="H46" s="38">
        <v>2.9878</v>
      </c>
      <c r="I46" s="38">
        <v>13.026</v>
      </c>
      <c r="J46" s="38">
        <v>11.665800000000001</v>
      </c>
      <c r="K46" s="38">
        <v>1.3603000000000001</v>
      </c>
    </row>
    <row r="47" spans="1:11">
      <c r="A47" s="51" t="s">
        <v>121</v>
      </c>
      <c r="B47" s="38">
        <v>20.1859</v>
      </c>
      <c r="C47" s="38">
        <v>7.9530000000000003</v>
      </c>
      <c r="D47" s="38">
        <v>12.232799999999999</v>
      </c>
      <c r="E47" s="38">
        <v>10.27</v>
      </c>
      <c r="F47" s="38">
        <v>1.9629000000000001</v>
      </c>
      <c r="G47" s="15">
        <v>19.9986</v>
      </c>
      <c r="H47" s="38">
        <v>7.1590999999999996</v>
      </c>
      <c r="I47" s="38">
        <v>12.839600000000001</v>
      </c>
      <c r="J47" s="38">
        <v>10.762600000000001</v>
      </c>
      <c r="K47" s="38">
        <v>2.0769000000000002</v>
      </c>
    </row>
    <row r="48" spans="1:11">
      <c r="A48" s="51" t="s">
        <v>122</v>
      </c>
      <c r="B48" s="38">
        <v>13.507300000000001</v>
      </c>
      <c r="C48" s="38">
        <v>2.6509999999999998</v>
      </c>
      <c r="D48" s="38">
        <v>10.856299999999999</v>
      </c>
      <c r="E48" s="38">
        <v>8.1377000000000006</v>
      </c>
      <c r="F48" s="38">
        <v>2.7185000000000001</v>
      </c>
      <c r="G48" s="15">
        <v>16.301500000000001</v>
      </c>
      <c r="H48" s="38">
        <v>2.5453999999999999</v>
      </c>
      <c r="I48" s="38">
        <v>13.7561</v>
      </c>
      <c r="J48" s="38">
        <v>8.6813000000000002</v>
      </c>
      <c r="K48" s="38">
        <v>5.0747999999999998</v>
      </c>
    </row>
    <row r="49" spans="1:11">
      <c r="A49" s="51" t="s">
        <v>123</v>
      </c>
      <c r="B49" s="38">
        <v>16.987200000000001</v>
      </c>
      <c r="C49" s="38">
        <v>3.0798999999999999</v>
      </c>
      <c r="D49" s="38">
        <v>13.907299999999999</v>
      </c>
      <c r="E49" s="38">
        <v>9.5234000000000005</v>
      </c>
      <c r="F49" s="38">
        <v>4.3838999999999997</v>
      </c>
      <c r="G49" s="15">
        <v>17.827400000000001</v>
      </c>
      <c r="H49" s="38">
        <v>2.9565000000000001</v>
      </c>
      <c r="I49" s="38">
        <v>14.870900000000001</v>
      </c>
      <c r="J49" s="38">
        <v>7.4462000000000002</v>
      </c>
      <c r="K49" s="38">
        <v>7.4246999999999996</v>
      </c>
    </row>
    <row r="50" spans="1:11">
      <c r="A50" s="51" t="s">
        <v>124</v>
      </c>
      <c r="B50" s="38">
        <v>14.948700000000001</v>
      </c>
      <c r="C50" s="38">
        <v>6.2443999999999997</v>
      </c>
      <c r="D50" s="38">
        <v>8.7042999999999999</v>
      </c>
      <c r="E50" s="38">
        <v>4.8422000000000001</v>
      </c>
      <c r="F50" s="38">
        <v>3.8620000000000001</v>
      </c>
      <c r="G50" s="15">
        <v>16.919</v>
      </c>
      <c r="H50" s="38">
        <v>6.5456000000000003</v>
      </c>
      <c r="I50" s="38">
        <v>10.3734</v>
      </c>
      <c r="J50" s="38">
        <v>4.0157999999999996</v>
      </c>
      <c r="K50" s="38">
        <v>6.3575999999999997</v>
      </c>
    </row>
    <row r="51" spans="1:11">
      <c r="A51" s="51" t="s">
        <v>125</v>
      </c>
      <c r="B51" s="42" t="s">
        <v>248</v>
      </c>
      <c r="C51" s="42" t="s">
        <v>248</v>
      </c>
      <c r="D51" s="42" t="s">
        <v>248</v>
      </c>
      <c r="E51" s="42" t="s">
        <v>248</v>
      </c>
      <c r="F51" s="42" t="s">
        <v>248</v>
      </c>
      <c r="G51" s="15">
        <v>16.177399999999999</v>
      </c>
      <c r="H51" s="38">
        <v>2.0293000000000001</v>
      </c>
      <c r="I51" s="38">
        <v>14.148099999999999</v>
      </c>
      <c r="J51" s="38">
        <v>9.5114999999999998</v>
      </c>
      <c r="K51" s="38">
        <v>4.6365999999999996</v>
      </c>
    </row>
    <row r="52" spans="1:11">
      <c r="A52" s="51" t="s">
        <v>126</v>
      </c>
      <c r="B52" s="38">
        <v>14.5693</v>
      </c>
      <c r="C52" s="38">
        <v>2.7153999999999998</v>
      </c>
      <c r="D52" s="38">
        <v>11.853999999999999</v>
      </c>
      <c r="E52" s="38">
        <v>4.1097999999999999</v>
      </c>
      <c r="F52" s="38">
        <v>7.7442000000000002</v>
      </c>
      <c r="G52" s="15">
        <v>16.3767</v>
      </c>
      <c r="H52" s="38">
        <v>2.8334000000000001</v>
      </c>
      <c r="I52" s="38">
        <v>13.543200000000001</v>
      </c>
      <c r="J52" s="38">
        <v>4.9911000000000003</v>
      </c>
      <c r="K52" s="38">
        <v>8.5521999999999991</v>
      </c>
    </row>
    <row r="53" spans="1:11">
      <c r="A53" s="51" t="s">
        <v>127</v>
      </c>
      <c r="B53" s="38">
        <v>16.926300000000001</v>
      </c>
      <c r="C53" s="38">
        <v>4.2337999999999996</v>
      </c>
      <c r="D53" s="38">
        <v>12.692500000000001</v>
      </c>
      <c r="E53" s="38">
        <v>6.4999000000000002</v>
      </c>
      <c r="F53" s="38">
        <v>6.1925999999999997</v>
      </c>
      <c r="G53" s="15">
        <v>17.460999999999999</v>
      </c>
      <c r="H53" s="38">
        <v>3.0024999999999999</v>
      </c>
      <c r="I53" s="38">
        <v>14.458600000000001</v>
      </c>
      <c r="J53" s="38">
        <v>3.1850999999999998</v>
      </c>
      <c r="K53" s="38">
        <v>11.273400000000001</v>
      </c>
    </row>
    <row r="54" spans="1:11">
      <c r="A54" s="51" t="s">
        <v>128</v>
      </c>
      <c r="B54" s="38">
        <v>12.9231</v>
      </c>
      <c r="C54" s="38">
        <v>1.0411999999999999</v>
      </c>
      <c r="D54" s="38">
        <v>11.8819</v>
      </c>
      <c r="E54" s="38">
        <v>8.8612000000000002</v>
      </c>
      <c r="F54" s="38">
        <v>3.0207000000000002</v>
      </c>
      <c r="G54" s="15">
        <v>16.626000000000001</v>
      </c>
      <c r="H54" s="38">
        <v>1.2087000000000001</v>
      </c>
      <c r="I54" s="38">
        <v>15.417400000000001</v>
      </c>
      <c r="J54" s="38">
        <v>5.7938000000000001</v>
      </c>
      <c r="K54" s="38">
        <v>9.6235999999999997</v>
      </c>
    </row>
    <row r="55" spans="1:11">
      <c r="A55" s="40" t="s">
        <v>129</v>
      </c>
      <c r="B55" s="41"/>
      <c r="C55" s="41"/>
      <c r="D55" s="41"/>
      <c r="E55" s="41"/>
      <c r="F55" s="41"/>
      <c r="G55" s="41"/>
      <c r="H55" s="41"/>
      <c r="I55" s="41"/>
      <c r="J55" s="41"/>
      <c r="K55" s="41"/>
    </row>
    <row r="56" spans="1:11">
      <c r="A56" s="52" t="s">
        <v>131</v>
      </c>
      <c r="B56" s="38">
        <v>15.197800000000001</v>
      </c>
      <c r="C56" s="38">
        <v>6.2790999999999997</v>
      </c>
      <c r="D56" s="38">
        <v>8.9186999999999994</v>
      </c>
      <c r="E56" s="38">
        <v>3.0188999999999999</v>
      </c>
      <c r="F56" s="38">
        <v>5.8997000000000002</v>
      </c>
      <c r="G56" s="15">
        <v>19.764299999999999</v>
      </c>
      <c r="H56" s="38">
        <v>6.0185000000000004</v>
      </c>
      <c r="I56" s="38">
        <v>13.745799999999999</v>
      </c>
      <c r="J56" s="38">
        <v>4.7266000000000004</v>
      </c>
      <c r="K56" s="38">
        <v>9.0191999999999997</v>
      </c>
    </row>
    <row r="57" spans="1:11">
      <c r="A57" s="52" t="s">
        <v>180</v>
      </c>
      <c r="B57" s="38">
        <v>8.9503000000000004</v>
      </c>
      <c r="C57" s="38">
        <v>1.4366000000000001</v>
      </c>
      <c r="D57" s="38">
        <v>7.5136000000000003</v>
      </c>
      <c r="E57" s="38">
        <v>5.7057000000000002</v>
      </c>
      <c r="F57" s="38">
        <v>1.8079000000000001</v>
      </c>
      <c r="G57" s="15">
        <v>11.3926</v>
      </c>
      <c r="H57" s="38">
        <v>1.3996</v>
      </c>
      <c r="I57" s="38">
        <v>9.9930000000000003</v>
      </c>
      <c r="J57" s="38">
        <v>3.6173000000000002</v>
      </c>
      <c r="K57" s="38">
        <v>6.3757999999999999</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59"/>
  <sheetViews>
    <sheetView workbookViewId="0"/>
  </sheetViews>
  <sheetFormatPr defaultRowHeight="15"/>
  <cols>
    <col min="1" max="1" width="26" customWidth="1"/>
    <col min="2" max="11" width="16" customWidth="1"/>
  </cols>
  <sheetData>
    <row r="1" spans="1:11">
      <c r="A1" s="2" t="s">
        <v>21</v>
      </c>
    </row>
    <row r="2" spans="1:11">
      <c r="A2" s="43" t="s">
        <v>73</v>
      </c>
      <c r="B2" s="66">
        <v>2005</v>
      </c>
      <c r="C2" s="45"/>
      <c r="D2" s="45"/>
      <c r="E2" s="45"/>
      <c r="F2" s="45"/>
      <c r="G2" s="66">
        <v>2007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18.607500000000002</v>
      </c>
      <c r="C4" s="38">
        <v>3.6387999999999998</v>
      </c>
      <c r="D4" s="38">
        <v>14.9688</v>
      </c>
      <c r="E4" s="38">
        <v>6.9692999999999996</v>
      </c>
      <c r="F4" s="38">
        <v>7.9996</v>
      </c>
      <c r="G4" s="15">
        <v>18.106000000000002</v>
      </c>
      <c r="H4" s="38">
        <v>4.1216999999999997</v>
      </c>
      <c r="I4" s="38">
        <v>13.984400000000001</v>
      </c>
      <c r="J4" s="38">
        <v>6.1989000000000001</v>
      </c>
      <c r="K4" s="38">
        <v>7.7854999999999999</v>
      </c>
    </row>
    <row r="5" spans="1:11">
      <c r="A5" s="51" t="s">
        <v>79</v>
      </c>
      <c r="B5" s="38">
        <v>14.1707</v>
      </c>
      <c r="C5" s="38">
        <v>1.1393</v>
      </c>
      <c r="D5" s="38">
        <v>13.0313</v>
      </c>
      <c r="E5" s="38">
        <v>9.6884999999999994</v>
      </c>
      <c r="F5" s="38">
        <v>3.3429000000000002</v>
      </c>
      <c r="G5" s="15">
        <v>13.5778</v>
      </c>
      <c r="H5" s="38">
        <v>2.9083000000000001</v>
      </c>
      <c r="I5" s="38">
        <v>10.669499999999999</v>
      </c>
      <c r="J5" s="38">
        <v>8.6268999999999991</v>
      </c>
      <c r="K5" s="38">
        <v>2.0426000000000002</v>
      </c>
    </row>
    <row r="6" spans="1:11">
      <c r="A6" s="51" t="s">
        <v>80</v>
      </c>
      <c r="B6" s="38">
        <v>27.341100000000001</v>
      </c>
      <c r="C6" s="38">
        <v>2.2690999999999999</v>
      </c>
      <c r="D6" s="38">
        <v>25.072099999999999</v>
      </c>
      <c r="E6" s="38">
        <v>13.648099999999999</v>
      </c>
      <c r="F6" s="38">
        <v>11.423999999999999</v>
      </c>
      <c r="G6" s="15">
        <v>26.150300000000001</v>
      </c>
      <c r="H6" s="38">
        <v>4.0940000000000003</v>
      </c>
      <c r="I6" s="38">
        <v>22.0563</v>
      </c>
      <c r="J6" s="38">
        <v>12.6915</v>
      </c>
      <c r="K6" s="38">
        <v>9.3649000000000004</v>
      </c>
    </row>
    <row r="7" spans="1:11">
      <c r="A7" s="51" t="s">
        <v>81</v>
      </c>
      <c r="B7" s="38">
        <v>22.729199999999999</v>
      </c>
      <c r="C7" s="38">
        <v>4.5101000000000004</v>
      </c>
      <c r="D7" s="38">
        <v>18.219100000000001</v>
      </c>
      <c r="E7" s="38">
        <v>12.277699999999999</v>
      </c>
      <c r="F7" s="38">
        <v>5.9413999999999998</v>
      </c>
      <c r="G7" s="15">
        <v>18.851400000000002</v>
      </c>
      <c r="H7" s="38">
        <v>3.3954</v>
      </c>
      <c r="I7" s="38">
        <v>15.456</v>
      </c>
      <c r="J7" s="38">
        <v>9.3384999999999998</v>
      </c>
      <c r="K7" s="38">
        <v>6.1174999999999997</v>
      </c>
    </row>
    <row r="8" spans="1:11">
      <c r="A8" s="51" t="s">
        <v>82</v>
      </c>
      <c r="B8" s="38">
        <v>15.271100000000001</v>
      </c>
      <c r="C8" s="38">
        <v>3.4830000000000001</v>
      </c>
      <c r="D8" s="38">
        <v>11.7881</v>
      </c>
      <c r="E8" s="38">
        <v>4.9492000000000003</v>
      </c>
      <c r="F8" s="38">
        <v>6.8388999999999998</v>
      </c>
      <c r="G8" s="15">
        <v>15.438700000000001</v>
      </c>
      <c r="H8" s="38">
        <v>2.4496000000000002</v>
      </c>
      <c r="I8" s="38">
        <v>12.989100000000001</v>
      </c>
      <c r="J8" s="38">
        <v>3.0720000000000001</v>
      </c>
      <c r="K8" s="38">
        <v>9.9170999999999996</v>
      </c>
    </row>
    <row r="9" spans="1:11">
      <c r="A9" s="51" t="s">
        <v>83</v>
      </c>
      <c r="B9" s="38">
        <v>27.575299999999999</v>
      </c>
      <c r="C9" s="38">
        <v>2.1602000000000001</v>
      </c>
      <c r="D9" s="38">
        <v>25.415099999999999</v>
      </c>
      <c r="E9" s="38">
        <v>21.0703</v>
      </c>
      <c r="F9" s="38">
        <v>4.3464</v>
      </c>
      <c r="G9" s="15">
        <v>27.556699999999999</v>
      </c>
      <c r="H9" s="38">
        <v>1.8245</v>
      </c>
      <c r="I9" s="38">
        <v>25.732199999999999</v>
      </c>
      <c r="J9" s="38">
        <v>21.145399999999999</v>
      </c>
      <c r="K9" s="38">
        <v>4.5868000000000002</v>
      </c>
    </row>
    <row r="10" spans="1:11">
      <c r="A10" s="51" t="s">
        <v>84</v>
      </c>
      <c r="B10" s="38">
        <v>16.545300000000001</v>
      </c>
      <c r="C10" s="38">
        <v>2.6608000000000001</v>
      </c>
      <c r="D10" s="38">
        <v>13.884499999999999</v>
      </c>
      <c r="E10" s="38">
        <v>4.8014999999999999</v>
      </c>
      <c r="F10" s="38">
        <v>9.0830000000000002</v>
      </c>
      <c r="G10" s="15">
        <v>15.6686</v>
      </c>
      <c r="H10" s="38">
        <v>1.6415999999999999</v>
      </c>
      <c r="I10" s="38">
        <v>14.026899999999999</v>
      </c>
      <c r="J10" s="38">
        <v>3.9266000000000001</v>
      </c>
      <c r="K10" s="38">
        <v>10.1004</v>
      </c>
    </row>
    <row r="11" spans="1:11">
      <c r="A11" s="51" t="s">
        <v>85</v>
      </c>
      <c r="B11" s="38">
        <v>15.982699999999999</v>
      </c>
      <c r="C11" s="38">
        <v>2.5108999999999999</v>
      </c>
      <c r="D11" s="38">
        <v>13.4718</v>
      </c>
      <c r="E11" s="38">
        <v>4.7666000000000004</v>
      </c>
      <c r="F11" s="38">
        <v>8.7050999999999998</v>
      </c>
      <c r="G11" s="15">
        <v>16.358799999999999</v>
      </c>
      <c r="H11" s="38">
        <v>1.5270999999999999</v>
      </c>
      <c r="I11" s="38">
        <v>14.8317</v>
      </c>
      <c r="J11" s="38">
        <v>3.798</v>
      </c>
      <c r="K11" s="38">
        <v>11.0337</v>
      </c>
    </row>
    <row r="12" spans="1:11">
      <c r="A12" s="51" t="s">
        <v>86</v>
      </c>
      <c r="B12" s="38">
        <v>18.038699999999999</v>
      </c>
      <c r="C12" s="38">
        <v>10.861599999999999</v>
      </c>
      <c r="D12" s="38">
        <v>7.1769999999999996</v>
      </c>
      <c r="E12" s="38">
        <v>4.0351999999999997</v>
      </c>
      <c r="F12" s="38">
        <v>3.1444999999999999</v>
      </c>
      <c r="G12" s="15">
        <v>16.499199999999998</v>
      </c>
      <c r="H12" s="38">
        <v>6.6391</v>
      </c>
      <c r="I12" s="38">
        <v>9.8600999999999992</v>
      </c>
      <c r="J12" s="38">
        <v>2.7507000000000001</v>
      </c>
      <c r="K12" s="38">
        <v>7.1093999999999999</v>
      </c>
    </row>
    <row r="13" spans="1:11">
      <c r="A13" s="51" t="s">
        <v>87</v>
      </c>
      <c r="B13" s="38">
        <v>21.078499999999998</v>
      </c>
      <c r="C13" s="38">
        <v>3.3614999999999999</v>
      </c>
      <c r="D13" s="38">
        <v>17.716999999999999</v>
      </c>
      <c r="E13" s="38">
        <v>4.2293000000000003</v>
      </c>
      <c r="F13" s="38">
        <v>13.4877</v>
      </c>
      <c r="G13" s="15">
        <v>18.503499999999999</v>
      </c>
      <c r="H13" s="38">
        <v>3.2865000000000002</v>
      </c>
      <c r="I13" s="38">
        <v>15.216900000000001</v>
      </c>
      <c r="J13" s="38">
        <v>1.8293999999999999</v>
      </c>
      <c r="K13" s="38">
        <v>13.387600000000001</v>
      </c>
    </row>
    <row r="14" spans="1:11">
      <c r="A14" s="51" t="s">
        <v>88</v>
      </c>
      <c r="B14" s="38">
        <v>13.5297</v>
      </c>
      <c r="C14" s="38">
        <v>2.3271999999999999</v>
      </c>
      <c r="D14" s="38">
        <v>11.202500000000001</v>
      </c>
      <c r="E14" s="38">
        <v>4.2045000000000003</v>
      </c>
      <c r="F14" s="38">
        <v>6.9980000000000002</v>
      </c>
      <c r="G14" s="15">
        <v>11.224</v>
      </c>
      <c r="H14" s="38">
        <v>4.6378000000000004</v>
      </c>
      <c r="I14" s="38">
        <v>6.5861999999999998</v>
      </c>
      <c r="J14" s="38">
        <v>2.5489000000000002</v>
      </c>
      <c r="K14" s="38">
        <v>4.0372000000000003</v>
      </c>
    </row>
    <row r="15" spans="1:11">
      <c r="A15" s="51" t="s">
        <v>89</v>
      </c>
      <c r="B15" s="38">
        <v>19.648700000000002</v>
      </c>
      <c r="C15" s="38">
        <v>2.5512999999999999</v>
      </c>
      <c r="D15" s="38">
        <v>17.0974</v>
      </c>
      <c r="E15" s="38">
        <v>8.0014000000000003</v>
      </c>
      <c r="F15" s="38">
        <v>9.0959000000000003</v>
      </c>
      <c r="G15" s="15">
        <v>19.378599999999999</v>
      </c>
      <c r="H15" s="38">
        <v>1.8103</v>
      </c>
      <c r="I15" s="38">
        <v>17.5684</v>
      </c>
      <c r="J15" s="38">
        <v>7.9560000000000004</v>
      </c>
      <c r="K15" s="38">
        <v>9.6123999999999992</v>
      </c>
    </row>
    <row r="16" spans="1:11">
      <c r="A16" s="51" t="s">
        <v>90</v>
      </c>
      <c r="B16" s="38">
        <v>16.986999999999998</v>
      </c>
      <c r="C16" s="38">
        <v>2.0312999999999999</v>
      </c>
      <c r="D16" s="38">
        <v>14.9557</v>
      </c>
      <c r="E16" s="38">
        <v>7.5831</v>
      </c>
      <c r="F16" s="38">
        <v>7.3726000000000003</v>
      </c>
      <c r="G16" s="15">
        <v>14.8965</v>
      </c>
      <c r="H16" s="38">
        <v>1.5401</v>
      </c>
      <c r="I16" s="38">
        <v>13.3565</v>
      </c>
      <c r="J16" s="38">
        <v>6.5096999999999996</v>
      </c>
      <c r="K16" s="38">
        <v>6.8467000000000002</v>
      </c>
    </row>
    <row r="17" spans="1:11">
      <c r="A17" s="51" t="s">
        <v>91</v>
      </c>
      <c r="B17" s="38">
        <v>17.5258</v>
      </c>
      <c r="C17" s="38">
        <v>3.0714999999999999</v>
      </c>
      <c r="D17" s="38">
        <v>14.4544</v>
      </c>
      <c r="E17" s="38">
        <v>3.5533999999999999</v>
      </c>
      <c r="F17" s="38">
        <v>10.901</v>
      </c>
      <c r="G17" s="15">
        <v>17.578399999999998</v>
      </c>
      <c r="H17" s="38">
        <v>5.6581000000000001</v>
      </c>
      <c r="I17" s="38">
        <v>11.920299999999999</v>
      </c>
      <c r="J17" s="38">
        <v>3.3763999999999998</v>
      </c>
      <c r="K17" s="38">
        <v>8.5439000000000007</v>
      </c>
    </row>
    <row r="18" spans="1:11">
      <c r="A18" s="51" t="s">
        <v>92</v>
      </c>
      <c r="B18" s="38">
        <v>17.193100000000001</v>
      </c>
      <c r="C18" s="38">
        <v>3.786</v>
      </c>
      <c r="D18" s="38">
        <v>13.4072</v>
      </c>
      <c r="E18" s="38">
        <v>3.4316</v>
      </c>
      <c r="F18" s="38">
        <v>9.9756</v>
      </c>
      <c r="G18" s="15">
        <v>18.392499999999998</v>
      </c>
      <c r="H18" s="38">
        <v>5.8381999999999996</v>
      </c>
      <c r="I18" s="38">
        <v>12.5543</v>
      </c>
      <c r="J18" s="38">
        <v>3.4984999999999999</v>
      </c>
      <c r="K18" s="38">
        <v>9.0557999999999996</v>
      </c>
    </row>
    <row r="19" spans="1:11">
      <c r="A19" s="51" t="s">
        <v>93</v>
      </c>
      <c r="B19" s="38">
        <v>17.328800000000001</v>
      </c>
      <c r="C19" s="38">
        <v>2.7690999999999999</v>
      </c>
      <c r="D19" s="38">
        <v>14.559799999999999</v>
      </c>
      <c r="E19" s="38">
        <v>4.3193999999999999</v>
      </c>
      <c r="F19" s="38">
        <v>10.240399999999999</v>
      </c>
      <c r="G19" s="15">
        <v>17.628299999999999</v>
      </c>
      <c r="H19" s="38">
        <v>2.3746</v>
      </c>
      <c r="I19" s="38">
        <v>15.2536</v>
      </c>
      <c r="J19" s="38">
        <v>3.4047999999999998</v>
      </c>
      <c r="K19" s="38">
        <v>11.8489</v>
      </c>
    </row>
    <row r="20" spans="1:11">
      <c r="A20" s="51" t="s">
        <v>94</v>
      </c>
      <c r="B20" s="38">
        <v>16.5518</v>
      </c>
      <c r="C20" s="38">
        <v>3.5754000000000001</v>
      </c>
      <c r="D20" s="38">
        <v>12.9764</v>
      </c>
      <c r="E20" s="38">
        <v>4.0076000000000001</v>
      </c>
      <c r="F20" s="38">
        <v>8.9687999999999999</v>
      </c>
      <c r="G20" s="15">
        <v>16.0501</v>
      </c>
      <c r="H20" s="38">
        <v>3.7728000000000002</v>
      </c>
      <c r="I20" s="38">
        <v>12.2773</v>
      </c>
      <c r="J20" s="38">
        <v>4.6413000000000002</v>
      </c>
      <c r="K20" s="38">
        <v>7.6360000000000001</v>
      </c>
    </row>
    <row r="21" spans="1:11">
      <c r="A21" s="51" t="s">
        <v>95</v>
      </c>
      <c r="B21" s="38">
        <v>12.164099999999999</v>
      </c>
      <c r="C21" s="38">
        <v>3.2793000000000001</v>
      </c>
      <c r="D21" s="38">
        <v>8.8848000000000003</v>
      </c>
      <c r="E21" s="38">
        <v>2.4249000000000001</v>
      </c>
      <c r="F21" s="38">
        <v>6.4599000000000002</v>
      </c>
      <c r="G21" s="15">
        <v>14.452299999999999</v>
      </c>
      <c r="H21" s="38">
        <v>6.5308000000000002</v>
      </c>
      <c r="I21" s="38">
        <v>7.9215</v>
      </c>
      <c r="J21" s="38">
        <v>2.1440999999999999</v>
      </c>
      <c r="K21" s="38">
        <v>5.7774000000000001</v>
      </c>
    </row>
    <row r="22" spans="1:11">
      <c r="A22" s="51" t="s">
        <v>96</v>
      </c>
      <c r="B22" s="38">
        <v>15.3886</v>
      </c>
      <c r="C22" s="38">
        <v>4.2869999999999999</v>
      </c>
      <c r="D22" s="38">
        <v>11.101599999999999</v>
      </c>
      <c r="E22" s="38">
        <v>1.4823999999999999</v>
      </c>
      <c r="F22" s="38">
        <v>9.6191999999999993</v>
      </c>
      <c r="G22" s="15">
        <v>13.4689</v>
      </c>
      <c r="H22" s="38">
        <v>3.2159</v>
      </c>
      <c r="I22" s="38">
        <v>10.253</v>
      </c>
      <c r="J22" s="38">
        <v>1.2126999999999999</v>
      </c>
      <c r="K22" s="38">
        <v>9.0403000000000002</v>
      </c>
    </row>
    <row r="23" spans="1:11">
      <c r="A23" s="51" t="s">
        <v>97</v>
      </c>
      <c r="B23" s="38">
        <v>18.722200000000001</v>
      </c>
      <c r="C23" s="38">
        <v>4.5018000000000002</v>
      </c>
      <c r="D23" s="38">
        <v>14.2204</v>
      </c>
      <c r="E23" s="38">
        <v>5.49</v>
      </c>
      <c r="F23" s="38">
        <v>8.7303999999999995</v>
      </c>
      <c r="G23" s="15">
        <v>18.080300000000001</v>
      </c>
      <c r="H23" s="38">
        <v>4.9344000000000001</v>
      </c>
      <c r="I23" s="38">
        <v>13.145899999999999</v>
      </c>
      <c r="J23" s="38">
        <v>3.8466999999999998</v>
      </c>
      <c r="K23" s="38">
        <v>9.2992000000000008</v>
      </c>
    </row>
    <row r="24" spans="1:11">
      <c r="A24" s="51" t="s">
        <v>98</v>
      </c>
      <c r="B24" s="38">
        <v>12.526199999999999</v>
      </c>
      <c r="C24" s="38">
        <v>3.8525999999999998</v>
      </c>
      <c r="D24" s="38">
        <v>8.6736000000000004</v>
      </c>
      <c r="E24" s="38">
        <v>4.2218999999999998</v>
      </c>
      <c r="F24" s="38">
        <v>4.4516999999999998</v>
      </c>
      <c r="G24" s="15">
        <v>13.2475</v>
      </c>
      <c r="H24" s="38">
        <v>7.3090999999999999</v>
      </c>
      <c r="I24" s="38">
        <v>5.9385000000000003</v>
      </c>
      <c r="J24" s="38">
        <v>1.9588000000000001</v>
      </c>
      <c r="K24" s="38">
        <v>3.9796</v>
      </c>
    </row>
    <row r="25" spans="1:11">
      <c r="A25" s="51" t="s">
        <v>99</v>
      </c>
      <c r="B25" s="38">
        <v>19.7407</v>
      </c>
      <c r="C25" s="38">
        <v>6.4298999999999999</v>
      </c>
      <c r="D25" s="38">
        <v>13.3108</v>
      </c>
      <c r="E25" s="38">
        <v>3.6419999999999999</v>
      </c>
      <c r="F25" s="38">
        <v>9.6686999999999994</v>
      </c>
      <c r="G25" s="15">
        <v>19.7653</v>
      </c>
      <c r="H25" s="38">
        <v>8.9795999999999996</v>
      </c>
      <c r="I25" s="38">
        <v>10.7857</v>
      </c>
      <c r="J25" s="38">
        <v>3.4116</v>
      </c>
      <c r="K25" s="38">
        <v>7.3741000000000003</v>
      </c>
    </row>
    <row r="26" spans="1:11">
      <c r="A26" s="51" t="s">
        <v>100</v>
      </c>
      <c r="B26" s="38">
        <v>16.146699999999999</v>
      </c>
      <c r="C26" s="38">
        <v>4.4260999999999999</v>
      </c>
      <c r="D26" s="38">
        <v>11.720599999999999</v>
      </c>
      <c r="E26" s="38">
        <v>4.0101000000000004</v>
      </c>
      <c r="F26" s="38">
        <v>7.7104999999999997</v>
      </c>
      <c r="G26" s="15">
        <v>15.434900000000001</v>
      </c>
      <c r="H26" s="38">
        <v>4.5351999999999997</v>
      </c>
      <c r="I26" s="38">
        <v>10.899699999999999</v>
      </c>
      <c r="J26" s="38">
        <v>3.052</v>
      </c>
      <c r="K26" s="38">
        <v>7.8476999999999997</v>
      </c>
    </row>
    <row r="27" spans="1:11">
      <c r="A27" s="51" t="s">
        <v>101</v>
      </c>
      <c r="B27" s="38">
        <v>17.581499999999998</v>
      </c>
      <c r="C27" s="38">
        <v>2.1583999999999999</v>
      </c>
      <c r="D27" s="38">
        <v>15.4231</v>
      </c>
      <c r="E27" s="38">
        <v>8.3605999999999998</v>
      </c>
      <c r="F27" s="38">
        <v>7.0625</v>
      </c>
      <c r="G27" s="15">
        <v>16.2638</v>
      </c>
      <c r="H27" s="38">
        <v>2.3290999999999999</v>
      </c>
      <c r="I27" s="38">
        <v>13.934699999999999</v>
      </c>
      <c r="J27" s="38">
        <v>6.3521999999999998</v>
      </c>
      <c r="K27" s="38">
        <v>7.5824999999999996</v>
      </c>
    </row>
    <row r="28" spans="1:11">
      <c r="A28" s="51" t="s">
        <v>102</v>
      </c>
      <c r="B28" s="38">
        <v>9.5606000000000009</v>
      </c>
      <c r="C28" s="38">
        <v>2.9230999999999998</v>
      </c>
      <c r="D28" s="38">
        <v>6.6375000000000002</v>
      </c>
      <c r="E28" s="38">
        <v>3.2404999999999999</v>
      </c>
      <c r="F28" s="38">
        <v>3.3969999999999998</v>
      </c>
      <c r="G28" s="15">
        <v>10.930899999999999</v>
      </c>
      <c r="H28" s="38">
        <v>2.3605999999999998</v>
      </c>
      <c r="I28" s="38">
        <v>8.5702999999999996</v>
      </c>
      <c r="J28" s="38">
        <v>2.0118</v>
      </c>
      <c r="K28" s="38">
        <v>6.5585000000000004</v>
      </c>
    </row>
    <row r="29" spans="1:11">
      <c r="A29" s="51" t="s">
        <v>103</v>
      </c>
      <c r="B29" s="38">
        <v>15.3886</v>
      </c>
      <c r="C29" s="38">
        <v>4.0167000000000002</v>
      </c>
      <c r="D29" s="38">
        <v>11.3719</v>
      </c>
      <c r="E29" s="38">
        <v>2.8895</v>
      </c>
      <c r="F29" s="38">
        <v>8.4824999999999999</v>
      </c>
      <c r="G29" s="15">
        <v>15.295199999999999</v>
      </c>
      <c r="H29" s="38">
        <v>4.8582999999999998</v>
      </c>
      <c r="I29" s="38">
        <v>10.436999999999999</v>
      </c>
      <c r="J29" s="38">
        <v>3.4933999999999998</v>
      </c>
      <c r="K29" s="38">
        <v>6.9435000000000002</v>
      </c>
    </row>
    <row r="30" spans="1:11">
      <c r="A30" s="51" t="s">
        <v>104</v>
      </c>
      <c r="B30" s="38">
        <v>16.497</v>
      </c>
      <c r="C30" s="38">
        <v>2.31</v>
      </c>
      <c r="D30" s="38">
        <v>14.186999999999999</v>
      </c>
      <c r="E30" s="38">
        <v>4.9980000000000002</v>
      </c>
      <c r="F30" s="38">
        <v>9.1890000000000001</v>
      </c>
      <c r="G30" s="15">
        <v>16.561499999999999</v>
      </c>
      <c r="H30" s="38">
        <v>3.0186999999999999</v>
      </c>
      <c r="I30" s="38">
        <v>13.5428</v>
      </c>
      <c r="J30" s="38">
        <v>4.3432000000000004</v>
      </c>
      <c r="K30" s="38">
        <v>9.1995000000000005</v>
      </c>
    </row>
    <row r="31" spans="1:11">
      <c r="A31" s="51" t="s">
        <v>105</v>
      </c>
      <c r="B31" s="38">
        <v>15.5977</v>
      </c>
      <c r="C31" s="38">
        <v>1.2219</v>
      </c>
      <c r="D31" s="38">
        <v>14.3758</v>
      </c>
      <c r="E31" s="38">
        <v>5.7363999999999997</v>
      </c>
      <c r="F31" s="38">
        <v>8.6394000000000002</v>
      </c>
      <c r="G31" s="15">
        <v>15.4162</v>
      </c>
      <c r="H31" s="38">
        <v>2.7633000000000001</v>
      </c>
      <c r="I31" s="38">
        <v>12.652799999999999</v>
      </c>
      <c r="J31" s="38">
        <v>4.5537999999999998</v>
      </c>
      <c r="K31" s="38">
        <v>8.0991</v>
      </c>
    </row>
    <row r="32" spans="1:11">
      <c r="A32" s="51" t="s">
        <v>106</v>
      </c>
      <c r="B32" s="38">
        <v>19.278600000000001</v>
      </c>
      <c r="C32" s="38">
        <v>2.4626000000000001</v>
      </c>
      <c r="D32" s="38">
        <v>16.815999999999999</v>
      </c>
      <c r="E32" s="38">
        <v>9.9321999999999999</v>
      </c>
      <c r="F32" s="38">
        <v>6.8837999999999999</v>
      </c>
      <c r="G32" s="15">
        <v>20.463000000000001</v>
      </c>
      <c r="H32" s="38">
        <v>3.7483</v>
      </c>
      <c r="I32" s="38">
        <v>16.714700000000001</v>
      </c>
      <c r="J32" s="38">
        <v>9.0559999999999992</v>
      </c>
      <c r="K32" s="38">
        <v>7.6586999999999996</v>
      </c>
    </row>
    <row r="33" spans="1:11">
      <c r="A33" s="51" t="s">
        <v>107</v>
      </c>
      <c r="B33" s="38">
        <v>19.1374</v>
      </c>
      <c r="C33" s="38">
        <v>2.3714</v>
      </c>
      <c r="D33" s="38">
        <v>16.765999999999998</v>
      </c>
      <c r="E33" s="38">
        <v>6.2557999999999998</v>
      </c>
      <c r="F33" s="38">
        <v>10.510199999999999</v>
      </c>
      <c r="G33" s="15">
        <v>20.903500000000001</v>
      </c>
      <c r="H33" s="38">
        <v>3.4535</v>
      </c>
      <c r="I33" s="38">
        <v>17.45</v>
      </c>
      <c r="J33" s="38">
        <v>5.5438000000000001</v>
      </c>
      <c r="K33" s="38">
        <v>11.9062</v>
      </c>
    </row>
    <row r="34" spans="1:11">
      <c r="A34" s="51" t="s">
        <v>108</v>
      </c>
      <c r="B34" s="38">
        <v>18.176300000000001</v>
      </c>
      <c r="C34" s="38">
        <v>3.6585000000000001</v>
      </c>
      <c r="D34" s="38">
        <v>14.517799999999999</v>
      </c>
      <c r="E34" s="38">
        <v>2.2056</v>
      </c>
      <c r="F34" s="38">
        <v>12.312200000000001</v>
      </c>
      <c r="G34" s="15">
        <v>17.761800000000001</v>
      </c>
      <c r="H34" s="38">
        <v>3.0922999999999998</v>
      </c>
      <c r="I34" s="38">
        <v>14.669499999999999</v>
      </c>
      <c r="J34" s="38">
        <v>2.1829999999999998</v>
      </c>
      <c r="K34" s="38">
        <v>12.486499999999999</v>
      </c>
    </row>
    <row r="35" spans="1:11">
      <c r="A35" s="51" t="s">
        <v>109</v>
      </c>
      <c r="B35" s="38">
        <v>29.5639</v>
      </c>
      <c r="C35" s="38">
        <v>3.4415</v>
      </c>
      <c r="D35" s="38">
        <v>26.122499999999999</v>
      </c>
      <c r="E35" s="38">
        <v>12.6486</v>
      </c>
      <c r="F35" s="38">
        <v>13.473800000000001</v>
      </c>
      <c r="G35" s="15">
        <v>26.071200000000001</v>
      </c>
      <c r="H35" s="38">
        <v>3.4927999999999999</v>
      </c>
      <c r="I35" s="38">
        <v>22.578399999999998</v>
      </c>
      <c r="J35" s="38">
        <v>13.7178</v>
      </c>
      <c r="K35" s="38">
        <v>8.8605999999999998</v>
      </c>
    </row>
    <row r="36" spans="1:11">
      <c r="A36" s="51" t="s">
        <v>110</v>
      </c>
      <c r="B36" s="38">
        <v>18.709900000000001</v>
      </c>
      <c r="C36" s="38">
        <v>3.621</v>
      </c>
      <c r="D36" s="38">
        <v>15.088900000000001</v>
      </c>
      <c r="E36" s="38">
        <v>1.8067</v>
      </c>
      <c r="F36" s="38">
        <v>13.2821</v>
      </c>
      <c r="G36" s="15">
        <v>17.889099999999999</v>
      </c>
      <c r="H36" s="38">
        <v>3.4643000000000002</v>
      </c>
      <c r="I36" s="38">
        <v>14.424799999999999</v>
      </c>
      <c r="J36" s="38">
        <v>0.88890000000000002</v>
      </c>
      <c r="K36" s="38">
        <v>13.5359</v>
      </c>
    </row>
    <row r="37" spans="1:11">
      <c r="A37" s="51" t="s">
        <v>111</v>
      </c>
      <c r="B37" s="38">
        <v>17.470700000000001</v>
      </c>
      <c r="C37" s="38">
        <v>2.5472999999999999</v>
      </c>
      <c r="D37" s="38">
        <v>14.923500000000001</v>
      </c>
      <c r="E37" s="38">
        <v>2.7606000000000002</v>
      </c>
      <c r="F37" s="38">
        <v>12.1629</v>
      </c>
      <c r="G37" s="15">
        <v>16.7925</v>
      </c>
      <c r="H37" s="38">
        <v>2.0169999999999999</v>
      </c>
      <c r="I37" s="38">
        <v>14.775499999999999</v>
      </c>
      <c r="J37" s="38">
        <v>3.1536</v>
      </c>
      <c r="K37" s="38">
        <v>11.6219</v>
      </c>
    </row>
    <row r="38" spans="1:11">
      <c r="A38" s="51" t="s">
        <v>112</v>
      </c>
      <c r="B38" s="38">
        <v>16.7805</v>
      </c>
      <c r="C38" s="38">
        <v>4.2523</v>
      </c>
      <c r="D38" s="38">
        <v>12.5282</v>
      </c>
      <c r="E38" s="38">
        <v>4.4659000000000004</v>
      </c>
      <c r="F38" s="38">
        <v>8.0623000000000005</v>
      </c>
      <c r="G38" s="15">
        <v>15.7498</v>
      </c>
      <c r="H38" s="38">
        <v>6.0114999999999998</v>
      </c>
      <c r="I38" s="38">
        <v>9.7383000000000006</v>
      </c>
      <c r="J38" s="38">
        <v>2.8565</v>
      </c>
      <c r="K38" s="38">
        <v>6.8818000000000001</v>
      </c>
    </row>
    <row r="39" spans="1:11">
      <c r="A39" s="51" t="s">
        <v>113</v>
      </c>
      <c r="B39" s="38">
        <v>14.3543</v>
      </c>
      <c r="C39" s="38">
        <v>5.5740999999999996</v>
      </c>
      <c r="D39" s="38">
        <v>8.7802000000000007</v>
      </c>
      <c r="E39" s="38">
        <v>1.7447999999999999</v>
      </c>
      <c r="F39" s="38">
        <v>7.0354000000000001</v>
      </c>
      <c r="G39" s="15">
        <v>16.134799999999998</v>
      </c>
      <c r="H39" s="38">
        <v>7.3146000000000004</v>
      </c>
      <c r="I39" s="38">
        <v>8.8202999999999996</v>
      </c>
      <c r="J39" s="38">
        <v>1.7303999999999999</v>
      </c>
      <c r="K39" s="38">
        <v>7.0899000000000001</v>
      </c>
    </row>
    <row r="40" spans="1:11">
      <c r="A40" s="51" t="s">
        <v>114</v>
      </c>
      <c r="B40" s="38">
        <v>19.572700000000001</v>
      </c>
      <c r="C40" s="38">
        <v>4.2138999999999998</v>
      </c>
      <c r="D40" s="38">
        <v>15.3589</v>
      </c>
      <c r="E40" s="38">
        <v>7.1708999999999996</v>
      </c>
      <c r="F40" s="38">
        <v>8.1880000000000006</v>
      </c>
      <c r="G40" s="15">
        <v>17.541</v>
      </c>
      <c r="H40" s="38">
        <v>8.1080000000000005</v>
      </c>
      <c r="I40" s="38">
        <v>9.4329999999999998</v>
      </c>
      <c r="J40" s="38">
        <v>4.7057000000000002</v>
      </c>
      <c r="K40" s="38">
        <v>4.7271999999999998</v>
      </c>
    </row>
    <row r="41" spans="1:11">
      <c r="A41" s="51" t="s">
        <v>115</v>
      </c>
      <c r="B41" s="38">
        <v>19.291599999999999</v>
      </c>
      <c r="C41" s="38">
        <v>2.8127</v>
      </c>
      <c r="D41" s="38">
        <v>16.478899999999999</v>
      </c>
      <c r="E41" s="38">
        <v>8.7341999999999995</v>
      </c>
      <c r="F41" s="38">
        <v>7.7446999999999999</v>
      </c>
      <c r="G41" s="15">
        <v>19.3139</v>
      </c>
      <c r="H41" s="38">
        <v>3.2021000000000002</v>
      </c>
      <c r="I41" s="38">
        <v>16.111799999999999</v>
      </c>
      <c r="J41" s="38">
        <v>8.48</v>
      </c>
      <c r="K41" s="38">
        <v>7.6318000000000001</v>
      </c>
    </row>
    <row r="42" spans="1:11">
      <c r="A42" s="51" t="s">
        <v>116</v>
      </c>
      <c r="B42" s="38">
        <v>16.091000000000001</v>
      </c>
      <c r="C42" s="38">
        <v>3.1852</v>
      </c>
      <c r="D42" s="38">
        <v>12.9057</v>
      </c>
      <c r="E42" s="38">
        <v>3.0341999999999998</v>
      </c>
      <c r="F42" s="38">
        <v>9.8714999999999993</v>
      </c>
      <c r="G42" s="15">
        <v>16.6661</v>
      </c>
      <c r="H42" s="38">
        <v>3.7927</v>
      </c>
      <c r="I42" s="38">
        <v>12.8734</v>
      </c>
      <c r="J42" s="38">
        <v>2.8744000000000001</v>
      </c>
      <c r="K42" s="38">
        <v>9.9990000000000006</v>
      </c>
    </row>
    <row r="43" spans="1:11">
      <c r="A43" s="51" t="s">
        <v>117</v>
      </c>
      <c r="B43" s="38">
        <v>21.363800000000001</v>
      </c>
      <c r="C43" s="38">
        <v>3.077</v>
      </c>
      <c r="D43" s="38">
        <v>18.286799999999999</v>
      </c>
      <c r="E43" s="38">
        <v>7.3684000000000003</v>
      </c>
      <c r="F43" s="38">
        <v>10.9184</v>
      </c>
      <c r="G43" s="15">
        <v>20.374099999999999</v>
      </c>
      <c r="H43" s="38">
        <v>3.3096999999999999</v>
      </c>
      <c r="I43" s="38">
        <v>17.064399999999999</v>
      </c>
      <c r="J43" s="38">
        <v>4.5941999999999998</v>
      </c>
      <c r="K43" s="38">
        <v>12.4702</v>
      </c>
    </row>
    <row r="44" spans="1:11">
      <c r="A44" s="51" t="s">
        <v>118</v>
      </c>
      <c r="B44" s="38">
        <v>14.7332</v>
      </c>
      <c r="C44" s="38">
        <v>5.718</v>
      </c>
      <c r="D44" s="38">
        <v>9.0152000000000001</v>
      </c>
      <c r="E44" s="38">
        <v>5.0597000000000003</v>
      </c>
      <c r="F44" s="38">
        <v>3.9554</v>
      </c>
      <c r="G44" s="15">
        <v>14.808</v>
      </c>
      <c r="H44" s="38">
        <v>5.2695999999999996</v>
      </c>
      <c r="I44" s="38">
        <v>9.5385000000000009</v>
      </c>
      <c r="J44" s="38">
        <v>4.3487999999999998</v>
      </c>
      <c r="K44" s="38">
        <v>5.1897000000000002</v>
      </c>
    </row>
    <row r="45" spans="1:11">
      <c r="A45" s="51" t="s">
        <v>119</v>
      </c>
      <c r="B45" s="38">
        <v>13.5044</v>
      </c>
      <c r="C45" s="38">
        <v>2.1964000000000001</v>
      </c>
      <c r="D45" s="38">
        <v>11.308</v>
      </c>
      <c r="E45" s="38">
        <v>4.3742000000000001</v>
      </c>
      <c r="F45" s="38">
        <v>6.9337999999999997</v>
      </c>
      <c r="G45" s="15">
        <v>11.6175</v>
      </c>
      <c r="H45" s="38">
        <v>2.4868000000000001</v>
      </c>
      <c r="I45" s="38">
        <v>9.1306999999999992</v>
      </c>
      <c r="J45" s="38">
        <v>2.8372999999999999</v>
      </c>
      <c r="K45" s="38">
        <v>6.2934000000000001</v>
      </c>
    </row>
    <row r="46" spans="1:11">
      <c r="A46" s="51" t="s">
        <v>120</v>
      </c>
      <c r="B46" s="38">
        <v>15.2742</v>
      </c>
      <c r="C46" s="38">
        <v>4.7480000000000002</v>
      </c>
      <c r="D46" s="38">
        <v>10.526199999999999</v>
      </c>
      <c r="E46" s="38">
        <v>5.4558</v>
      </c>
      <c r="F46" s="38">
        <v>5.0704000000000002</v>
      </c>
      <c r="G46" s="15">
        <v>13.1853</v>
      </c>
      <c r="H46" s="38">
        <v>6.1577000000000002</v>
      </c>
      <c r="I46" s="38">
        <v>7.0275999999999996</v>
      </c>
      <c r="J46" s="38">
        <v>3.6429999999999998</v>
      </c>
      <c r="K46" s="38">
        <v>3.3847</v>
      </c>
    </row>
    <row r="47" spans="1:11">
      <c r="A47" s="51" t="s">
        <v>121</v>
      </c>
      <c r="B47" s="38">
        <v>19.064800000000002</v>
      </c>
      <c r="C47" s="38">
        <v>6.0484</v>
      </c>
      <c r="D47" s="38">
        <v>13.016400000000001</v>
      </c>
      <c r="E47" s="38">
        <v>9.4278999999999993</v>
      </c>
      <c r="F47" s="38">
        <v>3.5886</v>
      </c>
      <c r="G47" s="15">
        <v>17.285</v>
      </c>
      <c r="H47" s="38">
        <v>5.7172000000000001</v>
      </c>
      <c r="I47" s="38">
        <v>11.5678</v>
      </c>
      <c r="J47" s="38">
        <v>6.9012000000000002</v>
      </c>
      <c r="K47" s="38">
        <v>4.6665999999999999</v>
      </c>
    </row>
    <row r="48" spans="1:11">
      <c r="A48" s="51" t="s">
        <v>122</v>
      </c>
      <c r="B48" s="38">
        <v>16.6069</v>
      </c>
      <c r="C48" s="38">
        <v>2.3632</v>
      </c>
      <c r="D48" s="38">
        <v>14.243600000000001</v>
      </c>
      <c r="E48" s="38">
        <v>6.3253000000000004</v>
      </c>
      <c r="F48" s="38">
        <v>7.9183000000000003</v>
      </c>
      <c r="G48" s="15">
        <v>17.748899999999999</v>
      </c>
      <c r="H48" s="38">
        <v>3.1187</v>
      </c>
      <c r="I48" s="38">
        <v>14.6302</v>
      </c>
      <c r="J48" s="38">
        <v>7.8319999999999999</v>
      </c>
      <c r="K48" s="38">
        <v>6.7981999999999996</v>
      </c>
    </row>
    <row r="49" spans="1:11">
      <c r="A49" s="51" t="s">
        <v>123</v>
      </c>
      <c r="B49" s="38">
        <v>18.904399999999999</v>
      </c>
      <c r="C49" s="38">
        <v>3.8043999999999998</v>
      </c>
      <c r="D49" s="38">
        <v>15.1</v>
      </c>
      <c r="E49" s="38">
        <v>6.5289000000000001</v>
      </c>
      <c r="F49" s="38">
        <v>8.5710999999999995</v>
      </c>
      <c r="G49" s="15">
        <v>20.567299999999999</v>
      </c>
      <c r="H49" s="38">
        <v>4.4039000000000001</v>
      </c>
      <c r="I49" s="38">
        <v>16.163399999999999</v>
      </c>
      <c r="J49" s="38">
        <v>5.3120000000000003</v>
      </c>
      <c r="K49" s="38">
        <v>10.8514</v>
      </c>
    </row>
    <row r="50" spans="1:11">
      <c r="A50" s="51" t="s">
        <v>124</v>
      </c>
      <c r="B50" s="38">
        <v>18.419499999999999</v>
      </c>
      <c r="C50" s="38">
        <v>5.0431999999999997</v>
      </c>
      <c r="D50" s="38">
        <v>13.376300000000001</v>
      </c>
      <c r="E50" s="38">
        <v>5.2305000000000001</v>
      </c>
      <c r="F50" s="38">
        <v>8.1457999999999995</v>
      </c>
      <c r="G50" s="15">
        <v>17.0151</v>
      </c>
      <c r="H50" s="38">
        <v>6.5122</v>
      </c>
      <c r="I50" s="38">
        <v>10.5029</v>
      </c>
      <c r="J50" s="38">
        <v>3.8730000000000002</v>
      </c>
      <c r="K50" s="38">
        <v>6.6299000000000001</v>
      </c>
    </row>
    <row r="51" spans="1:11">
      <c r="A51" s="51" t="s">
        <v>125</v>
      </c>
      <c r="B51" s="38">
        <v>15.565099999999999</v>
      </c>
      <c r="C51" s="38">
        <v>2.3769999999999998</v>
      </c>
      <c r="D51" s="38">
        <v>13.1881</v>
      </c>
      <c r="E51" s="38">
        <v>5.2656999999999998</v>
      </c>
      <c r="F51" s="38">
        <v>7.9223999999999997</v>
      </c>
      <c r="G51" s="15">
        <v>16.014900000000001</v>
      </c>
      <c r="H51" s="38">
        <v>3.5125999999999999</v>
      </c>
      <c r="I51" s="38">
        <v>12.5023</v>
      </c>
      <c r="J51" s="38">
        <v>4.9832000000000001</v>
      </c>
      <c r="K51" s="38">
        <v>7.5190999999999999</v>
      </c>
    </row>
    <row r="52" spans="1:11">
      <c r="A52" s="51" t="s">
        <v>126</v>
      </c>
      <c r="B52" s="38">
        <v>16.959800000000001</v>
      </c>
      <c r="C52" s="38">
        <v>2.8610000000000002</v>
      </c>
      <c r="D52" s="38">
        <v>14.0989</v>
      </c>
      <c r="E52" s="38">
        <v>6.4752999999999998</v>
      </c>
      <c r="F52" s="38">
        <v>7.6235999999999997</v>
      </c>
      <c r="G52" s="15">
        <v>17.170300000000001</v>
      </c>
      <c r="H52" s="38">
        <v>1.8421000000000001</v>
      </c>
      <c r="I52" s="38">
        <v>15.328200000000001</v>
      </c>
      <c r="J52" s="38">
        <v>5.7797000000000001</v>
      </c>
      <c r="K52" s="38">
        <v>9.5484000000000009</v>
      </c>
    </row>
    <row r="53" spans="1:11">
      <c r="A53" s="51" t="s">
        <v>127</v>
      </c>
      <c r="B53" s="38">
        <v>17.5684</v>
      </c>
      <c r="C53" s="38">
        <v>4.0869999999999997</v>
      </c>
      <c r="D53" s="38">
        <v>13.481400000000001</v>
      </c>
      <c r="E53" s="38">
        <v>3.3610000000000002</v>
      </c>
      <c r="F53" s="38">
        <v>10.1204</v>
      </c>
      <c r="G53" s="15">
        <v>17.821300000000001</v>
      </c>
      <c r="H53" s="38">
        <v>4.8787000000000003</v>
      </c>
      <c r="I53" s="38">
        <v>12.9427</v>
      </c>
      <c r="J53" s="38">
        <v>2.4119999999999999</v>
      </c>
      <c r="K53" s="38">
        <v>10.5307</v>
      </c>
    </row>
    <row r="54" spans="1:11">
      <c r="A54" s="51" t="s">
        <v>128</v>
      </c>
      <c r="B54" s="38">
        <v>17.052</v>
      </c>
      <c r="C54" s="38">
        <v>1.6388</v>
      </c>
      <c r="D54" s="38">
        <v>15.4132</v>
      </c>
      <c r="E54" s="38">
        <v>5.4478999999999997</v>
      </c>
      <c r="F54" s="38">
        <v>9.9652999999999992</v>
      </c>
      <c r="G54" s="15">
        <v>15.276999999999999</v>
      </c>
      <c r="H54" s="38">
        <v>2.0853999999999999</v>
      </c>
      <c r="I54" s="38">
        <v>13.191599999999999</v>
      </c>
      <c r="J54" s="38">
        <v>3.8801999999999999</v>
      </c>
      <c r="K54" s="38">
        <v>9.3112999999999992</v>
      </c>
    </row>
    <row r="55" spans="1:11">
      <c r="A55" s="40" t="s">
        <v>129</v>
      </c>
      <c r="B55" s="41"/>
      <c r="C55" s="41"/>
      <c r="D55" s="41"/>
      <c r="E55" s="41"/>
      <c r="F55" s="41"/>
      <c r="G55" s="41"/>
      <c r="H55" s="41"/>
      <c r="I55" s="41"/>
      <c r="J55" s="41"/>
      <c r="K55" s="41"/>
    </row>
    <row r="56" spans="1:11">
      <c r="A56" s="52" t="s">
        <v>131</v>
      </c>
      <c r="B56" s="38">
        <v>19.400400000000001</v>
      </c>
      <c r="C56" s="38">
        <v>5.5664999999999996</v>
      </c>
      <c r="D56" s="38">
        <v>13.8339</v>
      </c>
      <c r="E56" s="38">
        <v>2.4893000000000001</v>
      </c>
      <c r="F56" s="38">
        <v>11.3446</v>
      </c>
      <c r="G56" s="15">
        <v>20.8369</v>
      </c>
      <c r="H56" s="38">
        <v>9.9707000000000008</v>
      </c>
      <c r="I56" s="38">
        <v>10.866300000000001</v>
      </c>
      <c r="J56" s="38">
        <v>2.8300999999999998</v>
      </c>
      <c r="K56" s="38">
        <v>8.0361999999999991</v>
      </c>
    </row>
    <row r="57" spans="1:11">
      <c r="A57" s="52" t="s">
        <v>180</v>
      </c>
      <c r="B57" s="38">
        <v>12.592000000000001</v>
      </c>
      <c r="C57" s="38">
        <v>1.5357000000000001</v>
      </c>
      <c r="D57" s="38">
        <v>11.0564</v>
      </c>
      <c r="E57" s="38">
        <v>4.4882</v>
      </c>
      <c r="F57" s="38">
        <v>6.5682</v>
      </c>
      <c r="G57" s="15">
        <v>11.8376</v>
      </c>
      <c r="H57" s="38">
        <v>2.0143</v>
      </c>
      <c r="I57" s="38">
        <v>9.8232999999999997</v>
      </c>
      <c r="J57" s="38">
        <v>3.2869999999999999</v>
      </c>
      <c r="K57" s="38">
        <v>6.5362999999999998</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59"/>
  <sheetViews>
    <sheetView workbookViewId="0"/>
  </sheetViews>
  <sheetFormatPr defaultRowHeight="15"/>
  <cols>
    <col min="1" max="1" width="26" customWidth="1"/>
    <col min="2" max="11" width="16" customWidth="1"/>
  </cols>
  <sheetData>
    <row r="1" spans="1:11">
      <c r="A1" s="2" t="s">
        <v>21</v>
      </c>
    </row>
    <row r="2" spans="1:11">
      <c r="A2" s="43" t="s">
        <v>73</v>
      </c>
      <c r="B2" s="66">
        <v>2009</v>
      </c>
      <c r="C2" s="45"/>
      <c r="D2" s="45"/>
      <c r="E2" s="45"/>
      <c r="F2" s="45"/>
      <c r="G2" s="66">
        <v>2011</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17.7469</v>
      </c>
      <c r="C4" s="38">
        <v>3.0297000000000001</v>
      </c>
      <c r="D4" s="38">
        <v>14.7173</v>
      </c>
      <c r="E4" s="38">
        <v>5.2042000000000002</v>
      </c>
      <c r="F4" s="38">
        <v>9.5130999999999997</v>
      </c>
      <c r="G4" s="15">
        <v>17.562000000000001</v>
      </c>
      <c r="H4" s="38">
        <v>2.6360000000000001</v>
      </c>
      <c r="I4" s="38">
        <v>14.9261</v>
      </c>
      <c r="J4" s="38">
        <v>4.7882999999999996</v>
      </c>
      <c r="K4" s="38">
        <v>10.137700000000001</v>
      </c>
    </row>
    <row r="5" spans="1:11">
      <c r="A5" s="51" t="s">
        <v>79</v>
      </c>
      <c r="B5" s="38">
        <v>11.2051</v>
      </c>
      <c r="C5" s="38">
        <v>1.5052000000000001</v>
      </c>
      <c r="D5" s="38">
        <v>9.6997999999999998</v>
      </c>
      <c r="E5" s="38">
        <v>6.7313000000000001</v>
      </c>
      <c r="F5" s="38">
        <v>2.9685999999999999</v>
      </c>
      <c r="G5" s="15">
        <v>11.7791</v>
      </c>
      <c r="H5" s="38">
        <v>1.2088000000000001</v>
      </c>
      <c r="I5" s="38">
        <v>10.5703</v>
      </c>
      <c r="J5" s="38">
        <v>6.9851999999999999</v>
      </c>
      <c r="K5" s="38">
        <v>3.5851000000000002</v>
      </c>
    </row>
    <row r="6" spans="1:11">
      <c r="A6" s="51" t="s">
        <v>80</v>
      </c>
      <c r="B6" s="38">
        <v>21.467099999999999</v>
      </c>
      <c r="C6" s="38">
        <v>3.4380999999999999</v>
      </c>
      <c r="D6" s="38">
        <v>18.0291</v>
      </c>
      <c r="E6" s="38">
        <v>5.3516000000000004</v>
      </c>
      <c r="F6" s="38">
        <v>12.6775</v>
      </c>
      <c r="G6" s="15">
        <v>21.358699999999999</v>
      </c>
      <c r="H6" s="38">
        <v>3.1501000000000001</v>
      </c>
      <c r="I6" s="38">
        <v>18.208600000000001</v>
      </c>
      <c r="J6" s="38">
        <v>3.8233000000000001</v>
      </c>
      <c r="K6" s="38">
        <v>14.385300000000001</v>
      </c>
    </row>
    <row r="7" spans="1:11">
      <c r="A7" s="51" t="s">
        <v>81</v>
      </c>
      <c r="B7" s="38">
        <v>16.0779</v>
      </c>
      <c r="C7" s="38">
        <v>1.9718</v>
      </c>
      <c r="D7" s="38">
        <v>14.1061</v>
      </c>
      <c r="E7" s="38">
        <v>4.6067</v>
      </c>
      <c r="F7" s="38">
        <v>9.4993999999999996</v>
      </c>
      <c r="G7" s="15">
        <v>11.8969</v>
      </c>
      <c r="H7" s="38">
        <v>1.1419999999999999</v>
      </c>
      <c r="I7" s="38">
        <v>10.754899999999999</v>
      </c>
      <c r="J7" s="38">
        <v>1.8833</v>
      </c>
      <c r="K7" s="38">
        <v>8.8716000000000008</v>
      </c>
    </row>
    <row r="8" spans="1:11">
      <c r="A8" s="51" t="s">
        <v>82</v>
      </c>
      <c r="B8" s="38">
        <v>15.730600000000001</v>
      </c>
      <c r="C8" s="38">
        <v>1.0814999999999999</v>
      </c>
      <c r="D8" s="38">
        <v>14.648999999999999</v>
      </c>
      <c r="E8" s="38">
        <v>3.3176999999999999</v>
      </c>
      <c r="F8" s="38">
        <v>11.331300000000001</v>
      </c>
      <c r="G8" s="15">
        <v>15.852600000000001</v>
      </c>
      <c r="H8" s="38">
        <v>1.3645</v>
      </c>
      <c r="I8" s="38">
        <v>14.488099999999999</v>
      </c>
      <c r="J8" s="38">
        <v>2.8588</v>
      </c>
      <c r="K8" s="38">
        <v>11.629300000000001</v>
      </c>
    </row>
    <row r="9" spans="1:11">
      <c r="A9" s="51" t="s">
        <v>83</v>
      </c>
      <c r="B9" s="38">
        <v>25.462199999999999</v>
      </c>
      <c r="C9" s="38">
        <v>1.6093999999999999</v>
      </c>
      <c r="D9" s="38">
        <v>23.852799999999998</v>
      </c>
      <c r="E9" s="38">
        <v>17.524799999999999</v>
      </c>
      <c r="F9" s="38">
        <v>6.3280000000000003</v>
      </c>
      <c r="G9" s="15">
        <v>23.292899999999999</v>
      </c>
      <c r="H9" s="38">
        <v>1.0784</v>
      </c>
      <c r="I9" s="38">
        <v>22.214500000000001</v>
      </c>
      <c r="J9" s="38">
        <v>14.748699999999999</v>
      </c>
      <c r="K9" s="38">
        <v>7.4657999999999998</v>
      </c>
    </row>
    <row r="10" spans="1:11">
      <c r="A10" s="51" t="s">
        <v>84</v>
      </c>
      <c r="B10" s="38">
        <v>16.6157</v>
      </c>
      <c r="C10" s="38">
        <v>1.9052</v>
      </c>
      <c r="D10" s="38">
        <v>14.7104</v>
      </c>
      <c r="E10" s="38">
        <v>4.5625999999999998</v>
      </c>
      <c r="F10" s="38">
        <v>10.1479</v>
      </c>
      <c r="G10" s="15">
        <v>15.8551</v>
      </c>
      <c r="H10" s="38">
        <v>0.84660000000000002</v>
      </c>
      <c r="I10" s="38">
        <v>15.0085</v>
      </c>
      <c r="J10" s="38">
        <v>5.0533999999999999</v>
      </c>
      <c r="K10" s="38">
        <v>9.9550999999999998</v>
      </c>
    </row>
    <row r="11" spans="1:11">
      <c r="A11" s="51" t="s">
        <v>85</v>
      </c>
      <c r="B11" s="38">
        <v>15.840199999999999</v>
      </c>
      <c r="C11" s="38">
        <v>2.0415000000000001</v>
      </c>
      <c r="D11" s="38">
        <v>13.7987</v>
      </c>
      <c r="E11" s="38">
        <v>2.8980999999999999</v>
      </c>
      <c r="F11" s="38">
        <v>10.900600000000001</v>
      </c>
      <c r="G11" s="15">
        <v>15.821899999999999</v>
      </c>
      <c r="H11" s="38">
        <v>1.3071999999999999</v>
      </c>
      <c r="I11" s="38">
        <v>14.5146</v>
      </c>
      <c r="J11" s="38">
        <v>2.2545999999999999</v>
      </c>
      <c r="K11" s="38">
        <v>12.26</v>
      </c>
    </row>
    <row r="12" spans="1:11">
      <c r="A12" s="51" t="s">
        <v>86</v>
      </c>
      <c r="B12" s="38">
        <v>16.8383</v>
      </c>
      <c r="C12" s="38">
        <v>2.6080000000000001</v>
      </c>
      <c r="D12" s="38">
        <v>14.2303</v>
      </c>
      <c r="E12" s="38">
        <v>1.1768000000000001</v>
      </c>
      <c r="F12" s="38">
        <v>13.0535</v>
      </c>
      <c r="G12" s="15">
        <v>16.113600000000002</v>
      </c>
      <c r="H12" s="38">
        <v>3.0831</v>
      </c>
      <c r="I12" s="38">
        <v>13.0305</v>
      </c>
      <c r="J12" s="38">
        <v>2.1724000000000001</v>
      </c>
      <c r="K12" s="38">
        <v>10.8581</v>
      </c>
    </row>
    <row r="13" spans="1:11">
      <c r="A13" s="51" t="s">
        <v>87</v>
      </c>
      <c r="B13" s="38">
        <v>19.021999999999998</v>
      </c>
      <c r="C13" s="38">
        <v>2.2679999999999998</v>
      </c>
      <c r="D13" s="38">
        <v>16.754000000000001</v>
      </c>
      <c r="E13" s="38">
        <v>1.2176</v>
      </c>
      <c r="F13" s="38">
        <v>15.5365</v>
      </c>
      <c r="G13" s="15">
        <v>18.6447</v>
      </c>
      <c r="H13" s="38">
        <v>1.8298000000000001</v>
      </c>
      <c r="I13" s="38">
        <v>16.814900000000002</v>
      </c>
      <c r="J13" s="38">
        <v>0.68579999999999997</v>
      </c>
      <c r="K13" s="38">
        <v>16.129100000000001</v>
      </c>
    </row>
    <row r="14" spans="1:11">
      <c r="A14" s="51" t="s">
        <v>88</v>
      </c>
      <c r="B14" s="38">
        <v>13.1074</v>
      </c>
      <c r="C14" s="38">
        <v>2.6145</v>
      </c>
      <c r="D14" s="38">
        <v>10.492900000000001</v>
      </c>
      <c r="E14" s="38">
        <v>1.5013000000000001</v>
      </c>
      <c r="F14" s="38">
        <v>8.9916</v>
      </c>
      <c r="G14" s="15">
        <v>11.9137</v>
      </c>
      <c r="H14" s="38">
        <v>2.7279</v>
      </c>
      <c r="I14" s="38">
        <v>9.1859000000000002</v>
      </c>
      <c r="J14" s="38">
        <v>1.7778</v>
      </c>
      <c r="K14" s="38">
        <v>7.4080000000000004</v>
      </c>
    </row>
    <row r="15" spans="1:11">
      <c r="A15" s="51" t="s">
        <v>89</v>
      </c>
      <c r="B15" s="38">
        <v>18.464500000000001</v>
      </c>
      <c r="C15" s="38">
        <v>2.2222</v>
      </c>
      <c r="D15" s="38">
        <v>16.2423</v>
      </c>
      <c r="E15" s="38">
        <v>5.8715000000000002</v>
      </c>
      <c r="F15" s="38">
        <v>10.370799999999999</v>
      </c>
      <c r="G15" s="15">
        <v>19.807300000000001</v>
      </c>
      <c r="H15" s="38">
        <v>1.8722000000000001</v>
      </c>
      <c r="I15" s="38">
        <v>17.935099999999998</v>
      </c>
      <c r="J15" s="38">
        <v>7.2412999999999998</v>
      </c>
      <c r="K15" s="38">
        <v>10.6938</v>
      </c>
    </row>
    <row r="16" spans="1:11">
      <c r="A16" s="51" t="s">
        <v>90</v>
      </c>
      <c r="B16" s="38">
        <v>12.447699999999999</v>
      </c>
      <c r="C16" s="38">
        <v>1.4181999999999999</v>
      </c>
      <c r="D16" s="38">
        <v>11.0296</v>
      </c>
      <c r="E16" s="38">
        <v>4.6505000000000001</v>
      </c>
      <c r="F16" s="38">
        <v>6.3791000000000002</v>
      </c>
      <c r="G16" s="15">
        <v>11.722</v>
      </c>
      <c r="H16" s="38">
        <v>1.2749999999999999</v>
      </c>
      <c r="I16" s="38">
        <v>10.446999999999999</v>
      </c>
      <c r="J16" s="38">
        <v>3.2157</v>
      </c>
      <c r="K16" s="38">
        <v>7.2313000000000001</v>
      </c>
    </row>
    <row r="17" spans="1:11">
      <c r="A17" s="51" t="s">
        <v>91</v>
      </c>
      <c r="B17" s="38">
        <v>16.303100000000001</v>
      </c>
      <c r="C17" s="38">
        <v>3.0783</v>
      </c>
      <c r="D17" s="38">
        <v>13.2248</v>
      </c>
      <c r="E17" s="38">
        <v>2.5990000000000002</v>
      </c>
      <c r="F17" s="38">
        <v>10.6258</v>
      </c>
      <c r="G17" s="15">
        <v>16.896999999999998</v>
      </c>
      <c r="H17" s="38">
        <v>2.3201999999999998</v>
      </c>
      <c r="I17" s="38">
        <v>14.5769</v>
      </c>
      <c r="J17" s="38">
        <v>3.0116000000000001</v>
      </c>
      <c r="K17" s="38">
        <v>11.565300000000001</v>
      </c>
    </row>
    <row r="18" spans="1:11">
      <c r="A18" s="51" t="s">
        <v>92</v>
      </c>
      <c r="B18" s="38">
        <v>16.499700000000001</v>
      </c>
      <c r="C18" s="38">
        <v>4.3907999999999996</v>
      </c>
      <c r="D18" s="38">
        <v>12.1089</v>
      </c>
      <c r="E18" s="38">
        <v>2.8738000000000001</v>
      </c>
      <c r="F18" s="38">
        <v>9.2350999999999992</v>
      </c>
      <c r="G18" s="15">
        <v>16.951000000000001</v>
      </c>
      <c r="H18" s="38">
        <v>2.5649000000000002</v>
      </c>
      <c r="I18" s="38">
        <v>14.386100000000001</v>
      </c>
      <c r="J18" s="38">
        <v>2.2320000000000002</v>
      </c>
      <c r="K18" s="38">
        <v>12.1541</v>
      </c>
    </row>
    <row r="19" spans="1:11">
      <c r="A19" s="51" t="s">
        <v>93</v>
      </c>
      <c r="B19" s="38">
        <v>16.0884</v>
      </c>
      <c r="C19" s="38">
        <v>2.5707</v>
      </c>
      <c r="D19" s="38">
        <v>13.5177</v>
      </c>
      <c r="E19" s="38">
        <v>2.4053</v>
      </c>
      <c r="F19" s="38">
        <v>11.112399999999999</v>
      </c>
      <c r="G19" s="15">
        <v>17.024000000000001</v>
      </c>
      <c r="H19" s="38">
        <v>1.4372</v>
      </c>
      <c r="I19" s="38">
        <v>15.5869</v>
      </c>
      <c r="J19" s="38">
        <v>1.6579999999999999</v>
      </c>
      <c r="K19" s="38">
        <v>13.928800000000001</v>
      </c>
    </row>
    <row r="20" spans="1:11">
      <c r="A20" s="51" t="s">
        <v>94</v>
      </c>
      <c r="B20" s="38">
        <v>16.6845</v>
      </c>
      <c r="C20" s="38">
        <v>2.8488000000000002</v>
      </c>
      <c r="D20" s="38">
        <v>13.835699999999999</v>
      </c>
      <c r="E20" s="38">
        <v>4.3722000000000003</v>
      </c>
      <c r="F20" s="38">
        <v>9.4634999999999998</v>
      </c>
      <c r="G20" s="15">
        <v>17.525200000000002</v>
      </c>
      <c r="H20" s="38">
        <v>1.3269</v>
      </c>
      <c r="I20" s="38">
        <v>16.1983</v>
      </c>
      <c r="J20" s="38">
        <v>7.1211000000000002</v>
      </c>
      <c r="K20" s="38">
        <v>9.0771999999999995</v>
      </c>
    </row>
    <row r="21" spans="1:11">
      <c r="A21" s="51" t="s">
        <v>95</v>
      </c>
      <c r="B21" s="38">
        <v>12.7851</v>
      </c>
      <c r="C21" s="38">
        <v>4.5389999999999997</v>
      </c>
      <c r="D21" s="38">
        <v>8.2461000000000002</v>
      </c>
      <c r="E21" s="38">
        <v>1.6843999999999999</v>
      </c>
      <c r="F21" s="38">
        <v>6.5617000000000001</v>
      </c>
      <c r="G21" s="15">
        <v>12.836600000000001</v>
      </c>
      <c r="H21" s="38">
        <v>3.3296999999999999</v>
      </c>
      <c r="I21" s="38">
        <v>9.5068999999999999</v>
      </c>
      <c r="J21" s="38">
        <v>1.5486</v>
      </c>
      <c r="K21" s="38">
        <v>7.9583000000000004</v>
      </c>
    </row>
    <row r="22" spans="1:11">
      <c r="A22" s="51" t="s">
        <v>96</v>
      </c>
      <c r="B22" s="38">
        <v>15.7995</v>
      </c>
      <c r="C22" s="38">
        <v>1.6496</v>
      </c>
      <c r="D22" s="38">
        <v>14.149900000000001</v>
      </c>
      <c r="E22" s="38">
        <v>2.0840000000000001</v>
      </c>
      <c r="F22" s="38">
        <v>12.065899999999999</v>
      </c>
      <c r="G22" s="15">
        <v>15.457599999999999</v>
      </c>
      <c r="H22" s="38">
        <v>1.4410000000000001</v>
      </c>
      <c r="I22" s="38">
        <v>14.0166</v>
      </c>
      <c r="J22" s="38">
        <v>1.2604</v>
      </c>
      <c r="K22" s="38">
        <v>12.7562</v>
      </c>
    </row>
    <row r="23" spans="1:11">
      <c r="A23" s="51" t="s">
        <v>97</v>
      </c>
      <c r="B23" s="38">
        <v>18.682600000000001</v>
      </c>
      <c r="C23" s="38">
        <v>2.1833</v>
      </c>
      <c r="D23" s="38">
        <v>16.499300000000002</v>
      </c>
      <c r="E23" s="38">
        <v>3.6524000000000001</v>
      </c>
      <c r="F23" s="38">
        <v>12.8469</v>
      </c>
      <c r="G23" s="15">
        <v>19.8691</v>
      </c>
      <c r="H23" s="38">
        <v>1.5512999999999999</v>
      </c>
      <c r="I23" s="38">
        <v>18.317699999999999</v>
      </c>
      <c r="J23" s="38">
        <v>3.8733</v>
      </c>
      <c r="K23" s="38">
        <v>14.4444</v>
      </c>
    </row>
    <row r="24" spans="1:11">
      <c r="A24" s="51" t="s">
        <v>98</v>
      </c>
      <c r="B24" s="38">
        <v>14.308400000000001</v>
      </c>
      <c r="C24" s="38">
        <v>6.8630000000000004</v>
      </c>
      <c r="D24" s="38">
        <v>7.4454000000000002</v>
      </c>
      <c r="E24" s="38">
        <v>1.1335</v>
      </c>
      <c r="F24" s="38">
        <v>6.3118999999999996</v>
      </c>
      <c r="G24" s="15">
        <v>13.873100000000001</v>
      </c>
      <c r="H24" s="38">
        <v>6.3185000000000002</v>
      </c>
      <c r="I24" s="38">
        <v>7.5545999999999998</v>
      </c>
      <c r="J24" s="38">
        <v>1.0043</v>
      </c>
      <c r="K24" s="38">
        <v>6.5503</v>
      </c>
    </row>
    <row r="25" spans="1:11">
      <c r="A25" s="51" t="s">
        <v>99</v>
      </c>
      <c r="B25" s="38">
        <v>20.959</v>
      </c>
      <c r="C25" s="38">
        <v>5.6447000000000003</v>
      </c>
      <c r="D25" s="38">
        <v>15.314299999999999</v>
      </c>
      <c r="E25" s="38">
        <v>3.8538000000000001</v>
      </c>
      <c r="F25" s="38">
        <v>11.4604</v>
      </c>
      <c r="G25" s="15">
        <v>21.961500000000001</v>
      </c>
      <c r="H25" s="38">
        <v>4.0339999999999998</v>
      </c>
      <c r="I25" s="38">
        <v>17.927499999999998</v>
      </c>
      <c r="J25" s="38">
        <v>2.9361999999999999</v>
      </c>
      <c r="K25" s="38">
        <v>14.991300000000001</v>
      </c>
    </row>
    <row r="26" spans="1:11">
      <c r="A26" s="51" t="s">
        <v>100</v>
      </c>
      <c r="B26" s="38">
        <v>14.6305</v>
      </c>
      <c r="C26" s="38">
        <v>3.0528</v>
      </c>
      <c r="D26" s="38">
        <v>11.5777</v>
      </c>
      <c r="E26" s="38">
        <v>3.0939999999999999</v>
      </c>
      <c r="F26" s="38">
        <v>8.4837000000000007</v>
      </c>
      <c r="G26" s="15">
        <v>14.4778</v>
      </c>
      <c r="H26" s="38">
        <v>3.6046</v>
      </c>
      <c r="I26" s="38">
        <v>10.873200000000001</v>
      </c>
      <c r="J26" s="38">
        <v>3.0588000000000002</v>
      </c>
      <c r="K26" s="38">
        <v>7.8144999999999998</v>
      </c>
    </row>
    <row r="27" spans="1:11">
      <c r="A27" s="51" t="s">
        <v>101</v>
      </c>
      <c r="B27" s="38">
        <v>17.2257</v>
      </c>
      <c r="C27" s="38">
        <v>2.508</v>
      </c>
      <c r="D27" s="38">
        <v>14.717700000000001</v>
      </c>
      <c r="E27" s="38">
        <v>5.7992999999999997</v>
      </c>
      <c r="F27" s="38">
        <v>8.9184000000000001</v>
      </c>
      <c r="G27" s="15">
        <v>16.9681</v>
      </c>
      <c r="H27" s="38">
        <v>2.1076999999999999</v>
      </c>
      <c r="I27" s="38">
        <v>14.8604</v>
      </c>
      <c r="J27" s="38">
        <v>6.2045000000000003</v>
      </c>
      <c r="K27" s="38">
        <v>8.6560000000000006</v>
      </c>
    </row>
    <row r="28" spans="1:11">
      <c r="A28" s="51" t="s">
        <v>102</v>
      </c>
      <c r="B28" s="38">
        <v>9.9351000000000003</v>
      </c>
      <c r="C28" s="38">
        <v>1.673</v>
      </c>
      <c r="D28" s="38">
        <v>8.2621000000000002</v>
      </c>
      <c r="E28" s="38">
        <v>1.5699000000000001</v>
      </c>
      <c r="F28" s="38">
        <v>6.6921999999999997</v>
      </c>
      <c r="G28" s="15">
        <v>8.2949000000000002</v>
      </c>
      <c r="H28" s="38">
        <v>1.0736000000000001</v>
      </c>
      <c r="I28" s="38">
        <v>7.2213000000000003</v>
      </c>
      <c r="J28" s="38">
        <v>1.0295000000000001</v>
      </c>
      <c r="K28" s="38">
        <v>6.1917999999999997</v>
      </c>
    </row>
    <row r="29" spans="1:11">
      <c r="A29" s="51" t="s">
        <v>103</v>
      </c>
      <c r="B29" s="38">
        <v>13.510999999999999</v>
      </c>
      <c r="C29" s="38">
        <v>3.4521000000000002</v>
      </c>
      <c r="D29" s="38">
        <v>10.0589</v>
      </c>
      <c r="E29" s="38">
        <v>2.5274000000000001</v>
      </c>
      <c r="F29" s="38">
        <v>7.5315000000000003</v>
      </c>
      <c r="G29" s="15">
        <v>13.780200000000001</v>
      </c>
      <c r="H29" s="38">
        <v>1.3488</v>
      </c>
      <c r="I29" s="38">
        <v>12.4314</v>
      </c>
      <c r="J29" s="38">
        <v>2.1078000000000001</v>
      </c>
      <c r="K29" s="38">
        <v>10.323600000000001</v>
      </c>
    </row>
    <row r="30" spans="1:11">
      <c r="A30" s="51" t="s">
        <v>104</v>
      </c>
      <c r="B30" s="38">
        <v>13.983700000000001</v>
      </c>
      <c r="C30" s="38">
        <v>2.6564000000000001</v>
      </c>
      <c r="D30" s="38">
        <v>11.327400000000001</v>
      </c>
      <c r="E30" s="38">
        <v>2.9742000000000002</v>
      </c>
      <c r="F30" s="38">
        <v>8.3531999999999993</v>
      </c>
      <c r="G30" s="15">
        <v>13.3652</v>
      </c>
      <c r="H30" s="38">
        <v>1.5817000000000001</v>
      </c>
      <c r="I30" s="38">
        <v>11.7836</v>
      </c>
      <c r="J30" s="38">
        <v>2.4483000000000001</v>
      </c>
      <c r="K30" s="38">
        <v>9.3353000000000002</v>
      </c>
    </row>
    <row r="31" spans="1:11">
      <c r="A31" s="51" t="s">
        <v>105</v>
      </c>
      <c r="B31" s="38">
        <v>16.608599999999999</v>
      </c>
      <c r="C31" s="38">
        <v>3.3388</v>
      </c>
      <c r="D31" s="38">
        <v>13.2698</v>
      </c>
      <c r="E31" s="38">
        <v>4.1989000000000001</v>
      </c>
      <c r="F31" s="38">
        <v>9.0709</v>
      </c>
      <c r="G31" s="15">
        <v>16.442299999999999</v>
      </c>
      <c r="H31" s="38">
        <v>3.5916000000000001</v>
      </c>
      <c r="I31" s="38">
        <v>12.8507</v>
      </c>
      <c r="J31" s="38">
        <v>3.7214</v>
      </c>
      <c r="K31" s="38">
        <v>9.1293000000000006</v>
      </c>
    </row>
    <row r="32" spans="1:11">
      <c r="A32" s="51" t="s">
        <v>106</v>
      </c>
      <c r="B32" s="38">
        <v>17.145499999999998</v>
      </c>
      <c r="C32" s="38">
        <v>2.4499</v>
      </c>
      <c r="D32" s="38">
        <v>14.695600000000001</v>
      </c>
      <c r="E32" s="38">
        <v>6.0530999999999997</v>
      </c>
      <c r="F32" s="38">
        <v>8.6425000000000001</v>
      </c>
      <c r="G32" s="15">
        <v>17.960100000000001</v>
      </c>
      <c r="H32" s="38">
        <v>3.0693999999999999</v>
      </c>
      <c r="I32" s="38">
        <v>14.8908</v>
      </c>
      <c r="J32" s="38">
        <v>6.2682000000000002</v>
      </c>
      <c r="K32" s="38">
        <v>8.6226000000000003</v>
      </c>
    </row>
    <row r="33" spans="1:11">
      <c r="A33" s="51" t="s">
        <v>107</v>
      </c>
      <c r="B33" s="38">
        <v>21.2835</v>
      </c>
      <c r="C33" s="38">
        <v>2.9066000000000001</v>
      </c>
      <c r="D33" s="38">
        <v>18.376899999999999</v>
      </c>
      <c r="E33" s="38">
        <v>5.8323999999999998</v>
      </c>
      <c r="F33" s="38">
        <v>12.544499999999999</v>
      </c>
      <c r="G33" s="15">
        <v>19.7818</v>
      </c>
      <c r="H33" s="38">
        <v>1.7531000000000001</v>
      </c>
      <c r="I33" s="38">
        <v>18.028700000000001</v>
      </c>
      <c r="J33" s="38">
        <v>4.0933999999999999</v>
      </c>
      <c r="K33" s="38">
        <v>13.9353</v>
      </c>
    </row>
    <row r="34" spans="1:11">
      <c r="A34" s="51" t="s">
        <v>108</v>
      </c>
      <c r="B34" s="38">
        <v>17.935199999999998</v>
      </c>
      <c r="C34" s="38">
        <v>2.0127999999999999</v>
      </c>
      <c r="D34" s="38">
        <v>15.9224</v>
      </c>
      <c r="E34" s="38">
        <v>1.6534</v>
      </c>
      <c r="F34" s="38">
        <v>14.269</v>
      </c>
      <c r="G34" s="15">
        <v>19.240200000000002</v>
      </c>
      <c r="H34" s="38">
        <v>4.2087000000000003</v>
      </c>
      <c r="I34" s="38">
        <v>15.031499999999999</v>
      </c>
      <c r="J34" s="38">
        <v>1.1518999999999999</v>
      </c>
      <c r="K34" s="38">
        <v>13.8796</v>
      </c>
    </row>
    <row r="35" spans="1:11">
      <c r="A35" s="51" t="s">
        <v>109</v>
      </c>
      <c r="B35" s="38">
        <v>21.492599999999999</v>
      </c>
      <c r="C35" s="38">
        <v>3.0053999999999998</v>
      </c>
      <c r="D35" s="38">
        <v>18.487300000000001</v>
      </c>
      <c r="E35" s="38">
        <v>7.0941000000000001</v>
      </c>
      <c r="F35" s="38">
        <v>11.3932</v>
      </c>
      <c r="G35" s="15">
        <v>21.808499999999999</v>
      </c>
      <c r="H35" s="38">
        <v>1.9602999999999999</v>
      </c>
      <c r="I35" s="38">
        <v>19.848299999999998</v>
      </c>
      <c r="J35" s="38">
        <v>10.0206</v>
      </c>
      <c r="K35" s="38">
        <v>9.8276000000000003</v>
      </c>
    </row>
    <row r="36" spans="1:11">
      <c r="A36" s="51" t="s">
        <v>110</v>
      </c>
      <c r="B36" s="38">
        <v>19.869900000000001</v>
      </c>
      <c r="C36" s="38">
        <v>2.8108</v>
      </c>
      <c r="D36" s="38">
        <v>17.059100000000001</v>
      </c>
      <c r="E36" s="38">
        <v>0.95550000000000002</v>
      </c>
      <c r="F36" s="38">
        <v>16.1036</v>
      </c>
      <c r="G36" s="15">
        <v>20.1555</v>
      </c>
      <c r="H36" s="38">
        <v>1.3791</v>
      </c>
      <c r="I36" s="38">
        <v>18.776399999999999</v>
      </c>
      <c r="J36" s="42" t="s">
        <v>70</v>
      </c>
      <c r="K36" s="38">
        <v>18.351700000000001</v>
      </c>
    </row>
    <row r="37" spans="1:11">
      <c r="A37" s="51" t="s">
        <v>111</v>
      </c>
      <c r="B37" s="38">
        <v>16.950700000000001</v>
      </c>
      <c r="C37" s="38">
        <v>1.736</v>
      </c>
      <c r="D37" s="38">
        <v>15.214700000000001</v>
      </c>
      <c r="E37" s="38">
        <v>2.6564999999999999</v>
      </c>
      <c r="F37" s="38">
        <v>12.558199999999999</v>
      </c>
      <c r="G37" s="15">
        <v>17.584399999999999</v>
      </c>
      <c r="H37" s="38">
        <v>1.8447</v>
      </c>
      <c r="I37" s="38">
        <v>15.739699999999999</v>
      </c>
      <c r="J37" s="38">
        <v>3.3813</v>
      </c>
      <c r="K37" s="38">
        <v>12.3584</v>
      </c>
    </row>
    <row r="38" spans="1:11">
      <c r="A38" s="51" t="s">
        <v>112</v>
      </c>
      <c r="B38" s="38">
        <v>16.1157</v>
      </c>
      <c r="C38" s="38">
        <v>5.2377000000000002</v>
      </c>
      <c r="D38" s="38">
        <v>10.878</v>
      </c>
      <c r="E38" s="38">
        <v>4.1849999999999996</v>
      </c>
      <c r="F38" s="38">
        <v>6.6931000000000003</v>
      </c>
      <c r="G38" s="15">
        <v>15.7544</v>
      </c>
      <c r="H38" s="38">
        <v>4.2656999999999998</v>
      </c>
      <c r="I38" s="38">
        <v>11.4887</v>
      </c>
      <c r="J38" s="38">
        <v>2.5184000000000002</v>
      </c>
      <c r="K38" s="38">
        <v>8.9703999999999997</v>
      </c>
    </row>
    <row r="39" spans="1:11">
      <c r="A39" s="51" t="s">
        <v>113</v>
      </c>
      <c r="B39" s="38">
        <v>15.36</v>
      </c>
      <c r="C39" s="38">
        <v>5.0780000000000003</v>
      </c>
      <c r="D39" s="38">
        <v>10.2819</v>
      </c>
      <c r="E39" s="38">
        <v>1.4291</v>
      </c>
      <c r="F39" s="38">
        <v>8.8528000000000002</v>
      </c>
      <c r="G39" s="15">
        <v>16.0245</v>
      </c>
      <c r="H39" s="38">
        <v>5.0205000000000002</v>
      </c>
      <c r="I39" s="38">
        <v>11.0039</v>
      </c>
      <c r="J39" s="38">
        <v>1.3236000000000001</v>
      </c>
      <c r="K39" s="38">
        <v>9.6803000000000008</v>
      </c>
    </row>
    <row r="40" spans="1:11">
      <c r="A40" s="51" t="s">
        <v>114</v>
      </c>
      <c r="B40" s="38">
        <v>17.767499999999998</v>
      </c>
      <c r="C40" s="38">
        <v>6.2873000000000001</v>
      </c>
      <c r="D40" s="38">
        <v>11.4802</v>
      </c>
      <c r="E40" s="38">
        <v>3.6716000000000002</v>
      </c>
      <c r="F40" s="38">
        <v>7.8086000000000002</v>
      </c>
      <c r="G40" s="15">
        <v>18.138300000000001</v>
      </c>
      <c r="H40" s="38">
        <v>9.8168000000000006</v>
      </c>
      <c r="I40" s="38">
        <v>8.3216000000000001</v>
      </c>
      <c r="J40" s="38">
        <v>4.1285999999999996</v>
      </c>
      <c r="K40" s="38">
        <v>4.1928999999999998</v>
      </c>
    </row>
    <row r="41" spans="1:11">
      <c r="A41" s="51" t="s">
        <v>115</v>
      </c>
      <c r="B41" s="38">
        <v>18.150300000000001</v>
      </c>
      <c r="C41" s="38">
        <v>2.6429999999999998</v>
      </c>
      <c r="D41" s="38">
        <v>15.507300000000001</v>
      </c>
      <c r="E41" s="38">
        <v>7.4481000000000002</v>
      </c>
      <c r="F41" s="38">
        <v>8.0592000000000006</v>
      </c>
      <c r="G41" s="15">
        <v>17.611499999999999</v>
      </c>
      <c r="H41" s="38">
        <v>1.4257</v>
      </c>
      <c r="I41" s="38">
        <v>16.1858</v>
      </c>
      <c r="J41" s="38">
        <v>5.6449999999999996</v>
      </c>
      <c r="K41" s="38">
        <v>10.540800000000001</v>
      </c>
    </row>
    <row r="42" spans="1:11">
      <c r="A42" s="51" t="s">
        <v>116</v>
      </c>
      <c r="B42" s="38">
        <v>18.7943</v>
      </c>
      <c r="C42" s="38">
        <v>3.2751000000000001</v>
      </c>
      <c r="D42" s="38">
        <v>15.5192</v>
      </c>
      <c r="E42" s="38">
        <v>2.5666000000000002</v>
      </c>
      <c r="F42" s="38">
        <v>12.952500000000001</v>
      </c>
      <c r="G42" s="15">
        <v>17.4115</v>
      </c>
      <c r="H42" s="38">
        <v>2.4268999999999998</v>
      </c>
      <c r="I42" s="38">
        <v>14.9846</v>
      </c>
      <c r="J42" s="38">
        <v>1.8636999999999999</v>
      </c>
      <c r="K42" s="38">
        <v>13.120900000000001</v>
      </c>
    </row>
    <row r="43" spans="1:11">
      <c r="A43" s="51" t="s">
        <v>117</v>
      </c>
      <c r="B43" s="38">
        <v>20.773700000000002</v>
      </c>
      <c r="C43" s="38">
        <v>2.3723999999999998</v>
      </c>
      <c r="D43" s="38">
        <v>18.401299999999999</v>
      </c>
      <c r="E43" s="38">
        <v>3.9174000000000002</v>
      </c>
      <c r="F43" s="38">
        <v>14.4839</v>
      </c>
      <c r="G43" s="15">
        <v>19.184100000000001</v>
      </c>
      <c r="H43" s="38">
        <v>1.2567999999999999</v>
      </c>
      <c r="I43" s="38">
        <v>17.927299999999999</v>
      </c>
      <c r="J43" s="38">
        <v>4.4488000000000003</v>
      </c>
      <c r="K43" s="38">
        <v>13.4785</v>
      </c>
    </row>
    <row r="44" spans="1:11">
      <c r="A44" s="51" t="s">
        <v>118</v>
      </c>
      <c r="B44" s="38">
        <v>16.333500000000001</v>
      </c>
      <c r="C44" s="38">
        <v>4.3792</v>
      </c>
      <c r="D44" s="38">
        <v>11.9543</v>
      </c>
      <c r="E44" s="38">
        <v>5.3354999999999997</v>
      </c>
      <c r="F44" s="38">
        <v>6.6188000000000002</v>
      </c>
      <c r="G44" s="15">
        <v>15.157299999999999</v>
      </c>
      <c r="H44" s="38">
        <v>3.7576999999999998</v>
      </c>
      <c r="I44" s="38">
        <v>11.3995</v>
      </c>
      <c r="J44" s="38">
        <v>3.5571999999999999</v>
      </c>
      <c r="K44" s="38">
        <v>7.8423999999999996</v>
      </c>
    </row>
    <row r="45" spans="1:11">
      <c r="A45" s="51" t="s">
        <v>119</v>
      </c>
      <c r="B45" s="38">
        <v>11.6251</v>
      </c>
      <c r="C45" s="38">
        <v>1.8345</v>
      </c>
      <c r="D45" s="38">
        <v>9.7905999999999995</v>
      </c>
      <c r="E45" s="38">
        <v>3.2351999999999999</v>
      </c>
      <c r="F45" s="38">
        <v>6.5553999999999997</v>
      </c>
      <c r="G45" s="15">
        <v>12.5542</v>
      </c>
      <c r="H45" s="38">
        <v>1.7176</v>
      </c>
      <c r="I45" s="38">
        <v>10.836600000000001</v>
      </c>
      <c r="J45" s="38">
        <v>3.5482999999999998</v>
      </c>
      <c r="K45" s="38">
        <v>7.2882999999999996</v>
      </c>
    </row>
    <row r="46" spans="1:11">
      <c r="A46" s="51" t="s">
        <v>120</v>
      </c>
      <c r="B46" s="38">
        <v>12.286199999999999</v>
      </c>
      <c r="C46" s="38">
        <v>4.1303999999999998</v>
      </c>
      <c r="D46" s="38">
        <v>8.1557999999999993</v>
      </c>
      <c r="E46" s="38">
        <v>1.1734</v>
      </c>
      <c r="F46" s="38">
        <v>6.9824000000000002</v>
      </c>
      <c r="G46" s="15">
        <v>12.9687</v>
      </c>
      <c r="H46" s="38">
        <v>3.7654999999999998</v>
      </c>
      <c r="I46" s="38">
        <v>9.2032000000000007</v>
      </c>
      <c r="J46" s="38">
        <v>1.3512999999999999</v>
      </c>
      <c r="K46" s="38">
        <v>7.8518999999999997</v>
      </c>
    </row>
    <row r="47" spans="1:11">
      <c r="A47" s="51" t="s">
        <v>121</v>
      </c>
      <c r="B47" s="38">
        <v>17.377300000000002</v>
      </c>
      <c r="C47" s="38">
        <v>4.8211000000000004</v>
      </c>
      <c r="D47" s="38">
        <v>12.5562</v>
      </c>
      <c r="E47" s="38">
        <v>6.4938000000000002</v>
      </c>
      <c r="F47" s="38">
        <v>6.0624000000000002</v>
      </c>
      <c r="G47" s="15">
        <v>18.285599999999999</v>
      </c>
      <c r="H47" s="38">
        <v>5.1627999999999998</v>
      </c>
      <c r="I47" s="38">
        <v>13.1228</v>
      </c>
      <c r="J47" s="38">
        <v>8.0100999999999996</v>
      </c>
      <c r="K47" s="38">
        <v>5.1127000000000002</v>
      </c>
    </row>
    <row r="48" spans="1:11">
      <c r="A48" s="51" t="s">
        <v>122</v>
      </c>
      <c r="B48" s="38">
        <v>13.7928</v>
      </c>
      <c r="C48" s="38">
        <v>2.8315999999999999</v>
      </c>
      <c r="D48" s="38">
        <v>10.9611</v>
      </c>
      <c r="E48" s="38">
        <v>4.1284999999999998</v>
      </c>
      <c r="F48" s="38">
        <v>6.8326000000000002</v>
      </c>
      <c r="G48" s="15">
        <v>14.035500000000001</v>
      </c>
      <c r="H48" s="38">
        <v>2.7214999999999998</v>
      </c>
      <c r="I48" s="38">
        <v>11.314</v>
      </c>
      <c r="J48" s="38">
        <v>2.8801999999999999</v>
      </c>
      <c r="K48" s="38">
        <v>8.4337999999999997</v>
      </c>
    </row>
    <row r="49" spans="1:11">
      <c r="A49" s="51" t="s">
        <v>123</v>
      </c>
      <c r="B49" s="38">
        <v>21.23</v>
      </c>
      <c r="C49" s="38">
        <v>2.3384999999999998</v>
      </c>
      <c r="D49" s="38">
        <v>18.891500000000001</v>
      </c>
      <c r="E49" s="38">
        <v>5.4717000000000002</v>
      </c>
      <c r="F49" s="38">
        <v>13.4198</v>
      </c>
      <c r="G49" s="15">
        <v>19.555800000000001</v>
      </c>
      <c r="H49" s="38">
        <v>1.1240000000000001</v>
      </c>
      <c r="I49" s="38">
        <v>18.431799999999999</v>
      </c>
      <c r="J49" s="38">
        <v>3.6111</v>
      </c>
      <c r="K49" s="38">
        <v>14.8207</v>
      </c>
    </row>
    <row r="50" spans="1:11">
      <c r="A50" s="51" t="s">
        <v>124</v>
      </c>
      <c r="B50" s="38">
        <v>16.531300000000002</v>
      </c>
      <c r="C50" s="38">
        <v>3.5438999999999998</v>
      </c>
      <c r="D50" s="38">
        <v>12.987399999999999</v>
      </c>
      <c r="E50" s="38">
        <v>4.4340999999999999</v>
      </c>
      <c r="F50" s="38">
        <v>8.5533000000000001</v>
      </c>
      <c r="G50" s="15">
        <v>17.672000000000001</v>
      </c>
      <c r="H50" s="38">
        <v>2.8719000000000001</v>
      </c>
      <c r="I50" s="38">
        <v>14.8001</v>
      </c>
      <c r="J50" s="38">
        <v>5.53</v>
      </c>
      <c r="K50" s="38">
        <v>9.2700999999999993</v>
      </c>
    </row>
    <row r="51" spans="1:11">
      <c r="A51" s="51" t="s">
        <v>125</v>
      </c>
      <c r="B51" s="38">
        <v>13.921200000000001</v>
      </c>
      <c r="C51" s="38">
        <v>2.3250000000000002</v>
      </c>
      <c r="D51" s="38">
        <v>11.5961</v>
      </c>
      <c r="E51" s="38">
        <v>3.6314000000000002</v>
      </c>
      <c r="F51" s="38">
        <v>7.9646999999999997</v>
      </c>
      <c r="G51" s="15">
        <v>16.111499999999999</v>
      </c>
      <c r="H51" s="38">
        <v>1.6613</v>
      </c>
      <c r="I51" s="38">
        <v>14.450200000000001</v>
      </c>
      <c r="J51" s="38">
        <v>4.2778999999999998</v>
      </c>
      <c r="K51" s="38">
        <v>10.1723</v>
      </c>
    </row>
    <row r="52" spans="1:11">
      <c r="A52" s="51" t="s">
        <v>126</v>
      </c>
      <c r="B52" s="38">
        <v>15.346500000000001</v>
      </c>
      <c r="C52" s="38">
        <v>1.5689</v>
      </c>
      <c r="D52" s="38">
        <v>13.7776</v>
      </c>
      <c r="E52" s="38">
        <v>3.9380999999999999</v>
      </c>
      <c r="F52" s="38">
        <v>9.8394999999999992</v>
      </c>
      <c r="G52" s="15">
        <v>13.965400000000001</v>
      </c>
      <c r="H52" s="38">
        <v>1.5065999999999999</v>
      </c>
      <c r="I52" s="38">
        <v>12.4588</v>
      </c>
      <c r="J52" s="38">
        <v>3.2176999999999998</v>
      </c>
      <c r="K52" s="38">
        <v>9.2410999999999994</v>
      </c>
    </row>
    <row r="53" spans="1:11">
      <c r="A53" s="51" t="s">
        <v>127</v>
      </c>
      <c r="B53" s="38">
        <v>17.953600000000002</v>
      </c>
      <c r="C53" s="38">
        <v>2.657</v>
      </c>
      <c r="D53" s="38">
        <v>15.2966</v>
      </c>
      <c r="E53" s="38">
        <v>2.8028</v>
      </c>
      <c r="F53" s="38">
        <v>12.4937</v>
      </c>
      <c r="G53" s="15">
        <v>18.297999999999998</v>
      </c>
      <c r="H53" s="38">
        <v>2.0007000000000001</v>
      </c>
      <c r="I53" s="38">
        <v>16.2974</v>
      </c>
      <c r="J53" s="38">
        <v>2.1131000000000002</v>
      </c>
      <c r="K53" s="38">
        <v>14.1843</v>
      </c>
    </row>
    <row r="54" spans="1:11">
      <c r="A54" s="51" t="s">
        <v>128</v>
      </c>
      <c r="B54" s="38">
        <v>14.965400000000001</v>
      </c>
      <c r="C54" s="38">
        <v>1.7253000000000001</v>
      </c>
      <c r="D54" s="38">
        <v>13.2401</v>
      </c>
      <c r="E54" s="38">
        <v>2.8780999999999999</v>
      </c>
      <c r="F54" s="38">
        <v>10.362</v>
      </c>
      <c r="G54" s="15">
        <v>14.4268</v>
      </c>
      <c r="H54" s="38">
        <v>1.2542</v>
      </c>
      <c r="I54" s="38">
        <v>13.172599999999999</v>
      </c>
      <c r="J54" s="38">
        <v>2.3628</v>
      </c>
      <c r="K54" s="38">
        <v>10.809799999999999</v>
      </c>
    </row>
    <row r="55" spans="1:11">
      <c r="A55" s="40" t="s">
        <v>129</v>
      </c>
      <c r="B55" s="41"/>
      <c r="C55" s="41"/>
      <c r="D55" s="41"/>
      <c r="E55" s="41"/>
      <c r="F55" s="41"/>
      <c r="G55" s="41"/>
      <c r="H55" s="41"/>
      <c r="I55" s="41"/>
      <c r="J55" s="41"/>
      <c r="K55" s="41"/>
    </row>
    <row r="56" spans="1:11">
      <c r="A56" s="52" t="s">
        <v>131</v>
      </c>
      <c r="B56" s="38">
        <v>20.216100000000001</v>
      </c>
      <c r="C56" s="38">
        <v>6.2138999999999998</v>
      </c>
      <c r="D56" s="38">
        <v>14.0022</v>
      </c>
      <c r="E56" s="38">
        <v>2.4182000000000001</v>
      </c>
      <c r="F56" s="38">
        <v>11.5839</v>
      </c>
      <c r="G56" s="15">
        <v>21.347100000000001</v>
      </c>
      <c r="H56" s="38">
        <v>4.3701999999999996</v>
      </c>
      <c r="I56" s="38">
        <v>16.976900000000001</v>
      </c>
      <c r="J56" s="38">
        <v>1.6957</v>
      </c>
      <c r="K56" s="38">
        <v>15.2812</v>
      </c>
    </row>
    <row r="57" spans="1:11">
      <c r="A57" s="52" t="s">
        <v>180</v>
      </c>
      <c r="B57" s="38">
        <v>12.7753</v>
      </c>
      <c r="C57" s="38">
        <v>1.6142000000000001</v>
      </c>
      <c r="D57" s="38">
        <v>11.161199999999999</v>
      </c>
      <c r="E57" s="38">
        <v>4.4939999999999998</v>
      </c>
      <c r="F57" s="38">
        <v>6.6670999999999996</v>
      </c>
      <c r="G57" s="15">
        <v>14.141500000000001</v>
      </c>
      <c r="H57" s="38">
        <v>2.6842999999999999</v>
      </c>
      <c r="I57" s="38">
        <v>11.4572</v>
      </c>
      <c r="J57" s="38">
        <v>3.4771000000000001</v>
      </c>
      <c r="K57" s="38">
        <v>7.9801000000000002</v>
      </c>
    </row>
    <row r="58" spans="1:11">
      <c r="A58" s="16" t="s">
        <v>133</v>
      </c>
      <c r="B58" s="13" t="s">
        <v>248</v>
      </c>
      <c r="C58" s="13" t="s">
        <v>248</v>
      </c>
      <c r="D58" s="13" t="s">
        <v>248</v>
      </c>
      <c r="E58" s="13" t="s">
        <v>248</v>
      </c>
      <c r="F58" s="13" t="s">
        <v>248</v>
      </c>
      <c r="G58" s="20">
        <v>18.626708000000001</v>
      </c>
      <c r="H58" s="8">
        <v>1.0288999999999999</v>
      </c>
      <c r="I58" s="8">
        <v>17.597808000000001</v>
      </c>
      <c r="J58" s="13" t="s">
        <v>70</v>
      </c>
      <c r="K58" s="8">
        <v>17.113553</v>
      </c>
    </row>
    <row r="59" spans="1:11">
      <c r="A59" s="10" t="s">
        <v>252</v>
      </c>
    </row>
  </sheetData>
  <mergeCells count="4">
    <mergeCell ref="A55:K55"/>
    <mergeCell ref="B2:F2"/>
    <mergeCell ref="A2:A3"/>
    <mergeCell ref="G2:K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59"/>
  <sheetViews>
    <sheetView workbookViewId="0"/>
  </sheetViews>
  <sheetFormatPr defaultRowHeight="15"/>
  <cols>
    <col min="1" max="1" width="26" customWidth="1"/>
    <col min="2" max="11" width="16" customWidth="1"/>
  </cols>
  <sheetData>
    <row r="1" spans="1:11">
      <c r="A1" s="2" t="s">
        <v>21</v>
      </c>
    </row>
    <row r="2" spans="1:11">
      <c r="A2" s="43" t="s">
        <v>73</v>
      </c>
      <c r="B2" s="66">
        <v>2013</v>
      </c>
      <c r="C2" s="45"/>
      <c r="D2" s="45"/>
      <c r="E2" s="45"/>
      <c r="F2" s="45"/>
      <c r="G2" s="66">
        <v>2015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17.249099999999999</v>
      </c>
      <c r="C4" s="38">
        <v>1.5871</v>
      </c>
      <c r="D4" s="38">
        <v>15.662000000000001</v>
      </c>
      <c r="E4" s="38">
        <v>3.4085000000000001</v>
      </c>
      <c r="F4" s="38">
        <v>12.253500000000001</v>
      </c>
      <c r="G4" s="15">
        <v>18.830200000000001</v>
      </c>
      <c r="H4" s="38">
        <v>1.6104000000000001</v>
      </c>
      <c r="I4" s="38">
        <v>17.219799999999999</v>
      </c>
      <c r="J4" s="38">
        <v>4.6013999999999999</v>
      </c>
      <c r="K4" s="38">
        <v>12.618399999999999</v>
      </c>
    </row>
    <row r="5" spans="1:11">
      <c r="A5" s="51" t="s">
        <v>79</v>
      </c>
      <c r="B5" s="38">
        <v>10.966799999999999</v>
      </c>
      <c r="C5" s="38">
        <v>1.0390999999999999</v>
      </c>
      <c r="D5" s="38">
        <v>9.9277999999999995</v>
      </c>
      <c r="E5" s="38">
        <v>4.7904999999999998</v>
      </c>
      <c r="F5" s="38">
        <v>5.1372999999999998</v>
      </c>
      <c r="G5" s="15">
        <v>11.316800000000001</v>
      </c>
      <c r="H5" s="38">
        <v>1.0165</v>
      </c>
      <c r="I5" s="38">
        <v>10.3003</v>
      </c>
      <c r="J5" s="38">
        <v>4.3826000000000001</v>
      </c>
      <c r="K5" s="38">
        <v>5.9177</v>
      </c>
    </row>
    <row r="6" spans="1:11">
      <c r="A6" s="51" t="s">
        <v>80</v>
      </c>
      <c r="B6" s="38">
        <v>22.950099999999999</v>
      </c>
      <c r="C6" s="38">
        <v>1.0780000000000001</v>
      </c>
      <c r="D6" s="38">
        <v>21.8721</v>
      </c>
      <c r="E6" s="38">
        <v>3.1263000000000001</v>
      </c>
      <c r="F6" s="38">
        <v>18.745799999999999</v>
      </c>
      <c r="G6" s="15">
        <v>23.233699999999999</v>
      </c>
      <c r="H6" s="38">
        <v>2.0074000000000001</v>
      </c>
      <c r="I6" s="38">
        <v>21.226299999999998</v>
      </c>
      <c r="J6" s="38">
        <v>4.4039999999999999</v>
      </c>
      <c r="K6" s="38">
        <v>16.822299999999998</v>
      </c>
    </row>
    <row r="7" spans="1:11">
      <c r="A7" s="51" t="s">
        <v>81</v>
      </c>
      <c r="B7" s="38">
        <v>13.0456</v>
      </c>
      <c r="C7" s="38">
        <v>1.3002</v>
      </c>
      <c r="D7" s="38">
        <v>11.7454</v>
      </c>
      <c r="E7" s="38">
        <v>1.0354000000000001</v>
      </c>
      <c r="F7" s="38">
        <v>10.71</v>
      </c>
      <c r="G7" s="15">
        <v>14.3606</v>
      </c>
      <c r="H7" s="38">
        <v>1.2901</v>
      </c>
      <c r="I7" s="38">
        <v>13.070499999999999</v>
      </c>
      <c r="J7" s="38">
        <v>2.5485000000000002</v>
      </c>
      <c r="K7" s="38">
        <v>10.522</v>
      </c>
    </row>
    <row r="8" spans="1:11">
      <c r="A8" s="51" t="s">
        <v>82</v>
      </c>
      <c r="B8" s="38">
        <v>18.8064</v>
      </c>
      <c r="C8" s="38">
        <v>1.9261999999999999</v>
      </c>
      <c r="D8" s="38">
        <v>16.880299999999998</v>
      </c>
      <c r="E8" s="38">
        <v>2.9596</v>
      </c>
      <c r="F8" s="38">
        <v>13.9207</v>
      </c>
      <c r="G8" s="15">
        <v>18.773</v>
      </c>
      <c r="H8" s="38">
        <v>1.9910000000000001</v>
      </c>
      <c r="I8" s="38">
        <v>16.7819</v>
      </c>
      <c r="J8" s="38">
        <v>4.0335999999999999</v>
      </c>
      <c r="K8" s="38">
        <v>12.7484</v>
      </c>
    </row>
    <row r="9" spans="1:11">
      <c r="A9" s="51" t="s">
        <v>83</v>
      </c>
      <c r="B9" s="38">
        <v>19.407599999999999</v>
      </c>
      <c r="C9" s="38">
        <v>1.4877</v>
      </c>
      <c r="D9" s="38">
        <v>17.919899999999998</v>
      </c>
      <c r="E9" s="38">
        <v>10.0055</v>
      </c>
      <c r="F9" s="38">
        <v>7.9143999999999997</v>
      </c>
      <c r="G9" s="15">
        <v>21.8278</v>
      </c>
      <c r="H9" s="38">
        <v>1.2497</v>
      </c>
      <c r="I9" s="38">
        <v>20.578099999999999</v>
      </c>
      <c r="J9" s="38">
        <v>12.758900000000001</v>
      </c>
      <c r="K9" s="38">
        <v>7.8192000000000004</v>
      </c>
    </row>
    <row r="10" spans="1:11">
      <c r="A10" s="51" t="s">
        <v>84</v>
      </c>
      <c r="B10" s="38">
        <v>17.623899999999999</v>
      </c>
      <c r="C10" s="38">
        <v>1.1198999999999999</v>
      </c>
      <c r="D10" s="38">
        <v>16.504000000000001</v>
      </c>
      <c r="E10" s="38">
        <v>5.0046999999999997</v>
      </c>
      <c r="F10" s="38">
        <v>11.4993</v>
      </c>
      <c r="G10" s="15">
        <v>20.545300000000001</v>
      </c>
      <c r="H10" s="38">
        <v>1.2850999999999999</v>
      </c>
      <c r="I10" s="38">
        <v>19.260200000000001</v>
      </c>
      <c r="J10" s="38">
        <v>8.6513000000000009</v>
      </c>
      <c r="K10" s="38">
        <v>10.609</v>
      </c>
    </row>
    <row r="11" spans="1:11">
      <c r="A11" s="51" t="s">
        <v>85</v>
      </c>
      <c r="B11" s="38">
        <v>17.742699999999999</v>
      </c>
      <c r="C11" s="38">
        <v>2.0539999999999998</v>
      </c>
      <c r="D11" s="38">
        <v>15.688700000000001</v>
      </c>
      <c r="E11" s="38">
        <v>1.7695000000000001</v>
      </c>
      <c r="F11" s="38">
        <v>13.9192</v>
      </c>
      <c r="G11" s="15">
        <v>18.817399999999999</v>
      </c>
      <c r="H11" s="38">
        <v>1.3742000000000001</v>
      </c>
      <c r="I11" s="38">
        <v>17.443200000000001</v>
      </c>
      <c r="J11" s="38">
        <v>2.9070999999999998</v>
      </c>
      <c r="K11" s="38">
        <v>14.536099999999999</v>
      </c>
    </row>
    <row r="12" spans="1:11">
      <c r="A12" s="51" t="s">
        <v>86</v>
      </c>
      <c r="B12" s="38">
        <v>17.032599999999999</v>
      </c>
      <c r="C12" s="38">
        <v>1.3143</v>
      </c>
      <c r="D12" s="38">
        <v>15.718299999999999</v>
      </c>
      <c r="E12" s="38">
        <v>0.81779999999999997</v>
      </c>
      <c r="F12" s="38">
        <v>14.900499999999999</v>
      </c>
      <c r="G12" s="15">
        <v>19.017499999999998</v>
      </c>
      <c r="H12" s="38">
        <v>1.7542</v>
      </c>
      <c r="I12" s="38">
        <v>17.263300000000001</v>
      </c>
      <c r="J12" s="38">
        <v>2.6554000000000002</v>
      </c>
      <c r="K12" s="38">
        <v>14.607900000000001</v>
      </c>
    </row>
    <row r="13" spans="1:11">
      <c r="A13" s="51" t="s">
        <v>87</v>
      </c>
      <c r="B13" s="38">
        <v>17.5748</v>
      </c>
      <c r="C13" s="38">
        <v>1.6998</v>
      </c>
      <c r="D13" s="38">
        <v>15.875</v>
      </c>
      <c r="E13" s="38">
        <v>0.54959999999999998</v>
      </c>
      <c r="F13" s="38">
        <v>15.3254</v>
      </c>
      <c r="G13" s="15">
        <v>19.714200000000002</v>
      </c>
      <c r="H13" s="38">
        <v>2.2004000000000001</v>
      </c>
      <c r="I13" s="38">
        <v>17.5138</v>
      </c>
      <c r="J13" s="38">
        <v>0.82330000000000003</v>
      </c>
      <c r="K13" s="38">
        <v>16.6905</v>
      </c>
    </row>
    <row r="14" spans="1:11">
      <c r="A14" s="51" t="s">
        <v>88</v>
      </c>
      <c r="B14" s="38">
        <v>13.4244</v>
      </c>
      <c r="C14" s="38">
        <v>1.5468999999999999</v>
      </c>
      <c r="D14" s="38">
        <v>11.8775</v>
      </c>
      <c r="E14" s="38">
        <v>2.0531999999999999</v>
      </c>
      <c r="F14" s="38">
        <v>9.8242999999999991</v>
      </c>
      <c r="G14" s="15">
        <v>14.5533</v>
      </c>
      <c r="H14" s="38">
        <v>1.4412</v>
      </c>
      <c r="I14" s="38">
        <v>13.1121</v>
      </c>
      <c r="J14" s="38">
        <v>1.9520999999999999</v>
      </c>
      <c r="K14" s="38">
        <v>11.16</v>
      </c>
    </row>
    <row r="15" spans="1:11">
      <c r="A15" s="51" t="s">
        <v>89</v>
      </c>
      <c r="B15" s="38">
        <v>20.7851</v>
      </c>
      <c r="C15" s="38">
        <v>1.6657999999999999</v>
      </c>
      <c r="D15" s="38">
        <v>19.119399999999999</v>
      </c>
      <c r="E15" s="38">
        <v>6.8350999999999997</v>
      </c>
      <c r="F15" s="38">
        <v>12.2843</v>
      </c>
      <c r="G15" s="15">
        <v>17.378799999999998</v>
      </c>
      <c r="H15" s="38">
        <v>1.7867999999999999</v>
      </c>
      <c r="I15" s="38">
        <v>15.592000000000001</v>
      </c>
      <c r="J15" s="38">
        <v>6.1130000000000004</v>
      </c>
      <c r="K15" s="38">
        <v>9.4791000000000007</v>
      </c>
    </row>
    <row r="16" spans="1:11">
      <c r="A16" s="51" t="s">
        <v>90</v>
      </c>
      <c r="B16" s="38">
        <v>11.634499999999999</v>
      </c>
      <c r="C16" s="38">
        <v>1.0628</v>
      </c>
      <c r="D16" s="38">
        <v>10.5717</v>
      </c>
      <c r="E16" s="38">
        <v>2.1505000000000001</v>
      </c>
      <c r="F16" s="38">
        <v>8.4212000000000007</v>
      </c>
      <c r="G16" s="15">
        <v>13.047000000000001</v>
      </c>
      <c r="H16" s="38">
        <v>1.6012</v>
      </c>
      <c r="I16" s="38">
        <v>11.4459</v>
      </c>
      <c r="J16" s="38">
        <v>2.0148000000000001</v>
      </c>
      <c r="K16" s="38">
        <v>9.4311000000000007</v>
      </c>
    </row>
    <row r="17" spans="1:11">
      <c r="A17" s="51" t="s">
        <v>91</v>
      </c>
      <c r="B17" s="38">
        <v>16.848099999999999</v>
      </c>
      <c r="C17" s="38">
        <v>1.0149999999999999</v>
      </c>
      <c r="D17" s="38">
        <v>15.8332</v>
      </c>
      <c r="E17" s="38">
        <v>1.9997</v>
      </c>
      <c r="F17" s="38">
        <v>13.833500000000001</v>
      </c>
      <c r="G17" s="15">
        <v>17.048200000000001</v>
      </c>
      <c r="H17" s="38">
        <v>0.58240000000000003</v>
      </c>
      <c r="I17" s="38">
        <v>16.465800000000002</v>
      </c>
      <c r="J17" s="38">
        <v>3.2538999999999998</v>
      </c>
      <c r="K17" s="38">
        <v>13.2118</v>
      </c>
    </row>
    <row r="18" spans="1:11">
      <c r="A18" s="51" t="s">
        <v>92</v>
      </c>
      <c r="B18" s="38">
        <v>17.520499999999998</v>
      </c>
      <c r="C18" s="38">
        <v>1.6375999999999999</v>
      </c>
      <c r="D18" s="38">
        <v>15.882899999999999</v>
      </c>
      <c r="E18" s="38">
        <v>1.9341999999999999</v>
      </c>
      <c r="F18" s="38">
        <v>13.948700000000001</v>
      </c>
      <c r="G18" s="15">
        <v>18.885000000000002</v>
      </c>
      <c r="H18" s="38">
        <v>1.3548</v>
      </c>
      <c r="I18" s="38">
        <v>17.5303</v>
      </c>
      <c r="J18" s="38">
        <v>2.7885</v>
      </c>
      <c r="K18" s="38">
        <v>14.7418</v>
      </c>
    </row>
    <row r="19" spans="1:11">
      <c r="A19" s="51" t="s">
        <v>93</v>
      </c>
      <c r="B19" s="38">
        <v>15.161300000000001</v>
      </c>
      <c r="C19" s="38">
        <v>0.77090000000000003</v>
      </c>
      <c r="D19" s="38">
        <v>14.3904</v>
      </c>
      <c r="E19" s="38">
        <v>1.1084000000000001</v>
      </c>
      <c r="F19" s="38">
        <v>13.282</v>
      </c>
      <c r="G19" s="15">
        <v>15.8512</v>
      </c>
      <c r="H19" s="38">
        <v>1.1977</v>
      </c>
      <c r="I19" s="38">
        <v>14.653499999999999</v>
      </c>
      <c r="J19" s="38">
        <v>2.5908000000000002</v>
      </c>
      <c r="K19" s="38">
        <v>12.0627</v>
      </c>
    </row>
    <row r="20" spans="1:11">
      <c r="A20" s="51" t="s">
        <v>94</v>
      </c>
      <c r="B20" s="38">
        <v>19.4621</v>
      </c>
      <c r="C20" s="38">
        <v>1.6728000000000001</v>
      </c>
      <c r="D20" s="38">
        <v>17.789300000000001</v>
      </c>
      <c r="E20" s="38">
        <v>6.5598999999999998</v>
      </c>
      <c r="F20" s="38">
        <v>11.2294</v>
      </c>
      <c r="G20" s="15">
        <v>22.235099999999999</v>
      </c>
      <c r="H20" s="38">
        <v>1.3438000000000001</v>
      </c>
      <c r="I20" s="38">
        <v>20.891300000000001</v>
      </c>
      <c r="J20" s="38">
        <v>10.8771</v>
      </c>
      <c r="K20" s="38">
        <v>10.014099999999999</v>
      </c>
    </row>
    <row r="21" spans="1:11">
      <c r="A21" s="51" t="s">
        <v>95</v>
      </c>
      <c r="B21" s="38">
        <v>12.8866</v>
      </c>
      <c r="C21" s="38">
        <v>2.0811000000000002</v>
      </c>
      <c r="D21" s="38">
        <v>10.8055</v>
      </c>
      <c r="E21" s="38">
        <v>0.7167</v>
      </c>
      <c r="F21" s="38">
        <v>10.088900000000001</v>
      </c>
      <c r="G21" s="15">
        <v>13.900600000000001</v>
      </c>
      <c r="H21" s="38">
        <v>1.4668000000000001</v>
      </c>
      <c r="I21" s="38">
        <v>12.4337</v>
      </c>
      <c r="J21" s="38">
        <v>0.96330000000000005</v>
      </c>
      <c r="K21" s="38">
        <v>11.4704</v>
      </c>
    </row>
    <row r="22" spans="1:11">
      <c r="A22" s="51" t="s">
        <v>96</v>
      </c>
      <c r="B22" s="38">
        <v>16.183499999999999</v>
      </c>
      <c r="C22" s="38">
        <v>1.0624</v>
      </c>
      <c r="D22" s="38">
        <v>15.1211</v>
      </c>
      <c r="E22" s="38">
        <v>0.86539999999999995</v>
      </c>
      <c r="F22" s="38">
        <v>14.255699999999999</v>
      </c>
      <c r="G22" s="15">
        <v>18.896899999999999</v>
      </c>
      <c r="H22" s="38">
        <v>1.542</v>
      </c>
      <c r="I22" s="38">
        <v>17.354900000000001</v>
      </c>
      <c r="J22" s="38">
        <v>1.2215</v>
      </c>
      <c r="K22" s="38">
        <v>16.133400000000002</v>
      </c>
    </row>
    <row r="23" spans="1:11">
      <c r="A23" s="51" t="s">
        <v>97</v>
      </c>
      <c r="B23" s="38">
        <v>19.730499999999999</v>
      </c>
      <c r="C23" s="38">
        <v>1.3280000000000001</v>
      </c>
      <c r="D23" s="38">
        <v>18.4024</v>
      </c>
      <c r="E23" s="38">
        <v>2.4083000000000001</v>
      </c>
      <c r="F23" s="38">
        <v>15.994199999999999</v>
      </c>
      <c r="G23" s="15">
        <v>20.744199999999999</v>
      </c>
      <c r="H23" s="38">
        <v>1.2766</v>
      </c>
      <c r="I23" s="38">
        <v>19.467500000000001</v>
      </c>
      <c r="J23" s="38">
        <v>3.5680999999999998</v>
      </c>
      <c r="K23" s="38">
        <v>15.8994</v>
      </c>
    </row>
    <row r="24" spans="1:11">
      <c r="A24" s="51" t="s">
        <v>98</v>
      </c>
      <c r="B24" s="38">
        <v>15.7883</v>
      </c>
      <c r="C24" s="38">
        <v>1.7356</v>
      </c>
      <c r="D24" s="38">
        <v>14.0528</v>
      </c>
      <c r="E24" s="38">
        <v>0.72629999999999995</v>
      </c>
      <c r="F24" s="38">
        <v>13.326499999999999</v>
      </c>
      <c r="G24" s="15">
        <v>17.9115</v>
      </c>
      <c r="H24" s="38">
        <v>2.1347999999999998</v>
      </c>
      <c r="I24" s="38">
        <v>15.7767</v>
      </c>
      <c r="J24" s="38">
        <v>1.7861</v>
      </c>
      <c r="K24" s="38">
        <v>13.990600000000001</v>
      </c>
    </row>
    <row r="25" spans="1:11">
      <c r="A25" s="51" t="s">
        <v>99</v>
      </c>
      <c r="B25" s="38">
        <v>21.8505</v>
      </c>
      <c r="C25" s="38">
        <v>2.0123000000000002</v>
      </c>
      <c r="D25" s="38">
        <v>19.838200000000001</v>
      </c>
      <c r="E25" s="38">
        <v>3.7254</v>
      </c>
      <c r="F25" s="38">
        <v>16.1128</v>
      </c>
      <c r="G25" s="15">
        <v>24.0121</v>
      </c>
      <c r="H25" s="38">
        <v>1.6991000000000001</v>
      </c>
      <c r="I25" s="38">
        <v>22.312899999999999</v>
      </c>
      <c r="J25" s="38">
        <v>4.0994999999999999</v>
      </c>
      <c r="K25" s="38">
        <v>18.2134</v>
      </c>
    </row>
    <row r="26" spans="1:11">
      <c r="A26" s="51" t="s">
        <v>100</v>
      </c>
      <c r="B26" s="38">
        <v>15.79</v>
      </c>
      <c r="C26" s="38">
        <v>2.4647999999999999</v>
      </c>
      <c r="D26" s="38">
        <v>13.325200000000001</v>
      </c>
      <c r="E26" s="38">
        <v>2.7768999999999999</v>
      </c>
      <c r="F26" s="38">
        <v>10.548400000000001</v>
      </c>
      <c r="G26" s="15">
        <v>15.6225</v>
      </c>
      <c r="H26" s="38">
        <v>1.6211</v>
      </c>
      <c r="I26" s="38">
        <v>14.0015</v>
      </c>
      <c r="J26" s="38">
        <v>3.6699000000000002</v>
      </c>
      <c r="K26" s="38">
        <v>10.3316</v>
      </c>
    </row>
    <row r="27" spans="1:11">
      <c r="A27" s="51" t="s">
        <v>101</v>
      </c>
      <c r="B27" s="38">
        <v>17.880400000000002</v>
      </c>
      <c r="C27" s="38">
        <v>1.6963999999999999</v>
      </c>
      <c r="D27" s="38">
        <v>16.184000000000001</v>
      </c>
      <c r="E27" s="38">
        <v>7.0190999999999999</v>
      </c>
      <c r="F27" s="38">
        <v>9.1649999999999991</v>
      </c>
      <c r="G27" s="15">
        <v>18.920999999999999</v>
      </c>
      <c r="H27" s="38">
        <v>2.2995000000000001</v>
      </c>
      <c r="I27" s="38">
        <v>16.621500000000001</v>
      </c>
      <c r="J27" s="38">
        <v>8.1157000000000004</v>
      </c>
      <c r="K27" s="38">
        <v>8.5058000000000007</v>
      </c>
    </row>
    <row r="28" spans="1:11">
      <c r="A28" s="51" t="s">
        <v>102</v>
      </c>
      <c r="B28" s="38">
        <v>9.2707999999999995</v>
      </c>
      <c r="C28" s="38">
        <v>0.80189999999999995</v>
      </c>
      <c r="D28" s="38">
        <v>8.4688999999999997</v>
      </c>
      <c r="E28" s="38">
        <v>1.9550000000000001</v>
      </c>
      <c r="F28" s="38">
        <v>6.5138999999999996</v>
      </c>
      <c r="G28" s="15">
        <v>10.9155</v>
      </c>
      <c r="H28" s="38">
        <v>0.62990000000000002</v>
      </c>
      <c r="I28" s="38">
        <v>10.285600000000001</v>
      </c>
      <c r="J28" s="38">
        <v>1.8083</v>
      </c>
      <c r="K28" s="38">
        <v>8.4772999999999996</v>
      </c>
    </row>
    <row r="29" spans="1:11">
      <c r="A29" s="51" t="s">
        <v>103</v>
      </c>
      <c r="B29" s="38">
        <v>13.4152</v>
      </c>
      <c r="C29" s="38">
        <v>1.2766</v>
      </c>
      <c r="D29" s="38">
        <v>12.1387</v>
      </c>
      <c r="E29" s="38">
        <v>1.5716000000000001</v>
      </c>
      <c r="F29" s="38">
        <v>10.5671</v>
      </c>
      <c r="G29" s="15">
        <v>14.5222</v>
      </c>
      <c r="H29" s="38">
        <v>1.5956999999999999</v>
      </c>
      <c r="I29" s="38">
        <v>12.926600000000001</v>
      </c>
      <c r="J29" s="38">
        <v>1.7755000000000001</v>
      </c>
      <c r="K29" s="38">
        <v>11.1511</v>
      </c>
    </row>
    <row r="30" spans="1:11">
      <c r="A30" s="51" t="s">
        <v>104</v>
      </c>
      <c r="B30" s="38">
        <v>13.045299999999999</v>
      </c>
      <c r="C30" s="38">
        <v>1.4379999999999999</v>
      </c>
      <c r="D30" s="38">
        <v>11.6073</v>
      </c>
      <c r="E30" s="38">
        <v>2.4110999999999998</v>
      </c>
      <c r="F30" s="38">
        <v>9.1961999999999993</v>
      </c>
      <c r="G30" s="15">
        <v>13.3413</v>
      </c>
      <c r="H30" s="38">
        <v>1.2093</v>
      </c>
      <c r="I30" s="38">
        <v>12.132</v>
      </c>
      <c r="J30" s="38">
        <v>3.8178999999999998</v>
      </c>
      <c r="K30" s="38">
        <v>8.3140999999999998</v>
      </c>
    </row>
    <row r="31" spans="1:11">
      <c r="A31" s="51" t="s">
        <v>105</v>
      </c>
      <c r="B31" s="38">
        <v>15.934100000000001</v>
      </c>
      <c r="C31" s="38">
        <v>1.8529</v>
      </c>
      <c r="D31" s="38">
        <v>14.081200000000001</v>
      </c>
      <c r="E31" s="38">
        <v>2.0615000000000001</v>
      </c>
      <c r="F31" s="38">
        <v>12.0197</v>
      </c>
      <c r="G31" s="15">
        <v>16.534500000000001</v>
      </c>
      <c r="H31" s="38">
        <v>1.9684999999999999</v>
      </c>
      <c r="I31" s="38">
        <v>14.566000000000001</v>
      </c>
      <c r="J31" s="38">
        <v>3.2046000000000001</v>
      </c>
      <c r="K31" s="38">
        <v>11.361499999999999</v>
      </c>
    </row>
    <row r="32" spans="1:11">
      <c r="A32" s="51" t="s">
        <v>106</v>
      </c>
      <c r="B32" s="38">
        <v>15.867000000000001</v>
      </c>
      <c r="C32" s="38">
        <v>1.0446</v>
      </c>
      <c r="D32" s="38">
        <v>14.8224</v>
      </c>
      <c r="E32" s="38">
        <v>2.9077999999999999</v>
      </c>
      <c r="F32" s="38">
        <v>11.9146</v>
      </c>
      <c r="G32" s="15">
        <v>22.7681</v>
      </c>
      <c r="H32" s="38">
        <v>1.2778</v>
      </c>
      <c r="I32" s="38">
        <v>21.490200000000002</v>
      </c>
      <c r="J32" s="38">
        <v>11.6325</v>
      </c>
      <c r="K32" s="38">
        <v>9.8576999999999995</v>
      </c>
    </row>
    <row r="33" spans="1:11">
      <c r="A33" s="51" t="s">
        <v>107</v>
      </c>
      <c r="B33" s="38">
        <v>19.758700000000001</v>
      </c>
      <c r="C33" s="38">
        <v>1.0569</v>
      </c>
      <c r="D33" s="38">
        <v>18.701799999999999</v>
      </c>
      <c r="E33" s="38">
        <v>2.7124999999999999</v>
      </c>
      <c r="F33" s="38">
        <v>15.9893</v>
      </c>
      <c r="G33" s="15">
        <v>18.761800000000001</v>
      </c>
      <c r="H33" s="38">
        <v>1.4685999999999999</v>
      </c>
      <c r="I33" s="38">
        <v>17.293199999999999</v>
      </c>
      <c r="J33" s="38">
        <v>2.6945000000000001</v>
      </c>
      <c r="K33" s="38">
        <v>14.598699999999999</v>
      </c>
    </row>
    <row r="34" spans="1:11">
      <c r="A34" s="51" t="s">
        <v>108</v>
      </c>
      <c r="B34" s="38">
        <v>18.307200000000002</v>
      </c>
      <c r="C34" s="38">
        <v>1.64</v>
      </c>
      <c r="D34" s="38">
        <v>16.667200000000001</v>
      </c>
      <c r="E34" s="42" t="s">
        <v>70</v>
      </c>
      <c r="F34" s="38">
        <v>16.384899999999998</v>
      </c>
      <c r="G34" s="15">
        <v>20.017199999999999</v>
      </c>
      <c r="H34" s="38">
        <v>1.4701</v>
      </c>
      <c r="I34" s="38">
        <v>18.5471</v>
      </c>
      <c r="J34" s="38">
        <v>0.7429</v>
      </c>
      <c r="K34" s="38">
        <v>17.804200000000002</v>
      </c>
    </row>
    <row r="35" spans="1:11">
      <c r="A35" s="51" t="s">
        <v>109</v>
      </c>
      <c r="B35" s="38">
        <v>23.5428</v>
      </c>
      <c r="C35" s="38">
        <v>1.5678000000000001</v>
      </c>
      <c r="D35" s="38">
        <v>21.975000000000001</v>
      </c>
      <c r="E35" s="38">
        <v>9.9734999999999996</v>
      </c>
      <c r="F35" s="38">
        <v>12.0015</v>
      </c>
      <c r="G35" s="15">
        <v>23.7303</v>
      </c>
      <c r="H35" s="38">
        <v>1.8078000000000001</v>
      </c>
      <c r="I35" s="38">
        <v>21.922499999999999</v>
      </c>
      <c r="J35" s="38">
        <v>10.225300000000001</v>
      </c>
      <c r="K35" s="38">
        <v>11.6973</v>
      </c>
    </row>
    <row r="36" spans="1:11">
      <c r="A36" s="51" t="s">
        <v>110</v>
      </c>
      <c r="B36" s="38">
        <v>21.507400000000001</v>
      </c>
      <c r="C36" s="38">
        <v>1.9015</v>
      </c>
      <c r="D36" s="38">
        <v>19.605899999999998</v>
      </c>
      <c r="E36" s="42" t="s">
        <v>70</v>
      </c>
      <c r="F36" s="38">
        <v>19.380600000000001</v>
      </c>
      <c r="G36" s="15">
        <v>21.695399999999999</v>
      </c>
      <c r="H36" s="38">
        <v>0.85640000000000005</v>
      </c>
      <c r="I36" s="38">
        <v>20.838899999999999</v>
      </c>
      <c r="J36" s="38">
        <v>0.89959999999999996</v>
      </c>
      <c r="K36" s="38">
        <v>19.939399999999999</v>
      </c>
    </row>
    <row r="37" spans="1:11">
      <c r="A37" s="51" t="s">
        <v>111</v>
      </c>
      <c r="B37" s="38">
        <v>18.0138</v>
      </c>
      <c r="C37" s="38">
        <v>1.2909999999999999</v>
      </c>
      <c r="D37" s="38">
        <v>16.722799999999999</v>
      </c>
      <c r="E37" s="38">
        <v>2.9813000000000001</v>
      </c>
      <c r="F37" s="38">
        <v>13.7415</v>
      </c>
      <c r="G37" s="15">
        <v>18.3871</v>
      </c>
      <c r="H37" s="38">
        <v>1.1982999999999999</v>
      </c>
      <c r="I37" s="38">
        <v>17.188700000000001</v>
      </c>
      <c r="J37" s="38">
        <v>3.0706000000000002</v>
      </c>
      <c r="K37" s="38">
        <v>14.1181</v>
      </c>
    </row>
    <row r="38" spans="1:11">
      <c r="A38" s="51" t="s">
        <v>112</v>
      </c>
      <c r="B38" s="38">
        <v>15.6693</v>
      </c>
      <c r="C38" s="38">
        <v>2.9340000000000002</v>
      </c>
      <c r="D38" s="38">
        <v>12.735300000000001</v>
      </c>
      <c r="E38" s="38">
        <v>1.2927</v>
      </c>
      <c r="F38" s="38">
        <v>11.442600000000001</v>
      </c>
      <c r="G38" s="15">
        <v>16.234000000000002</v>
      </c>
      <c r="H38" s="38">
        <v>2.4260999999999999</v>
      </c>
      <c r="I38" s="38">
        <v>13.8079</v>
      </c>
      <c r="J38" s="38">
        <v>2.3874</v>
      </c>
      <c r="K38" s="38">
        <v>11.420500000000001</v>
      </c>
    </row>
    <row r="39" spans="1:11">
      <c r="A39" s="51" t="s">
        <v>113</v>
      </c>
      <c r="B39" s="38">
        <v>15.959300000000001</v>
      </c>
      <c r="C39" s="38">
        <v>1.5139</v>
      </c>
      <c r="D39" s="38">
        <v>14.445399999999999</v>
      </c>
      <c r="E39" s="38">
        <v>0.90780000000000005</v>
      </c>
      <c r="F39" s="38">
        <v>13.537599999999999</v>
      </c>
      <c r="G39" s="15">
        <v>18.644200000000001</v>
      </c>
      <c r="H39" s="38">
        <v>2.1219999999999999</v>
      </c>
      <c r="I39" s="38">
        <v>16.522200000000002</v>
      </c>
      <c r="J39" s="38">
        <v>1.0144</v>
      </c>
      <c r="K39" s="38">
        <v>15.5078</v>
      </c>
    </row>
    <row r="40" spans="1:11">
      <c r="A40" s="51" t="s">
        <v>114</v>
      </c>
      <c r="B40" s="38">
        <v>18.883900000000001</v>
      </c>
      <c r="C40" s="38">
        <v>1.627</v>
      </c>
      <c r="D40" s="38">
        <v>17.256799999999998</v>
      </c>
      <c r="E40" s="38">
        <v>3.1716000000000002</v>
      </c>
      <c r="F40" s="38">
        <v>14.0852</v>
      </c>
      <c r="G40" s="15">
        <v>20.487500000000001</v>
      </c>
      <c r="H40" s="38">
        <v>1.5366</v>
      </c>
      <c r="I40" s="38">
        <v>18.950800000000001</v>
      </c>
      <c r="J40" s="38">
        <v>4.3602999999999996</v>
      </c>
      <c r="K40" s="38">
        <v>14.5905</v>
      </c>
    </row>
    <row r="41" spans="1:11">
      <c r="A41" s="51" t="s">
        <v>115</v>
      </c>
      <c r="B41" s="38">
        <v>16.4115</v>
      </c>
      <c r="C41" s="38">
        <v>1.4657</v>
      </c>
      <c r="D41" s="38">
        <v>14.9457</v>
      </c>
      <c r="E41" s="38">
        <v>4.0697999999999999</v>
      </c>
      <c r="F41" s="38">
        <v>10.8759</v>
      </c>
      <c r="G41" s="15">
        <v>16.8186</v>
      </c>
      <c r="H41" s="38">
        <v>2.3896000000000002</v>
      </c>
      <c r="I41" s="38">
        <v>14.429</v>
      </c>
      <c r="J41" s="38">
        <v>3.7801999999999998</v>
      </c>
      <c r="K41" s="38">
        <v>10.6488</v>
      </c>
    </row>
    <row r="42" spans="1:11">
      <c r="A42" s="51" t="s">
        <v>116</v>
      </c>
      <c r="B42" s="38">
        <v>18.603400000000001</v>
      </c>
      <c r="C42" s="38">
        <v>1.6977</v>
      </c>
      <c r="D42" s="38">
        <v>16.9057</v>
      </c>
      <c r="E42" s="38">
        <v>2.2433999999999998</v>
      </c>
      <c r="F42" s="38">
        <v>14.6623</v>
      </c>
      <c r="G42" s="15">
        <v>18.857099999999999</v>
      </c>
      <c r="H42" s="38">
        <v>2.1274999999999999</v>
      </c>
      <c r="I42" s="38">
        <v>16.729600000000001</v>
      </c>
      <c r="J42" s="38">
        <v>2.3290999999999999</v>
      </c>
      <c r="K42" s="38">
        <v>14.400499999999999</v>
      </c>
    </row>
    <row r="43" spans="1:11">
      <c r="A43" s="51" t="s">
        <v>117</v>
      </c>
      <c r="B43" s="38">
        <v>19.078800000000001</v>
      </c>
      <c r="C43" s="38">
        <v>1.1106</v>
      </c>
      <c r="D43" s="38">
        <v>17.9682</v>
      </c>
      <c r="E43" s="38">
        <v>2.0442</v>
      </c>
      <c r="F43" s="38">
        <v>15.923999999999999</v>
      </c>
      <c r="G43" s="15">
        <v>19.9527</v>
      </c>
      <c r="H43" s="38">
        <v>1.5752999999999999</v>
      </c>
      <c r="I43" s="38">
        <v>18.377400000000002</v>
      </c>
      <c r="J43" s="38">
        <v>3.9712000000000001</v>
      </c>
      <c r="K43" s="38">
        <v>14.4062</v>
      </c>
    </row>
    <row r="44" spans="1:11">
      <c r="A44" s="51" t="s">
        <v>118</v>
      </c>
      <c r="B44" s="38">
        <v>15.373100000000001</v>
      </c>
      <c r="C44" s="38">
        <v>1.3277000000000001</v>
      </c>
      <c r="D44" s="38">
        <v>14.045500000000001</v>
      </c>
      <c r="E44" s="38">
        <v>4.1818</v>
      </c>
      <c r="F44" s="38">
        <v>9.8636999999999997</v>
      </c>
      <c r="G44" s="15">
        <v>16.553799999999999</v>
      </c>
      <c r="H44" s="38">
        <v>1.2498</v>
      </c>
      <c r="I44" s="38">
        <v>15.304</v>
      </c>
      <c r="J44" s="38">
        <v>5.0944000000000003</v>
      </c>
      <c r="K44" s="38">
        <v>10.2097</v>
      </c>
    </row>
    <row r="45" spans="1:11">
      <c r="A45" s="51" t="s">
        <v>119</v>
      </c>
      <c r="B45" s="38">
        <v>13.242900000000001</v>
      </c>
      <c r="C45" s="38">
        <v>1.3049999999999999</v>
      </c>
      <c r="D45" s="38">
        <v>11.938000000000001</v>
      </c>
      <c r="E45" s="38">
        <v>3.2751000000000001</v>
      </c>
      <c r="F45" s="38">
        <v>8.6628000000000007</v>
      </c>
      <c r="G45" s="15">
        <v>13.9636</v>
      </c>
      <c r="H45" s="38">
        <v>1.4991000000000001</v>
      </c>
      <c r="I45" s="38">
        <v>12.464600000000001</v>
      </c>
      <c r="J45" s="38">
        <v>4.6506999999999996</v>
      </c>
      <c r="K45" s="38">
        <v>7.8139000000000003</v>
      </c>
    </row>
    <row r="46" spans="1:11">
      <c r="A46" s="51" t="s">
        <v>120</v>
      </c>
      <c r="B46" s="38">
        <v>12.263</v>
      </c>
      <c r="C46" s="38">
        <v>1.7698</v>
      </c>
      <c r="D46" s="38">
        <v>10.4933</v>
      </c>
      <c r="E46" s="38">
        <v>0.68820000000000003</v>
      </c>
      <c r="F46" s="38">
        <v>9.8049999999999997</v>
      </c>
      <c r="G46" s="15">
        <v>16.420100000000001</v>
      </c>
      <c r="H46" s="38">
        <v>2.0545</v>
      </c>
      <c r="I46" s="38">
        <v>14.3657</v>
      </c>
      <c r="J46" s="38">
        <v>1.4339</v>
      </c>
      <c r="K46" s="38">
        <v>12.931699999999999</v>
      </c>
    </row>
    <row r="47" spans="1:11">
      <c r="A47" s="51" t="s">
        <v>121</v>
      </c>
      <c r="B47" s="38">
        <v>17.871400000000001</v>
      </c>
      <c r="C47" s="38">
        <v>1.9228000000000001</v>
      </c>
      <c r="D47" s="38">
        <v>15.948600000000001</v>
      </c>
      <c r="E47" s="38">
        <v>3.8220999999999998</v>
      </c>
      <c r="F47" s="38">
        <v>12.1265</v>
      </c>
      <c r="G47" s="15">
        <v>21.272099999999998</v>
      </c>
      <c r="H47" s="38">
        <v>2.4954000000000001</v>
      </c>
      <c r="I47" s="38">
        <v>18.776700000000002</v>
      </c>
      <c r="J47" s="38">
        <v>5.8833000000000002</v>
      </c>
      <c r="K47" s="38">
        <v>12.8934</v>
      </c>
    </row>
    <row r="48" spans="1:11">
      <c r="A48" s="51" t="s">
        <v>122</v>
      </c>
      <c r="B48" s="38">
        <v>13.956099999999999</v>
      </c>
      <c r="C48" s="38">
        <v>1.5293000000000001</v>
      </c>
      <c r="D48" s="38">
        <v>12.4268</v>
      </c>
      <c r="E48" s="38">
        <v>2.2757999999999998</v>
      </c>
      <c r="F48" s="38">
        <v>10.1511</v>
      </c>
      <c r="G48" s="15">
        <v>13.380699999999999</v>
      </c>
      <c r="H48" s="38">
        <v>1.3986000000000001</v>
      </c>
      <c r="I48" s="38">
        <v>11.981999999999999</v>
      </c>
      <c r="J48" s="38">
        <v>2.6301999999999999</v>
      </c>
      <c r="K48" s="38">
        <v>9.3519000000000005</v>
      </c>
    </row>
    <row r="49" spans="1:11">
      <c r="A49" s="51" t="s">
        <v>123</v>
      </c>
      <c r="B49" s="38">
        <v>18.1389</v>
      </c>
      <c r="C49" s="38">
        <v>0.82589999999999997</v>
      </c>
      <c r="D49" s="38">
        <v>17.312999999999999</v>
      </c>
      <c r="E49" s="38">
        <v>1.9501999999999999</v>
      </c>
      <c r="F49" s="38">
        <v>15.3628</v>
      </c>
      <c r="G49" s="15">
        <v>20.057099999999998</v>
      </c>
      <c r="H49" s="38">
        <v>1.0210999999999999</v>
      </c>
      <c r="I49" s="38">
        <v>19.036000000000001</v>
      </c>
      <c r="J49" s="38">
        <v>1.9261999999999999</v>
      </c>
      <c r="K49" s="38">
        <v>17.1098</v>
      </c>
    </row>
    <row r="50" spans="1:11">
      <c r="A50" s="51" t="s">
        <v>124</v>
      </c>
      <c r="B50" s="38">
        <v>16.793500000000002</v>
      </c>
      <c r="C50" s="38">
        <v>1.0542</v>
      </c>
      <c r="D50" s="38">
        <v>15.7393</v>
      </c>
      <c r="E50" s="38">
        <v>3.5568</v>
      </c>
      <c r="F50" s="38">
        <v>12.182499999999999</v>
      </c>
      <c r="G50" s="15">
        <v>17.8475</v>
      </c>
      <c r="H50" s="38">
        <v>2.2267999999999999</v>
      </c>
      <c r="I50" s="38">
        <v>15.620699999999999</v>
      </c>
      <c r="J50" s="38">
        <v>3.4379</v>
      </c>
      <c r="K50" s="38">
        <v>12.1828</v>
      </c>
    </row>
    <row r="51" spans="1:11">
      <c r="A51" s="51" t="s">
        <v>125</v>
      </c>
      <c r="B51" s="38">
        <v>16.480899999999998</v>
      </c>
      <c r="C51" s="38">
        <v>2.0297999999999998</v>
      </c>
      <c r="D51" s="38">
        <v>14.4511</v>
      </c>
      <c r="E51" s="38">
        <v>2.9813999999999998</v>
      </c>
      <c r="F51" s="38">
        <v>11.4697</v>
      </c>
      <c r="G51" s="15">
        <v>18.337900000000001</v>
      </c>
      <c r="H51" s="38">
        <v>1.1695</v>
      </c>
      <c r="I51" s="38">
        <v>17.168399999999998</v>
      </c>
      <c r="J51" s="38">
        <v>5.0994000000000002</v>
      </c>
      <c r="K51" s="38">
        <v>12.069000000000001</v>
      </c>
    </row>
    <row r="52" spans="1:11">
      <c r="A52" s="51" t="s">
        <v>126</v>
      </c>
      <c r="B52" s="38">
        <v>13.2164</v>
      </c>
      <c r="C52" s="38">
        <v>1.6909000000000001</v>
      </c>
      <c r="D52" s="38">
        <v>11.525399999999999</v>
      </c>
      <c r="E52" s="38">
        <v>2.5013999999999998</v>
      </c>
      <c r="F52" s="38">
        <v>9.0239999999999991</v>
      </c>
      <c r="G52" s="15">
        <v>14.8832</v>
      </c>
      <c r="H52" s="38">
        <v>1.6284000000000001</v>
      </c>
      <c r="I52" s="38">
        <v>13.254799999999999</v>
      </c>
      <c r="J52" s="38">
        <v>1.9811000000000001</v>
      </c>
      <c r="K52" s="38">
        <v>11.2737</v>
      </c>
    </row>
    <row r="53" spans="1:11">
      <c r="A53" s="51" t="s">
        <v>127</v>
      </c>
      <c r="B53" s="38">
        <v>18.1435</v>
      </c>
      <c r="C53" s="38">
        <v>1.5054000000000001</v>
      </c>
      <c r="D53" s="38">
        <v>16.638100000000001</v>
      </c>
      <c r="E53" s="38">
        <v>1.9128000000000001</v>
      </c>
      <c r="F53" s="38">
        <v>14.725300000000001</v>
      </c>
      <c r="G53" s="15">
        <v>17.159199999999998</v>
      </c>
      <c r="H53" s="38">
        <v>1.4266000000000001</v>
      </c>
      <c r="I53" s="38">
        <v>15.7325</v>
      </c>
      <c r="J53" s="38">
        <v>3.2357</v>
      </c>
      <c r="K53" s="38">
        <v>12.4968</v>
      </c>
    </row>
    <row r="54" spans="1:11">
      <c r="A54" s="51" t="s">
        <v>128</v>
      </c>
      <c r="B54" s="38">
        <v>15.602</v>
      </c>
      <c r="C54" s="38">
        <v>1.5006999999999999</v>
      </c>
      <c r="D54" s="38">
        <v>14.1013</v>
      </c>
      <c r="E54" s="38">
        <v>1.5884</v>
      </c>
      <c r="F54" s="38">
        <v>12.5129</v>
      </c>
      <c r="G54" s="15">
        <v>16.204599999999999</v>
      </c>
      <c r="H54" s="38">
        <v>1.3929</v>
      </c>
      <c r="I54" s="38">
        <v>14.8117</v>
      </c>
      <c r="J54" s="38">
        <v>1.8512</v>
      </c>
      <c r="K54" s="38">
        <v>12.9605</v>
      </c>
    </row>
    <row r="55" spans="1:11">
      <c r="A55" s="40" t="s">
        <v>129</v>
      </c>
      <c r="B55" s="41"/>
      <c r="C55" s="41"/>
      <c r="D55" s="41"/>
      <c r="E55" s="41"/>
      <c r="F55" s="41"/>
      <c r="G55" s="41"/>
      <c r="H55" s="41"/>
      <c r="I55" s="41"/>
      <c r="J55" s="41"/>
      <c r="K55" s="41"/>
    </row>
    <row r="56" spans="1:11">
      <c r="A56" s="52" t="s">
        <v>131</v>
      </c>
      <c r="B56" s="38">
        <v>22.6463</v>
      </c>
      <c r="C56" s="38">
        <v>0.96089999999999998</v>
      </c>
      <c r="D56" s="38">
        <v>21.685400000000001</v>
      </c>
      <c r="E56" s="38">
        <v>0.97940000000000005</v>
      </c>
      <c r="F56" s="38">
        <v>20.706</v>
      </c>
      <c r="G56" s="15">
        <v>24.74</v>
      </c>
      <c r="H56" s="38">
        <v>3.3361000000000001</v>
      </c>
      <c r="I56" s="38">
        <v>21.4039</v>
      </c>
      <c r="J56" s="38">
        <v>1.5196000000000001</v>
      </c>
      <c r="K56" s="38">
        <v>19.8843</v>
      </c>
    </row>
    <row r="57" spans="1:11">
      <c r="A57" s="52" t="s">
        <v>180</v>
      </c>
      <c r="B57" s="38">
        <v>13.579700000000001</v>
      </c>
      <c r="C57" s="38">
        <v>1.1462000000000001</v>
      </c>
      <c r="D57" s="38">
        <v>12.4336</v>
      </c>
      <c r="E57" s="38">
        <v>3.2054999999999998</v>
      </c>
      <c r="F57" s="38">
        <v>9.2280999999999995</v>
      </c>
      <c r="G57" s="15">
        <v>14.954000000000001</v>
      </c>
      <c r="H57" s="38">
        <v>0.82530000000000003</v>
      </c>
      <c r="I57" s="38">
        <v>14.1287</v>
      </c>
      <c r="J57" s="38">
        <v>4.1357999999999997</v>
      </c>
      <c r="K57" s="38">
        <v>9.9929000000000006</v>
      </c>
    </row>
    <row r="58" spans="1:11">
      <c r="A58" s="16" t="s">
        <v>133</v>
      </c>
      <c r="B58" s="8">
        <v>23.480976999999999</v>
      </c>
      <c r="C58" s="13" t="s">
        <v>70</v>
      </c>
      <c r="D58" s="8">
        <v>23.448212000000002</v>
      </c>
      <c r="E58" s="13" t="s">
        <v>70</v>
      </c>
      <c r="F58" s="8">
        <v>23.051953999999999</v>
      </c>
      <c r="G58" s="20">
        <v>24.923010000000001</v>
      </c>
      <c r="H58" s="13" t="s">
        <v>70</v>
      </c>
      <c r="I58" s="8">
        <v>24.567765000000001</v>
      </c>
      <c r="J58" s="8">
        <v>0.902725</v>
      </c>
      <c r="K58" s="8">
        <v>23.665040000000001</v>
      </c>
    </row>
    <row r="59" spans="1:11">
      <c r="A59" s="10" t="s">
        <v>252</v>
      </c>
    </row>
  </sheetData>
  <mergeCells count="4">
    <mergeCell ref="A55:K55"/>
    <mergeCell ref="B2:F2"/>
    <mergeCell ref="A2:A3"/>
    <mergeCell ref="G2:K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
  <sheetViews>
    <sheetView workbookViewId="0"/>
  </sheetViews>
  <sheetFormatPr defaultRowHeight="15"/>
  <cols>
    <col min="1" max="1" width="44" customWidth="1"/>
    <col min="2" max="16" width="16" customWidth="1"/>
  </cols>
  <sheetData>
    <row r="1" spans="1:16">
      <c r="A1" s="2" t="s">
        <v>1</v>
      </c>
    </row>
    <row r="2" spans="1:16">
      <c r="A2" s="3" t="s">
        <v>66</v>
      </c>
      <c r="B2" s="11">
        <v>1990</v>
      </c>
      <c r="C2" s="12">
        <v>1992</v>
      </c>
      <c r="D2" s="12">
        <v>1996</v>
      </c>
      <c r="E2" s="12">
        <v>2000</v>
      </c>
      <c r="F2" s="12">
        <v>2003</v>
      </c>
      <c r="G2" s="12">
        <v>2005</v>
      </c>
      <c r="H2" s="12">
        <v>2007</v>
      </c>
      <c r="I2" s="11">
        <v>2009</v>
      </c>
      <c r="J2" s="12">
        <v>2011</v>
      </c>
      <c r="K2" s="12">
        <v>2013</v>
      </c>
      <c r="L2" s="12">
        <v>2015</v>
      </c>
      <c r="M2" s="12">
        <v>2017</v>
      </c>
      <c r="N2" s="12">
        <v>2019</v>
      </c>
      <c r="O2" s="12">
        <v>2022</v>
      </c>
      <c r="P2" s="12">
        <v>2024</v>
      </c>
    </row>
    <row r="3" spans="1:16">
      <c r="A3" s="35" t="s">
        <v>53</v>
      </c>
      <c r="B3" s="36"/>
      <c r="C3" s="36"/>
      <c r="D3" s="36"/>
      <c r="E3" s="36"/>
      <c r="F3" s="36"/>
      <c r="G3" s="36"/>
      <c r="H3" s="36"/>
      <c r="I3" s="36"/>
      <c r="J3" s="36"/>
      <c r="K3" s="36"/>
      <c r="L3" s="36"/>
      <c r="M3" s="36"/>
      <c r="N3" s="36"/>
      <c r="O3" s="36"/>
      <c r="P3" s="36"/>
    </row>
    <row r="4" spans="1:16">
      <c r="A4" s="37" t="s">
        <v>67</v>
      </c>
      <c r="B4" s="38">
        <v>71</v>
      </c>
      <c r="C4" s="38">
        <v>61</v>
      </c>
      <c r="D4" s="38">
        <v>51</v>
      </c>
      <c r="E4" s="38">
        <v>60</v>
      </c>
      <c r="F4" s="38">
        <v>63</v>
      </c>
      <c r="G4" s="38">
        <v>64</v>
      </c>
      <c r="H4" s="38">
        <v>69</v>
      </c>
      <c r="I4" s="38">
        <v>68</v>
      </c>
      <c r="J4" s="38">
        <v>70</v>
      </c>
      <c r="K4" s="38">
        <v>70</v>
      </c>
      <c r="L4" s="38">
        <v>70</v>
      </c>
      <c r="M4" s="38">
        <v>59</v>
      </c>
      <c r="N4" s="38">
        <v>57</v>
      </c>
      <c r="O4" s="38">
        <v>57</v>
      </c>
      <c r="P4" s="38">
        <v>58</v>
      </c>
    </row>
    <row r="5" spans="1:16">
      <c r="A5" s="37" t="s">
        <v>68</v>
      </c>
      <c r="B5" s="38">
        <v>29</v>
      </c>
      <c r="C5" s="38">
        <v>36</v>
      </c>
      <c r="D5" s="38">
        <v>41</v>
      </c>
      <c r="E5" s="38">
        <v>34</v>
      </c>
      <c r="F5" s="38">
        <v>33</v>
      </c>
      <c r="G5" s="38">
        <v>32</v>
      </c>
      <c r="H5" s="38">
        <v>27</v>
      </c>
      <c r="I5" s="38">
        <v>27</v>
      </c>
      <c r="J5" s="38">
        <v>26</v>
      </c>
      <c r="K5" s="38">
        <v>27</v>
      </c>
      <c r="L5" s="38">
        <v>27</v>
      </c>
      <c r="M5" s="38">
        <v>38</v>
      </c>
      <c r="N5" s="38">
        <v>41</v>
      </c>
      <c r="O5" s="38">
        <v>41</v>
      </c>
      <c r="P5" s="38">
        <v>39</v>
      </c>
    </row>
    <row r="6" spans="1:16">
      <c r="A6" s="37" t="s">
        <v>69</v>
      </c>
      <c r="B6" s="42" t="s">
        <v>70</v>
      </c>
      <c r="C6" s="38">
        <v>3</v>
      </c>
      <c r="D6" s="38">
        <v>8</v>
      </c>
      <c r="E6" s="38">
        <v>6</v>
      </c>
      <c r="F6" s="38">
        <v>4</v>
      </c>
      <c r="G6" s="38">
        <v>4</v>
      </c>
      <c r="H6" s="38">
        <v>4</v>
      </c>
      <c r="I6" s="38">
        <v>5</v>
      </c>
      <c r="J6" s="38">
        <v>4</v>
      </c>
      <c r="K6" s="38">
        <v>3</v>
      </c>
      <c r="L6" s="38">
        <v>3</v>
      </c>
      <c r="M6" s="38">
        <v>3</v>
      </c>
      <c r="N6" s="38">
        <v>3</v>
      </c>
      <c r="O6" s="38">
        <v>3</v>
      </c>
      <c r="P6" s="38">
        <v>2</v>
      </c>
    </row>
    <row r="7" spans="1:16">
      <c r="A7" s="40" t="s">
        <v>62</v>
      </c>
      <c r="B7" s="41"/>
      <c r="C7" s="41"/>
      <c r="D7" s="41"/>
      <c r="E7" s="41"/>
      <c r="F7" s="41"/>
      <c r="G7" s="41"/>
      <c r="H7" s="41"/>
      <c r="I7" s="41"/>
      <c r="J7" s="41"/>
      <c r="K7" s="41"/>
      <c r="L7" s="41"/>
      <c r="M7" s="41"/>
      <c r="N7" s="41"/>
      <c r="O7" s="41"/>
      <c r="P7" s="41"/>
    </row>
    <row r="8" spans="1:16">
      <c r="A8" s="37" t="s">
        <v>67</v>
      </c>
      <c r="B8" s="38">
        <v>78</v>
      </c>
      <c r="C8" s="38">
        <v>62</v>
      </c>
      <c r="D8" s="38">
        <v>56</v>
      </c>
      <c r="E8" s="38">
        <v>63</v>
      </c>
      <c r="F8" s="38">
        <v>65</v>
      </c>
      <c r="G8" s="38">
        <v>69</v>
      </c>
      <c r="H8" s="38">
        <v>74</v>
      </c>
      <c r="I8" s="38">
        <v>72</v>
      </c>
      <c r="J8" s="38">
        <v>74</v>
      </c>
      <c r="K8" s="38">
        <v>75</v>
      </c>
      <c r="L8" s="38">
        <v>73</v>
      </c>
      <c r="M8" s="38">
        <v>59</v>
      </c>
      <c r="N8" s="38">
        <v>51</v>
      </c>
      <c r="O8" s="38">
        <v>51</v>
      </c>
      <c r="P8" s="38">
        <v>53</v>
      </c>
    </row>
    <row r="9" spans="1:16">
      <c r="A9" s="37" t="s">
        <v>68</v>
      </c>
      <c r="B9" s="38">
        <v>22</v>
      </c>
      <c r="C9" s="38">
        <v>34</v>
      </c>
      <c r="D9" s="38">
        <v>38</v>
      </c>
      <c r="E9" s="38">
        <v>32</v>
      </c>
      <c r="F9" s="38">
        <v>29</v>
      </c>
      <c r="G9" s="38">
        <v>28</v>
      </c>
      <c r="H9" s="38">
        <v>23</v>
      </c>
      <c r="I9" s="38">
        <v>23</v>
      </c>
      <c r="J9" s="38">
        <v>23</v>
      </c>
      <c r="K9" s="38">
        <v>22</v>
      </c>
      <c r="L9" s="38">
        <v>24</v>
      </c>
      <c r="M9" s="38">
        <v>39</v>
      </c>
      <c r="N9" s="38">
        <v>46</v>
      </c>
      <c r="O9" s="38">
        <v>46</v>
      </c>
      <c r="P9" s="38">
        <v>44</v>
      </c>
    </row>
    <row r="10" spans="1:16">
      <c r="A10" s="7" t="s">
        <v>69</v>
      </c>
      <c r="B10" s="13" t="s">
        <v>70</v>
      </c>
      <c r="C10" s="8">
        <v>3</v>
      </c>
      <c r="D10" s="8">
        <v>7</v>
      </c>
      <c r="E10" s="8">
        <v>6</v>
      </c>
      <c r="F10" s="8">
        <v>5</v>
      </c>
      <c r="G10" s="8">
        <v>4</v>
      </c>
      <c r="H10" s="8">
        <v>4</v>
      </c>
      <c r="I10" s="8">
        <v>4</v>
      </c>
      <c r="J10" s="8">
        <v>3</v>
      </c>
      <c r="K10" s="8">
        <v>3</v>
      </c>
      <c r="L10" s="8">
        <v>3</v>
      </c>
      <c r="M10" s="8">
        <v>2</v>
      </c>
      <c r="N10" s="8">
        <v>3</v>
      </c>
      <c r="O10" s="8">
        <v>3</v>
      </c>
      <c r="P10" s="8">
        <v>3</v>
      </c>
    </row>
    <row r="11" spans="1:16">
      <c r="A11" s="10" t="s">
        <v>71</v>
      </c>
    </row>
    <row r="12" spans="1:16">
      <c r="A12" s="10" t="s">
        <v>72</v>
      </c>
    </row>
    <row r="13" spans="1:16">
      <c r="A13" s="10" t="s">
        <v>65</v>
      </c>
    </row>
  </sheetData>
  <mergeCells count="2">
    <mergeCell ref="A7:P7"/>
    <mergeCell ref="A3:P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59"/>
  <sheetViews>
    <sheetView workbookViewId="0"/>
  </sheetViews>
  <sheetFormatPr defaultRowHeight="15"/>
  <cols>
    <col min="1" max="1" width="26" customWidth="1"/>
    <col min="2" max="11" width="16" customWidth="1"/>
  </cols>
  <sheetData>
    <row r="1" spans="1:11">
      <c r="A1" s="2" t="s">
        <v>21</v>
      </c>
    </row>
    <row r="2" spans="1:11">
      <c r="A2" s="43" t="s">
        <v>73</v>
      </c>
      <c r="B2" s="66">
        <v>2017</v>
      </c>
      <c r="C2" s="45"/>
      <c r="D2" s="45"/>
      <c r="E2" s="45"/>
      <c r="F2" s="45"/>
      <c r="G2" s="66">
        <v>2019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19.609300000000001</v>
      </c>
      <c r="C4" s="38">
        <v>1.9534</v>
      </c>
      <c r="D4" s="38">
        <v>17.655899999999999</v>
      </c>
      <c r="E4" s="38">
        <v>5.7666000000000004</v>
      </c>
      <c r="F4" s="38">
        <v>11.8893</v>
      </c>
      <c r="G4" s="15">
        <v>20.912282999999999</v>
      </c>
      <c r="H4" s="38">
        <v>1.5819540000000001</v>
      </c>
      <c r="I4" s="38">
        <v>19.330328000000002</v>
      </c>
      <c r="J4" s="38">
        <v>5.9733239999999999</v>
      </c>
      <c r="K4" s="38">
        <v>13.357004999999999</v>
      </c>
    </row>
    <row r="5" spans="1:11">
      <c r="A5" s="51" t="s">
        <v>79</v>
      </c>
      <c r="B5" s="38">
        <v>12.6456</v>
      </c>
      <c r="C5" s="38">
        <v>1.7134</v>
      </c>
      <c r="D5" s="38">
        <v>10.9322</v>
      </c>
      <c r="E5" s="38">
        <v>6.5002000000000004</v>
      </c>
      <c r="F5" s="38">
        <v>4.4320000000000004</v>
      </c>
      <c r="G5" s="15">
        <v>13.062203</v>
      </c>
      <c r="H5" s="38">
        <v>1.346535</v>
      </c>
      <c r="I5" s="38">
        <v>11.715668000000001</v>
      </c>
      <c r="J5" s="38">
        <v>5.4116850000000003</v>
      </c>
      <c r="K5" s="38">
        <v>6.3039839999999998</v>
      </c>
    </row>
    <row r="6" spans="1:11">
      <c r="A6" s="51" t="s">
        <v>80</v>
      </c>
      <c r="B6" s="38">
        <v>23.2578</v>
      </c>
      <c r="C6" s="38">
        <v>1.6880999999999999</v>
      </c>
      <c r="D6" s="38">
        <v>21.569700000000001</v>
      </c>
      <c r="E6" s="38">
        <v>7.5400999999999998</v>
      </c>
      <c r="F6" s="38">
        <v>14.0296</v>
      </c>
      <c r="G6" s="15">
        <v>24.005673999999999</v>
      </c>
      <c r="H6" s="38">
        <v>1.256397</v>
      </c>
      <c r="I6" s="38">
        <v>22.749276999999999</v>
      </c>
      <c r="J6" s="38">
        <v>7.3709030000000002</v>
      </c>
      <c r="K6" s="38">
        <v>15.378373</v>
      </c>
    </row>
    <row r="7" spans="1:11">
      <c r="A7" s="51" t="s">
        <v>81</v>
      </c>
      <c r="B7" s="38">
        <v>14.2037</v>
      </c>
      <c r="C7" s="38">
        <v>1.4132</v>
      </c>
      <c r="D7" s="38">
        <v>12.7905</v>
      </c>
      <c r="E7" s="38">
        <v>3.3536999999999999</v>
      </c>
      <c r="F7" s="38">
        <v>9.4367999999999999</v>
      </c>
      <c r="G7" s="15">
        <v>18.793441000000001</v>
      </c>
      <c r="H7" s="38">
        <v>1.7107079999999999</v>
      </c>
      <c r="I7" s="38">
        <v>17.082733000000001</v>
      </c>
      <c r="J7" s="38">
        <v>5.2511960000000002</v>
      </c>
      <c r="K7" s="38">
        <v>11.831536</v>
      </c>
    </row>
    <row r="8" spans="1:11">
      <c r="A8" s="51" t="s">
        <v>82</v>
      </c>
      <c r="B8" s="38">
        <v>21.289400000000001</v>
      </c>
      <c r="C8" s="38">
        <v>2.1564999999999999</v>
      </c>
      <c r="D8" s="38">
        <v>19.132899999999999</v>
      </c>
      <c r="E8" s="38">
        <v>6.5872000000000002</v>
      </c>
      <c r="F8" s="38">
        <v>12.5458</v>
      </c>
      <c r="G8" s="15">
        <v>20.502279000000001</v>
      </c>
      <c r="H8" s="38">
        <v>1.764721</v>
      </c>
      <c r="I8" s="38">
        <v>18.737558</v>
      </c>
      <c r="J8" s="38">
        <v>3.2279719999999998</v>
      </c>
      <c r="K8" s="38">
        <v>15.509585</v>
      </c>
    </row>
    <row r="9" spans="1:11">
      <c r="A9" s="51" t="s">
        <v>83</v>
      </c>
      <c r="B9" s="38">
        <v>22.631399999999999</v>
      </c>
      <c r="C9" s="38">
        <v>1.7670999999999999</v>
      </c>
      <c r="D9" s="38">
        <v>20.8643</v>
      </c>
      <c r="E9" s="38">
        <v>13.428800000000001</v>
      </c>
      <c r="F9" s="38">
        <v>7.4356</v>
      </c>
      <c r="G9" s="15">
        <v>24.018021999999998</v>
      </c>
      <c r="H9" s="38">
        <v>1.57575</v>
      </c>
      <c r="I9" s="38">
        <v>22.442273</v>
      </c>
      <c r="J9" s="38">
        <v>12.685352</v>
      </c>
      <c r="K9" s="38">
        <v>9.7569210000000002</v>
      </c>
    </row>
    <row r="10" spans="1:11">
      <c r="A10" s="51" t="s">
        <v>84</v>
      </c>
      <c r="B10" s="38">
        <v>20.058</v>
      </c>
      <c r="C10" s="38">
        <v>1.7858000000000001</v>
      </c>
      <c r="D10" s="38">
        <v>18.272099999999998</v>
      </c>
      <c r="E10" s="38">
        <v>8.9109999999999996</v>
      </c>
      <c r="F10" s="38">
        <v>9.3611000000000004</v>
      </c>
      <c r="G10" s="15">
        <v>18.302845000000001</v>
      </c>
      <c r="H10" s="38">
        <v>1.1048739999999999</v>
      </c>
      <c r="I10" s="38">
        <v>17.197970999999999</v>
      </c>
      <c r="J10" s="38">
        <v>6.9070609999999997</v>
      </c>
      <c r="K10" s="38">
        <v>10.290908999999999</v>
      </c>
    </row>
    <row r="11" spans="1:11">
      <c r="A11" s="51" t="s">
        <v>85</v>
      </c>
      <c r="B11" s="38">
        <v>19.581800000000001</v>
      </c>
      <c r="C11" s="38">
        <v>2.1888000000000001</v>
      </c>
      <c r="D11" s="38">
        <v>17.3931</v>
      </c>
      <c r="E11" s="38">
        <v>3.8955000000000002</v>
      </c>
      <c r="F11" s="38">
        <v>13.4976</v>
      </c>
      <c r="G11" s="15">
        <v>20.972975999999999</v>
      </c>
      <c r="H11" s="38">
        <v>1.8728260000000001</v>
      </c>
      <c r="I11" s="38">
        <v>19.100151</v>
      </c>
      <c r="J11" s="38">
        <v>5.2574540000000001</v>
      </c>
      <c r="K11" s="38">
        <v>13.842696999999999</v>
      </c>
    </row>
    <row r="12" spans="1:11">
      <c r="A12" s="51" t="s">
        <v>86</v>
      </c>
      <c r="B12" s="38">
        <v>19.2303</v>
      </c>
      <c r="C12" s="38">
        <v>2.2919</v>
      </c>
      <c r="D12" s="38">
        <v>16.938400000000001</v>
      </c>
      <c r="E12" s="38">
        <v>3.7151000000000001</v>
      </c>
      <c r="F12" s="38">
        <v>13.2233</v>
      </c>
      <c r="G12" s="15">
        <v>20.695906999999998</v>
      </c>
      <c r="H12" s="38">
        <v>1.8497939999999999</v>
      </c>
      <c r="I12" s="38">
        <v>18.846112999999999</v>
      </c>
      <c r="J12" s="38">
        <v>5.0790569999999997</v>
      </c>
      <c r="K12" s="38">
        <v>13.767056999999999</v>
      </c>
    </row>
    <row r="13" spans="1:11">
      <c r="A13" s="51" t="s">
        <v>87</v>
      </c>
      <c r="B13" s="38">
        <v>21.2502</v>
      </c>
      <c r="C13" s="38">
        <v>2.7105999999999999</v>
      </c>
      <c r="D13" s="38">
        <v>18.5396</v>
      </c>
      <c r="E13" s="38">
        <v>1.9898</v>
      </c>
      <c r="F13" s="38">
        <v>16.549800000000001</v>
      </c>
      <c r="G13" s="15">
        <v>23.519269999999999</v>
      </c>
      <c r="H13" s="38">
        <v>1.971282</v>
      </c>
      <c r="I13" s="38">
        <v>21.547988</v>
      </c>
      <c r="J13" s="38">
        <v>1.613326</v>
      </c>
      <c r="K13" s="38">
        <v>19.934661999999999</v>
      </c>
    </row>
    <row r="14" spans="1:11">
      <c r="A14" s="51" t="s">
        <v>88</v>
      </c>
      <c r="B14" s="38">
        <v>15.0695</v>
      </c>
      <c r="C14" s="38">
        <v>1.7324999999999999</v>
      </c>
      <c r="D14" s="38">
        <v>13.337</v>
      </c>
      <c r="E14" s="38">
        <v>2.3374999999999999</v>
      </c>
      <c r="F14" s="38">
        <v>10.999499999999999</v>
      </c>
      <c r="G14" s="15">
        <v>17.449074</v>
      </c>
      <c r="H14" s="38">
        <v>1.686318</v>
      </c>
      <c r="I14" s="38">
        <v>15.762757000000001</v>
      </c>
      <c r="J14" s="38">
        <v>2.0569480000000002</v>
      </c>
      <c r="K14" s="38">
        <v>13.705809</v>
      </c>
    </row>
    <row r="15" spans="1:11">
      <c r="A15" s="51" t="s">
        <v>89</v>
      </c>
      <c r="B15" s="38">
        <v>16.180099999999999</v>
      </c>
      <c r="C15" s="38">
        <v>2.2000000000000002</v>
      </c>
      <c r="D15" s="38">
        <v>13.9801</v>
      </c>
      <c r="E15" s="38">
        <v>8.1783000000000001</v>
      </c>
      <c r="F15" s="38">
        <v>5.8018999999999998</v>
      </c>
      <c r="G15" s="15">
        <v>16.280877</v>
      </c>
      <c r="H15" s="38">
        <v>2.2725659999999999</v>
      </c>
      <c r="I15" s="38">
        <v>14.00831</v>
      </c>
      <c r="J15" s="38">
        <v>8.7965820000000008</v>
      </c>
      <c r="K15" s="38">
        <v>5.2117279999999999</v>
      </c>
    </row>
    <row r="16" spans="1:11">
      <c r="A16" s="51" t="s">
        <v>90</v>
      </c>
      <c r="B16" s="38">
        <v>13.0229</v>
      </c>
      <c r="C16" s="38">
        <v>1.1111</v>
      </c>
      <c r="D16" s="38">
        <v>11.911799999999999</v>
      </c>
      <c r="E16" s="38">
        <v>3.9167999999999998</v>
      </c>
      <c r="F16" s="38">
        <v>7.9950000000000001</v>
      </c>
      <c r="G16" s="15">
        <v>14.975977</v>
      </c>
      <c r="H16" s="38">
        <v>1.2589710000000001</v>
      </c>
      <c r="I16" s="38">
        <v>13.717006</v>
      </c>
      <c r="J16" s="38">
        <v>3.9558529999999998</v>
      </c>
      <c r="K16" s="38">
        <v>9.7611519999999992</v>
      </c>
    </row>
    <row r="17" spans="1:11">
      <c r="A17" s="51" t="s">
        <v>91</v>
      </c>
      <c r="B17" s="38">
        <v>17.7592</v>
      </c>
      <c r="C17" s="38">
        <v>1.4919</v>
      </c>
      <c r="D17" s="38">
        <v>16.267299999999999</v>
      </c>
      <c r="E17" s="38">
        <v>2.5815999999999999</v>
      </c>
      <c r="F17" s="38">
        <v>13.685700000000001</v>
      </c>
      <c r="G17" s="15">
        <v>19.017281000000001</v>
      </c>
      <c r="H17" s="38">
        <v>0.96860500000000005</v>
      </c>
      <c r="I17" s="38">
        <v>18.048676</v>
      </c>
      <c r="J17" s="38">
        <v>3.3473929999999998</v>
      </c>
      <c r="K17" s="38">
        <v>14.701283</v>
      </c>
    </row>
    <row r="18" spans="1:11">
      <c r="A18" s="51" t="s">
        <v>92</v>
      </c>
      <c r="B18" s="38">
        <v>19.127500000000001</v>
      </c>
      <c r="C18" s="38">
        <v>1.5733999999999999</v>
      </c>
      <c r="D18" s="38">
        <v>17.554200000000002</v>
      </c>
      <c r="E18" s="38">
        <v>3.6381000000000001</v>
      </c>
      <c r="F18" s="38">
        <v>13.916</v>
      </c>
      <c r="G18" s="15">
        <v>20.551202</v>
      </c>
      <c r="H18" s="38">
        <v>1.632115</v>
      </c>
      <c r="I18" s="38">
        <v>18.919087000000001</v>
      </c>
      <c r="J18" s="38">
        <v>3.21448</v>
      </c>
      <c r="K18" s="38">
        <v>15.704606999999999</v>
      </c>
    </row>
    <row r="19" spans="1:11">
      <c r="A19" s="51" t="s">
        <v>93</v>
      </c>
      <c r="B19" s="38">
        <v>16.104700000000001</v>
      </c>
      <c r="C19" s="38">
        <v>1.2250000000000001</v>
      </c>
      <c r="D19" s="38">
        <v>14.8797</v>
      </c>
      <c r="E19" s="38">
        <v>2.4384000000000001</v>
      </c>
      <c r="F19" s="38">
        <v>12.4412</v>
      </c>
      <c r="G19" s="15">
        <v>18.381913000000001</v>
      </c>
      <c r="H19" s="38">
        <v>1.14127</v>
      </c>
      <c r="I19" s="38">
        <v>17.240642999999999</v>
      </c>
      <c r="J19" s="38">
        <v>2.506926</v>
      </c>
      <c r="K19" s="38">
        <v>14.733717</v>
      </c>
    </row>
    <row r="20" spans="1:11">
      <c r="A20" s="51" t="s">
        <v>94</v>
      </c>
      <c r="B20" s="38">
        <v>23.0627</v>
      </c>
      <c r="C20" s="38">
        <v>1.3680000000000001</v>
      </c>
      <c r="D20" s="38">
        <v>21.694700000000001</v>
      </c>
      <c r="E20" s="38">
        <v>13.920999999999999</v>
      </c>
      <c r="F20" s="38">
        <v>7.7737999999999996</v>
      </c>
      <c r="G20" s="15">
        <v>21.011203999999999</v>
      </c>
      <c r="H20" s="38">
        <v>1.3123119999999999</v>
      </c>
      <c r="I20" s="38">
        <v>19.698892000000001</v>
      </c>
      <c r="J20" s="38">
        <v>9.7054069999999992</v>
      </c>
      <c r="K20" s="38">
        <v>9.9934849999999997</v>
      </c>
    </row>
    <row r="21" spans="1:11">
      <c r="A21" s="51" t="s">
        <v>95</v>
      </c>
      <c r="B21" s="38">
        <v>14.611499999999999</v>
      </c>
      <c r="C21" s="38">
        <v>1.3001</v>
      </c>
      <c r="D21" s="38">
        <v>13.311400000000001</v>
      </c>
      <c r="E21" s="38">
        <v>1.7729999999999999</v>
      </c>
      <c r="F21" s="38">
        <v>11.5383</v>
      </c>
      <c r="G21" s="15">
        <v>16.266570000000002</v>
      </c>
      <c r="H21" s="38">
        <v>1.7650399999999999</v>
      </c>
      <c r="I21" s="38">
        <v>14.501529</v>
      </c>
      <c r="J21" s="38">
        <v>1.260154</v>
      </c>
      <c r="K21" s="38">
        <v>13.241376000000001</v>
      </c>
    </row>
    <row r="22" spans="1:11">
      <c r="A22" s="51" t="s">
        <v>96</v>
      </c>
      <c r="B22" s="38">
        <v>20.647099999999998</v>
      </c>
      <c r="C22" s="38">
        <v>2.73</v>
      </c>
      <c r="D22" s="38">
        <v>17.917100000000001</v>
      </c>
      <c r="E22" s="38">
        <v>1.2705</v>
      </c>
      <c r="F22" s="38">
        <v>16.6465</v>
      </c>
      <c r="G22" s="15">
        <v>20.133801999999999</v>
      </c>
      <c r="H22" s="38">
        <v>2.1939419999999998</v>
      </c>
      <c r="I22" s="38">
        <v>17.939858999999998</v>
      </c>
      <c r="J22" s="38">
        <v>1.3261689999999999</v>
      </c>
      <c r="K22" s="38">
        <v>16.613689999999998</v>
      </c>
    </row>
    <row r="23" spans="1:11">
      <c r="A23" s="51" t="s">
        <v>97</v>
      </c>
      <c r="B23" s="38">
        <v>21.328900000000001</v>
      </c>
      <c r="C23" s="38">
        <v>1.9383999999999999</v>
      </c>
      <c r="D23" s="38">
        <v>19.390499999999999</v>
      </c>
      <c r="E23" s="38">
        <v>4.2340999999999998</v>
      </c>
      <c r="F23" s="38">
        <v>15.1564</v>
      </c>
      <c r="G23" s="15">
        <v>21.802614999999999</v>
      </c>
      <c r="H23" s="38">
        <v>1.173692</v>
      </c>
      <c r="I23" s="38">
        <v>20.628923</v>
      </c>
      <c r="J23" s="38">
        <v>3.8834659999999999</v>
      </c>
      <c r="K23" s="38">
        <v>16.745456999999998</v>
      </c>
    </row>
    <row r="24" spans="1:11">
      <c r="A24" s="51" t="s">
        <v>98</v>
      </c>
      <c r="B24" s="38">
        <v>17.470400000000001</v>
      </c>
      <c r="C24" s="38">
        <v>1.7603</v>
      </c>
      <c r="D24" s="38">
        <v>15.710100000000001</v>
      </c>
      <c r="E24" s="38">
        <v>1.41</v>
      </c>
      <c r="F24" s="38">
        <v>14.3001</v>
      </c>
      <c r="G24" s="15">
        <v>18.722549999999998</v>
      </c>
      <c r="H24" s="38">
        <v>1.6149990000000001</v>
      </c>
      <c r="I24" s="38">
        <v>17.107551999999998</v>
      </c>
      <c r="J24" s="38">
        <v>0.95710300000000004</v>
      </c>
      <c r="K24" s="38">
        <v>16.150448999999998</v>
      </c>
    </row>
    <row r="25" spans="1:11">
      <c r="A25" s="51" t="s">
        <v>99</v>
      </c>
      <c r="B25" s="38">
        <v>24.206099999999999</v>
      </c>
      <c r="C25" s="38">
        <v>2.1855000000000002</v>
      </c>
      <c r="D25" s="38">
        <v>22.020600000000002</v>
      </c>
      <c r="E25" s="38">
        <v>5.7953999999999999</v>
      </c>
      <c r="F25" s="38">
        <v>16.225100000000001</v>
      </c>
      <c r="G25" s="15">
        <v>23.908757000000001</v>
      </c>
      <c r="H25" s="38">
        <v>2.3727619999999998</v>
      </c>
      <c r="I25" s="38">
        <v>21.535995</v>
      </c>
      <c r="J25" s="38">
        <v>5.5382059999999997</v>
      </c>
      <c r="K25" s="38">
        <v>15.99779</v>
      </c>
    </row>
    <row r="26" spans="1:11">
      <c r="A26" s="51" t="s">
        <v>100</v>
      </c>
      <c r="B26" s="38">
        <v>18.8064</v>
      </c>
      <c r="C26" s="38">
        <v>2.5306000000000002</v>
      </c>
      <c r="D26" s="38">
        <v>16.2758</v>
      </c>
      <c r="E26" s="38">
        <v>6.3361000000000001</v>
      </c>
      <c r="F26" s="38">
        <v>9.9398</v>
      </c>
      <c r="G26" s="15">
        <v>18.577829999999999</v>
      </c>
      <c r="H26" s="38">
        <v>2.3734860000000002</v>
      </c>
      <c r="I26" s="38">
        <v>16.204343000000001</v>
      </c>
      <c r="J26" s="38">
        <v>5.4396279999999999</v>
      </c>
      <c r="K26" s="38">
        <v>10.764715000000001</v>
      </c>
    </row>
    <row r="27" spans="1:11">
      <c r="A27" s="51" t="s">
        <v>101</v>
      </c>
      <c r="B27" s="38">
        <v>19.304600000000001</v>
      </c>
      <c r="C27" s="38">
        <v>2.4548999999999999</v>
      </c>
      <c r="D27" s="38">
        <v>16.849699999999999</v>
      </c>
      <c r="E27" s="38">
        <v>11.037599999999999</v>
      </c>
      <c r="F27" s="38">
        <v>5.8121</v>
      </c>
      <c r="G27" s="15">
        <v>19.510511999999999</v>
      </c>
      <c r="H27" s="38">
        <v>1.8970359999999999</v>
      </c>
      <c r="I27" s="38">
        <v>17.613477</v>
      </c>
      <c r="J27" s="38">
        <v>8.9153579999999994</v>
      </c>
      <c r="K27" s="38">
        <v>8.6981190000000002</v>
      </c>
    </row>
    <row r="28" spans="1:11">
      <c r="A28" s="51" t="s">
        <v>102</v>
      </c>
      <c r="B28" s="38">
        <v>11.848599999999999</v>
      </c>
      <c r="C28" s="38">
        <v>1.0255000000000001</v>
      </c>
      <c r="D28" s="38">
        <v>10.8231</v>
      </c>
      <c r="E28" s="38">
        <v>2.5548000000000002</v>
      </c>
      <c r="F28" s="38">
        <v>8.2683</v>
      </c>
      <c r="G28" s="15">
        <v>13.42535</v>
      </c>
      <c r="H28" s="38">
        <v>1.1290150000000001</v>
      </c>
      <c r="I28" s="38">
        <v>12.296334999999999</v>
      </c>
      <c r="J28" s="38">
        <v>2.874736</v>
      </c>
      <c r="K28" s="38">
        <v>9.4215990000000005</v>
      </c>
    </row>
    <row r="29" spans="1:11">
      <c r="A29" s="51" t="s">
        <v>103</v>
      </c>
      <c r="B29" s="38">
        <v>15.348599999999999</v>
      </c>
      <c r="C29" s="38">
        <v>1.5165999999999999</v>
      </c>
      <c r="D29" s="38">
        <v>13.832000000000001</v>
      </c>
      <c r="E29" s="38">
        <v>3.9584000000000001</v>
      </c>
      <c r="F29" s="38">
        <v>9.8734999999999999</v>
      </c>
      <c r="G29" s="15">
        <v>15.294855999999999</v>
      </c>
      <c r="H29" s="38">
        <v>0.72395100000000001</v>
      </c>
      <c r="I29" s="38">
        <v>14.570905</v>
      </c>
      <c r="J29" s="38">
        <v>3.54949</v>
      </c>
      <c r="K29" s="38">
        <v>11.021416</v>
      </c>
    </row>
    <row r="30" spans="1:11">
      <c r="A30" s="51" t="s">
        <v>104</v>
      </c>
      <c r="B30" s="38">
        <v>14.806900000000001</v>
      </c>
      <c r="C30" s="38">
        <v>1.2518</v>
      </c>
      <c r="D30" s="38">
        <v>13.555099999999999</v>
      </c>
      <c r="E30" s="38">
        <v>5.6247999999999996</v>
      </c>
      <c r="F30" s="38">
        <v>7.9302999999999999</v>
      </c>
      <c r="G30" s="15">
        <v>15.730313000000001</v>
      </c>
      <c r="H30" s="38">
        <v>0.91421799999999998</v>
      </c>
      <c r="I30" s="38">
        <v>14.816096</v>
      </c>
      <c r="J30" s="38">
        <v>4.2930489999999999</v>
      </c>
      <c r="K30" s="38">
        <v>10.523047</v>
      </c>
    </row>
    <row r="31" spans="1:11">
      <c r="A31" s="51" t="s">
        <v>105</v>
      </c>
      <c r="B31" s="38">
        <v>18.410699999999999</v>
      </c>
      <c r="C31" s="38">
        <v>2.2080000000000002</v>
      </c>
      <c r="D31" s="38">
        <v>16.2028</v>
      </c>
      <c r="E31" s="38">
        <v>3.8622999999999998</v>
      </c>
      <c r="F31" s="38">
        <v>12.3405</v>
      </c>
      <c r="G31" s="15">
        <v>17.948945999999999</v>
      </c>
      <c r="H31" s="38">
        <v>1.1748719999999999</v>
      </c>
      <c r="I31" s="38">
        <v>16.774073999999999</v>
      </c>
      <c r="J31" s="38">
        <v>3.8692169999999999</v>
      </c>
      <c r="K31" s="38">
        <v>12.904858000000001</v>
      </c>
    </row>
    <row r="32" spans="1:11">
      <c r="A32" s="51" t="s">
        <v>106</v>
      </c>
      <c r="B32" s="38">
        <v>22.418700000000001</v>
      </c>
      <c r="C32" s="38">
        <v>1.8240000000000001</v>
      </c>
      <c r="D32" s="38">
        <v>20.5947</v>
      </c>
      <c r="E32" s="38">
        <v>13.4701</v>
      </c>
      <c r="F32" s="38">
        <v>7.1246</v>
      </c>
      <c r="G32" s="15">
        <v>22.210844000000002</v>
      </c>
      <c r="H32" s="38">
        <v>1.1657029999999999</v>
      </c>
      <c r="I32" s="38">
        <v>21.045141999999998</v>
      </c>
      <c r="J32" s="38">
        <v>12.977992</v>
      </c>
      <c r="K32" s="38">
        <v>8.0671490000000006</v>
      </c>
    </row>
    <row r="33" spans="1:11">
      <c r="A33" s="51" t="s">
        <v>107</v>
      </c>
      <c r="B33" s="38">
        <v>18.762799999999999</v>
      </c>
      <c r="C33" s="38">
        <v>1.3219000000000001</v>
      </c>
      <c r="D33" s="38">
        <v>17.440899999999999</v>
      </c>
      <c r="E33" s="38">
        <v>5.4640000000000004</v>
      </c>
      <c r="F33" s="38">
        <v>11.977</v>
      </c>
      <c r="G33" s="15">
        <v>21.174420999999999</v>
      </c>
      <c r="H33" s="38">
        <v>1.074543</v>
      </c>
      <c r="I33" s="38">
        <v>20.099878</v>
      </c>
      <c r="J33" s="38">
        <v>5.8946990000000001</v>
      </c>
      <c r="K33" s="38">
        <v>14.205178999999999</v>
      </c>
    </row>
    <row r="34" spans="1:11">
      <c r="A34" s="51" t="s">
        <v>108</v>
      </c>
      <c r="B34" s="38">
        <v>20.209800000000001</v>
      </c>
      <c r="C34" s="38">
        <v>1.6731</v>
      </c>
      <c r="D34" s="38">
        <v>18.5367</v>
      </c>
      <c r="E34" s="38">
        <v>1.0912999999999999</v>
      </c>
      <c r="F34" s="38">
        <v>17.445399999999999</v>
      </c>
      <c r="G34" s="15">
        <v>21.320824999999999</v>
      </c>
      <c r="H34" s="38">
        <v>1.8063419999999999</v>
      </c>
      <c r="I34" s="38">
        <v>19.514482999999998</v>
      </c>
      <c r="J34" s="38">
        <v>1.595146</v>
      </c>
      <c r="K34" s="38">
        <v>17.919336999999999</v>
      </c>
    </row>
    <row r="35" spans="1:11">
      <c r="A35" s="51" t="s">
        <v>109</v>
      </c>
      <c r="B35" s="38">
        <v>24.0883</v>
      </c>
      <c r="C35" s="38">
        <v>2.0390000000000001</v>
      </c>
      <c r="D35" s="38">
        <v>22.049299999999999</v>
      </c>
      <c r="E35" s="38">
        <v>7.6509999999999998</v>
      </c>
      <c r="F35" s="38">
        <v>14.398300000000001</v>
      </c>
      <c r="G35" s="15">
        <v>25.428553000000001</v>
      </c>
      <c r="H35" s="38">
        <v>1.8563499999999999</v>
      </c>
      <c r="I35" s="38">
        <v>23.572202999999998</v>
      </c>
      <c r="J35" s="38">
        <v>9.3335419999999996</v>
      </c>
      <c r="K35" s="38">
        <v>14.238661</v>
      </c>
    </row>
    <row r="36" spans="1:11">
      <c r="A36" s="51" t="s">
        <v>110</v>
      </c>
      <c r="B36" s="38">
        <v>23.233499999999999</v>
      </c>
      <c r="C36" s="38">
        <v>2.1915</v>
      </c>
      <c r="D36" s="38">
        <v>21.042000000000002</v>
      </c>
      <c r="E36" s="38">
        <v>1.7372000000000001</v>
      </c>
      <c r="F36" s="38">
        <v>19.3048</v>
      </c>
      <c r="G36" s="15">
        <v>23.903223000000001</v>
      </c>
      <c r="H36" s="38">
        <v>1.4796020000000001</v>
      </c>
      <c r="I36" s="38">
        <v>22.423621000000001</v>
      </c>
      <c r="J36" s="38">
        <v>1.4974730000000001</v>
      </c>
      <c r="K36" s="38">
        <v>20.926148000000001</v>
      </c>
    </row>
    <row r="37" spans="1:11">
      <c r="A37" s="51" t="s">
        <v>111</v>
      </c>
      <c r="B37" s="38">
        <v>17.215900000000001</v>
      </c>
      <c r="C37" s="38">
        <v>2.0550999999999999</v>
      </c>
      <c r="D37" s="38">
        <v>15.1607</v>
      </c>
      <c r="E37" s="38">
        <v>4.9401999999999999</v>
      </c>
      <c r="F37" s="38">
        <v>10.220499999999999</v>
      </c>
      <c r="G37" s="15">
        <v>17.063457</v>
      </c>
      <c r="H37" s="38">
        <v>1.3422160000000001</v>
      </c>
      <c r="I37" s="38">
        <v>15.721240999999999</v>
      </c>
      <c r="J37" s="38">
        <v>3.9581909999999998</v>
      </c>
      <c r="K37" s="38">
        <v>11.76305</v>
      </c>
    </row>
    <row r="38" spans="1:11">
      <c r="A38" s="51" t="s">
        <v>112</v>
      </c>
      <c r="B38" s="38">
        <v>16.311299999999999</v>
      </c>
      <c r="C38" s="38">
        <v>1.5953999999999999</v>
      </c>
      <c r="D38" s="38">
        <v>14.7159</v>
      </c>
      <c r="E38" s="38">
        <v>5.3593999999999999</v>
      </c>
      <c r="F38" s="38">
        <v>9.3565000000000005</v>
      </c>
      <c r="G38" s="15">
        <v>15.320145999999999</v>
      </c>
      <c r="H38" s="38">
        <v>1.2383420000000001</v>
      </c>
      <c r="I38" s="38">
        <v>14.081804</v>
      </c>
      <c r="J38" s="38">
        <v>3.4845540000000002</v>
      </c>
      <c r="K38" s="38">
        <v>10.597249</v>
      </c>
    </row>
    <row r="39" spans="1:11">
      <c r="A39" s="51" t="s">
        <v>113</v>
      </c>
      <c r="B39" s="38">
        <v>18.161300000000001</v>
      </c>
      <c r="C39" s="38">
        <v>2.3081999999999998</v>
      </c>
      <c r="D39" s="38">
        <v>15.8531</v>
      </c>
      <c r="E39" s="38">
        <v>1.3779999999999999</v>
      </c>
      <c r="F39" s="38">
        <v>14.475099999999999</v>
      </c>
      <c r="G39" s="15">
        <v>18.943546999999999</v>
      </c>
      <c r="H39" s="38">
        <v>1.575655</v>
      </c>
      <c r="I39" s="38">
        <v>17.367892000000001</v>
      </c>
      <c r="J39" s="38">
        <v>1.0510870000000001</v>
      </c>
      <c r="K39" s="38">
        <v>16.316806</v>
      </c>
    </row>
    <row r="40" spans="1:11">
      <c r="A40" s="51" t="s">
        <v>114</v>
      </c>
      <c r="B40" s="38">
        <v>20.334499999999998</v>
      </c>
      <c r="C40" s="38">
        <v>1.6057999999999999</v>
      </c>
      <c r="D40" s="38">
        <v>18.7288</v>
      </c>
      <c r="E40" s="38">
        <v>4.8487999999999998</v>
      </c>
      <c r="F40" s="38">
        <v>13.879899999999999</v>
      </c>
      <c r="G40" s="15">
        <v>19.868535000000001</v>
      </c>
      <c r="H40" s="38">
        <v>2.1758130000000002</v>
      </c>
      <c r="I40" s="38">
        <v>17.692722</v>
      </c>
      <c r="J40" s="38">
        <v>5.3697419999999996</v>
      </c>
      <c r="K40" s="38">
        <v>12.322979999999999</v>
      </c>
    </row>
    <row r="41" spans="1:11">
      <c r="A41" s="51" t="s">
        <v>115</v>
      </c>
      <c r="B41" s="38">
        <v>17.811299999999999</v>
      </c>
      <c r="C41" s="38">
        <v>1.4212</v>
      </c>
      <c r="D41" s="38">
        <v>16.3901</v>
      </c>
      <c r="E41" s="38">
        <v>7.2651000000000003</v>
      </c>
      <c r="F41" s="38">
        <v>9.125</v>
      </c>
      <c r="G41" s="15">
        <v>19.617595999999999</v>
      </c>
      <c r="H41" s="38">
        <v>1.4808539999999999</v>
      </c>
      <c r="I41" s="38">
        <v>18.136742000000002</v>
      </c>
      <c r="J41" s="38">
        <v>7.7006350000000001</v>
      </c>
      <c r="K41" s="38">
        <v>10.436108000000001</v>
      </c>
    </row>
    <row r="42" spans="1:11">
      <c r="A42" s="51" t="s">
        <v>116</v>
      </c>
      <c r="B42" s="38">
        <v>19.200299999999999</v>
      </c>
      <c r="C42" s="38">
        <v>2.2471999999999999</v>
      </c>
      <c r="D42" s="38">
        <v>16.953099999999999</v>
      </c>
      <c r="E42" s="38">
        <v>3.9817</v>
      </c>
      <c r="F42" s="38">
        <v>12.971399999999999</v>
      </c>
      <c r="G42" s="15">
        <v>21.598818000000001</v>
      </c>
      <c r="H42" s="38">
        <v>1.475895</v>
      </c>
      <c r="I42" s="38">
        <v>20.122923</v>
      </c>
      <c r="J42" s="38">
        <v>4.8981170000000001</v>
      </c>
      <c r="K42" s="38">
        <v>15.224805999999999</v>
      </c>
    </row>
    <row r="43" spans="1:11">
      <c r="A43" s="51" t="s">
        <v>117</v>
      </c>
      <c r="B43" s="38">
        <v>21.351400000000002</v>
      </c>
      <c r="C43" s="38">
        <v>2.1760999999999999</v>
      </c>
      <c r="D43" s="38">
        <v>19.1753</v>
      </c>
      <c r="E43" s="38">
        <v>4.0697999999999999</v>
      </c>
      <c r="F43" s="38">
        <v>15.105600000000001</v>
      </c>
      <c r="G43" s="15">
        <v>21.640243000000002</v>
      </c>
      <c r="H43" s="38">
        <v>1.31419</v>
      </c>
      <c r="I43" s="38">
        <v>20.326053000000002</v>
      </c>
      <c r="J43" s="38">
        <v>5.2109329999999998</v>
      </c>
      <c r="K43" s="38">
        <v>15.115119999999999</v>
      </c>
    </row>
    <row r="44" spans="1:11">
      <c r="A44" s="51" t="s">
        <v>118</v>
      </c>
      <c r="B44" s="38">
        <v>19.952400000000001</v>
      </c>
      <c r="C44" s="38">
        <v>1.4027000000000001</v>
      </c>
      <c r="D44" s="38">
        <v>18.549700000000001</v>
      </c>
      <c r="E44" s="38">
        <v>12.163399999999999</v>
      </c>
      <c r="F44" s="38">
        <v>6.3863000000000003</v>
      </c>
      <c r="G44" s="15">
        <v>19.731981000000001</v>
      </c>
      <c r="H44" s="38">
        <v>1.2888930000000001</v>
      </c>
      <c r="I44" s="38">
        <v>18.443087999999999</v>
      </c>
      <c r="J44" s="38">
        <v>9.2849529999999998</v>
      </c>
      <c r="K44" s="38">
        <v>9.1581340000000004</v>
      </c>
    </row>
    <row r="45" spans="1:11">
      <c r="A45" s="51" t="s">
        <v>119</v>
      </c>
      <c r="B45" s="38">
        <v>15.4704</v>
      </c>
      <c r="C45" s="38">
        <v>2.5455000000000001</v>
      </c>
      <c r="D45" s="38">
        <v>12.924899999999999</v>
      </c>
      <c r="E45" s="38">
        <v>8.5350000000000001</v>
      </c>
      <c r="F45" s="38">
        <v>4.3898999999999999</v>
      </c>
      <c r="G45" s="15">
        <v>15.359719999999999</v>
      </c>
      <c r="H45" s="38">
        <v>1.3131870000000001</v>
      </c>
      <c r="I45" s="38">
        <v>14.046531999999999</v>
      </c>
      <c r="J45" s="38">
        <v>7.4514750000000003</v>
      </c>
      <c r="K45" s="38">
        <v>6.5950569999999997</v>
      </c>
    </row>
    <row r="46" spans="1:11">
      <c r="A46" s="51" t="s">
        <v>120</v>
      </c>
      <c r="B46" s="38">
        <v>16.516100000000002</v>
      </c>
      <c r="C46" s="38">
        <v>2.2993999999999999</v>
      </c>
      <c r="D46" s="38">
        <v>14.216799999999999</v>
      </c>
      <c r="E46" s="38">
        <v>3.0137</v>
      </c>
      <c r="F46" s="38">
        <v>11.203099999999999</v>
      </c>
      <c r="G46" s="15">
        <v>15.116818</v>
      </c>
      <c r="H46" s="38">
        <v>1.7652030000000001</v>
      </c>
      <c r="I46" s="38">
        <v>13.351615000000001</v>
      </c>
      <c r="J46" s="38">
        <v>2.5121370000000001</v>
      </c>
      <c r="K46" s="38">
        <v>10.839478</v>
      </c>
    </row>
    <row r="47" spans="1:11">
      <c r="A47" s="51" t="s">
        <v>121</v>
      </c>
      <c r="B47" s="38">
        <v>23.455300000000001</v>
      </c>
      <c r="C47" s="38">
        <v>2.2875999999999999</v>
      </c>
      <c r="D47" s="38">
        <v>21.1677</v>
      </c>
      <c r="E47" s="38">
        <v>7.8574000000000002</v>
      </c>
      <c r="F47" s="38">
        <v>13.3103</v>
      </c>
      <c r="G47" s="15">
        <v>26.960854000000001</v>
      </c>
      <c r="H47" s="38">
        <v>1.5066790000000001</v>
      </c>
      <c r="I47" s="38">
        <v>25.454176</v>
      </c>
      <c r="J47" s="38">
        <v>12.11519</v>
      </c>
      <c r="K47" s="38">
        <v>13.338984999999999</v>
      </c>
    </row>
    <row r="48" spans="1:11">
      <c r="A48" s="51" t="s">
        <v>122</v>
      </c>
      <c r="B48" s="38">
        <v>14.742900000000001</v>
      </c>
      <c r="C48" s="38">
        <v>1.2868999999999999</v>
      </c>
      <c r="D48" s="38">
        <v>13.456</v>
      </c>
      <c r="E48" s="38">
        <v>4.0339</v>
      </c>
      <c r="F48" s="38">
        <v>9.4221000000000004</v>
      </c>
      <c r="G48" s="15">
        <v>17.777849</v>
      </c>
      <c r="H48" s="38">
        <v>0.89488500000000004</v>
      </c>
      <c r="I48" s="38">
        <v>16.882964000000001</v>
      </c>
      <c r="J48" s="38">
        <v>5.7550730000000003</v>
      </c>
      <c r="K48" s="38">
        <v>11.127891</v>
      </c>
    </row>
    <row r="49" spans="1:11">
      <c r="A49" s="51" t="s">
        <v>123</v>
      </c>
      <c r="B49" s="38">
        <v>21.364599999999999</v>
      </c>
      <c r="C49" s="38">
        <v>1.163</v>
      </c>
      <c r="D49" s="38">
        <v>20.201699999999999</v>
      </c>
      <c r="E49" s="38">
        <v>4.3291000000000004</v>
      </c>
      <c r="F49" s="38">
        <v>15.8726</v>
      </c>
      <c r="G49" s="15">
        <v>20.908806999999999</v>
      </c>
      <c r="H49" s="38">
        <v>1.440617</v>
      </c>
      <c r="I49" s="38">
        <v>19.46819</v>
      </c>
      <c r="J49" s="38">
        <v>4.2041560000000002</v>
      </c>
      <c r="K49" s="38">
        <v>15.264034000000001</v>
      </c>
    </row>
    <row r="50" spans="1:11">
      <c r="A50" s="51" t="s">
        <v>124</v>
      </c>
      <c r="B50" s="38">
        <v>17.282800000000002</v>
      </c>
      <c r="C50" s="38">
        <v>2.2404000000000002</v>
      </c>
      <c r="D50" s="38">
        <v>15.042400000000001</v>
      </c>
      <c r="E50" s="38">
        <v>5.4257999999999997</v>
      </c>
      <c r="F50" s="38">
        <v>9.6165000000000003</v>
      </c>
      <c r="G50" s="15">
        <v>18.769376999999999</v>
      </c>
      <c r="H50" s="38">
        <v>2.2201870000000001</v>
      </c>
      <c r="I50" s="38">
        <v>16.549189999999999</v>
      </c>
      <c r="J50" s="38">
        <v>4.1933600000000002</v>
      </c>
      <c r="K50" s="38">
        <v>12.355829999999999</v>
      </c>
    </row>
    <row r="51" spans="1:11">
      <c r="A51" s="51" t="s">
        <v>125</v>
      </c>
      <c r="B51" s="38">
        <v>18.233899999999998</v>
      </c>
      <c r="C51" s="38">
        <v>1.5882000000000001</v>
      </c>
      <c r="D51" s="38">
        <v>16.645700000000001</v>
      </c>
      <c r="E51" s="38">
        <v>6.0514000000000001</v>
      </c>
      <c r="F51" s="38">
        <v>10.5943</v>
      </c>
      <c r="G51" s="15">
        <v>20.391743999999999</v>
      </c>
      <c r="H51" s="38">
        <v>1.7122440000000001</v>
      </c>
      <c r="I51" s="38">
        <v>18.679500000000001</v>
      </c>
      <c r="J51" s="38">
        <v>8.2273530000000008</v>
      </c>
      <c r="K51" s="38">
        <v>10.452147</v>
      </c>
    </row>
    <row r="52" spans="1:11">
      <c r="A52" s="51" t="s">
        <v>126</v>
      </c>
      <c r="B52" s="38">
        <v>15.9803</v>
      </c>
      <c r="C52" s="38">
        <v>2.1566999999999998</v>
      </c>
      <c r="D52" s="38">
        <v>13.823600000000001</v>
      </c>
      <c r="E52" s="38">
        <v>5.4108999999999998</v>
      </c>
      <c r="F52" s="38">
        <v>8.4126999999999992</v>
      </c>
      <c r="G52" s="15">
        <v>16.803386</v>
      </c>
      <c r="H52" s="38">
        <v>1.2317499999999999</v>
      </c>
      <c r="I52" s="38">
        <v>15.571636</v>
      </c>
      <c r="J52" s="38">
        <v>4.8678020000000002</v>
      </c>
      <c r="K52" s="38">
        <v>10.703832999999999</v>
      </c>
    </row>
    <row r="53" spans="1:11">
      <c r="A53" s="51" t="s">
        <v>127</v>
      </c>
      <c r="B53" s="38">
        <v>17.249700000000001</v>
      </c>
      <c r="C53" s="38">
        <v>1.6253</v>
      </c>
      <c r="D53" s="38">
        <v>15.6243</v>
      </c>
      <c r="E53" s="38">
        <v>3.9723999999999999</v>
      </c>
      <c r="F53" s="38">
        <v>11.651899999999999</v>
      </c>
      <c r="G53" s="15">
        <v>16.782731999999999</v>
      </c>
      <c r="H53" s="38">
        <v>1.2335670000000001</v>
      </c>
      <c r="I53" s="38">
        <v>15.549165</v>
      </c>
      <c r="J53" s="38">
        <v>3.3871190000000002</v>
      </c>
      <c r="K53" s="38">
        <v>12.162046</v>
      </c>
    </row>
    <row r="54" spans="1:11">
      <c r="A54" s="51" t="s">
        <v>128</v>
      </c>
      <c r="B54" s="38">
        <v>15.0548</v>
      </c>
      <c r="C54" s="38">
        <v>1.0370999999999999</v>
      </c>
      <c r="D54" s="38">
        <v>14.0177</v>
      </c>
      <c r="E54" s="38">
        <v>2.9706000000000001</v>
      </c>
      <c r="F54" s="38">
        <v>11.0471</v>
      </c>
      <c r="G54" s="15">
        <v>16.285512000000001</v>
      </c>
      <c r="H54" s="38">
        <v>1.6735420000000001</v>
      </c>
      <c r="I54" s="38">
        <v>14.611969999999999</v>
      </c>
      <c r="J54" s="38">
        <v>2.5114299999999998</v>
      </c>
      <c r="K54" s="38">
        <v>12.100540000000001</v>
      </c>
    </row>
    <row r="55" spans="1:11">
      <c r="A55" s="40" t="s">
        <v>129</v>
      </c>
      <c r="B55" s="41"/>
      <c r="C55" s="41"/>
      <c r="D55" s="41"/>
      <c r="E55" s="41"/>
      <c r="F55" s="41"/>
      <c r="G55" s="41"/>
      <c r="H55" s="41"/>
      <c r="I55" s="41"/>
      <c r="J55" s="41"/>
      <c r="K55" s="41"/>
    </row>
    <row r="56" spans="1:11">
      <c r="A56" s="52" t="s">
        <v>131</v>
      </c>
      <c r="B56" s="38">
        <v>24.0258</v>
      </c>
      <c r="C56" s="38">
        <v>2.1463000000000001</v>
      </c>
      <c r="D56" s="38">
        <v>21.8795</v>
      </c>
      <c r="E56" s="38">
        <v>2.4552999999999998</v>
      </c>
      <c r="F56" s="38">
        <v>19.424199999999999</v>
      </c>
      <c r="G56" s="15">
        <v>25.27702</v>
      </c>
      <c r="H56" s="38">
        <v>1.562333</v>
      </c>
      <c r="I56" s="38">
        <v>23.714686</v>
      </c>
      <c r="J56" s="38">
        <v>1.8798079999999999</v>
      </c>
      <c r="K56" s="38">
        <v>21.834879000000001</v>
      </c>
    </row>
    <row r="57" spans="1:11">
      <c r="A57" s="52" t="s">
        <v>180</v>
      </c>
      <c r="B57" s="38">
        <v>15.352399999999999</v>
      </c>
      <c r="C57" s="38">
        <v>1.2317</v>
      </c>
      <c r="D57" s="38">
        <v>14.120699999999999</v>
      </c>
      <c r="E57" s="38">
        <v>4.3520000000000003</v>
      </c>
      <c r="F57" s="38">
        <v>9.7687000000000008</v>
      </c>
      <c r="G57" s="15">
        <v>16.696214000000001</v>
      </c>
      <c r="H57" s="38">
        <v>1.3112680000000001</v>
      </c>
      <c r="I57" s="38">
        <v>15.384945999999999</v>
      </c>
      <c r="J57" s="38">
        <v>4.0398560000000003</v>
      </c>
      <c r="K57" s="38">
        <v>11.345090000000001</v>
      </c>
    </row>
    <row r="58" spans="1:11">
      <c r="A58" s="16" t="s">
        <v>133</v>
      </c>
      <c r="B58" s="8">
        <v>28.643675000000002</v>
      </c>
      <c r="C58" s="13" t="s">
        <v>70</v>
      </c>
      <c r="D58" s="8">
        <v>28.596385000000001</v>
      </c>
      <c r="E58" s="8">
        <v>1.87425</v>
      </c>
      <c r="F58" s="8">
        <v>26.722135000000002</v>
      </c>
      <c r="G58" s="20">
        <v>29.284842000000001</v>
      </c>
      <c r="H58" s="13" t="s">
        <v>70</v>
      </c>
      <c r="I58" s="8">
        <v>29.184048000000001</v>
      </c>
      <c r="J58" s="8">
        <v>0.73373999999999995</v>
      </c>
      <c r="K58" s="8">
        <v>28.450308</v>
      </c>
    </row>
    <row r="59" spans="1:11">
      <c r="A59" s="10" t="s">
        <v>252</v>
      </c>
    </row>
  </sheetData>
  <mergeCells count="4">
    <mergeCell ref="A55:K55"/>
    <mergeCell ref="B2:F2"/>
    <mergeCell ref="A2:A3"/>
    <mergeCell ref="G2:K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63"/>
  <sheetViews>
    <sheetView workbookViewId="0"/>
  </sheetViews>
  <sheetFormatPr defaultRowHeight="15"/>
  <cols>
    <col min="1" max="1" width="26" customWidth="1"/>
    <col min="2" max="11" width="16" customWidth="1"/>
  </cols>
  <sheetData>
    <row r="1" spans="1:11">
      <c r="A1" s="2" t="s">
        <v>21</v>
      </c>
    </row>
    <row r="2" spans="1:11">
      <c r="A2" s="43" t="s">
        <v>73</v>
      </c>
      <c r="B2" s="66">
        <v>2022</v>
      </c>
      <c r="C2" s="45"/>
      <c r="D2" s="45"/>
      <c r="E2" s="45"/>
      <c r="F2" s="45"/>
      <c r="G2" s="66">
        <v>2024</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23.582626000000001</v>
      </c>
      <c r="C4" s="38">
        <v>1.671216</v>
      </c>
      <c r="D4" s="38">
        <v>21.91141</v>
      </c>
      <c r="E4" s="38">
        <v>7.5036909999999999</v>
      </c>
      <c r="F4" s="38">
        <v>14.407719</v>
      </c>
      <c r="G4" s="15">
        <v>24.545290999999999</v>
      </c>
      <c r="H4" s="38">
        <v>2.127246</v>
      </c>
      <c r="I4" s="38">
        <v>22.418044999999999</v>
      </c>
      <c r="J4" s="38">
        <v>8.6039870000000001</v>
      </c>
      <c r="K4" s="38">
        <v>13.814057999999999</v>
      </c>
    </row>
    <row r="5" spans="1:11">
      <c r="A5" s="51" t="s">
        <v>79</v>
      </c>
      <c r="B5" s="38">
        <v>16.91554</v>
      </c>
      <c r="C5" s="38">
        <v>1.6367799999999999</v>
      </c>
      <c r="D5" s="38">
        <v>15.27876</v>
      </c>
      <c r="E5" s="38">
        <v>6.1313440000000003</v>
      </c>
      <c r="F5" s="38">
        <v>9.1474159999999998</v>
      </c>
      <c r="G5" s="15">
        <v>20.151551000000001</v>
      </c>
      <c r="H5" s="38">
        <v>2.3047089999999999</v>
      </c>
      <c r="I5" s="38">
        <v>17.846841999999999</v>
      </c>
      <c r="J5" s="38">
        <v>7.2224570000000003</v>
      </c>
      <c r="K5" s="38">
        <v>10.624385</v>
      </c>
    </row>
    <row r="6" spans="1:11">
      <c r="A6" s="51" t="s">
        <v>80</v>
      </c>
      <c r="B6" s="38">
        <v>26.243862</v>
      </c>
      <c r="C6" s="38">
        <v>1.0478860000000001</v>
      </c>
      <c r="D6" s="38">
        <v>25.195976000000002</v>
      </c>
      <c r="E6" s="38">
        <v>10.708472</v>
      </c>
      <c r="F6" s="38">
        <v>14.487505000000001</v>
      </c>
      <c r="G6" s="15">
        <v>28.018598000000001</v>
      </c>
      <c r="H6" s="38">
        <v>1.4999709999999999</v>
      </c>
      <c r="I6" s="38">
        <v>26.518628</v>
      </c>
      <c r="J6" s="38">
        <v>9.6445349999999994</v>
      </c>
      <c r="K6" s="38">
        <v>16.874092999999998</v>
      </c>
    </row>
    <row r="7" spans="1:11">
      <c r="A7" s="51" t="s">
        <v>81</v>
      </c>
      <c r="B7" s="38">
        <v>19.158231000000001</v>
      </c>
      <c r="C7" s="38">
        <v>1.6706620000000001</v>
      </c>
      <c r="D7" s="38">
        <v>17.487568</v>
      </c>
      <c r="E7" s="38">
        <v>7.5475380000000003</v>
      </c>
      <c r="F7" s="38">
        <v>9.9400300000000001</v>
      </c>
      <c r="G7" s="15">
        <v>20.017379999999999</v>
      </c>
      <c r="H7" s="38">
        <v>1.3430850000000001</v>
      </c>
      <c r="I7" s="38">
        <v>18.674295000000001</v>
      </c>
      <c r="J7" s="38">
        <v>8.6786490000000001</v>
      </c>
      <c r="K7" s="38">
        <v>9.9956460000000007</v>
      </c>
    </row>
    <row r="8" spans="1:11">
      <c r="A8" s="51" t="s">
        <v>82</v>
      </c>
      <c r="B8" s="38">
        <v>23.498543999999999</v>
      </c>
      <c r="C8" s="38">
        <v>0.97801700000000003</v>
      </c>
      <c r="D8" s="38">
        <v>22.520527000000001</v>
      </c>
      <c r="E8" s="38">
        <v>2.8285490000000002</v>
      </c>
      <c r="F8" s="38">
        <v>19.691977999999999</v>
      </c>
      <c r="G8" s="15">
        <v>22.087926</v>
      </c>
      <c r="H8" s="38">
        <v>1.3522529999999999</v>
      </c>
      <c r="I8" s="38">
        <v>20.735672999999998</v>
      </c>
      <c r="J8" s="38">
        <v>3.0671979999999999</v>
      </c>
      <c r="K8" s="38">
        <v>17.668475000000001</v>
      </c>
    </row>
    <row r="9" spans="1:11">
      <c r="A9" s="51" t="s">
        <v>83</v>
      </c>
      <c r="B9" s="38">
        <v>26.607011</v>
      </c>
      <c r="C9" s="38">
        <v>2.1634069999999999</v>
      </c>
      <c r="D9" s="38">
        <v>24.443604000000001</v>
      </c>
      <c r="E9" s="38">
        <v>15.715273</v>
      </c>
      <c r="F9" s="38">
        <v>8.7283310000000007</v>
      </c>
      <c r="G9" s="15">
        <v>24.671575000000001</v>
      </c>
      <c r="H9" s="38">
        <v>1.796125</v>
      </c>
      <c r="I9" s="38">
        <v>22.875450000000001</v>
      </c>
      <c r="J9" s="38">
        <v>14.63054</v>
      </c>
      <c r="K9" s="38">
        <v>8.2449100000000008</v>
      </c>
    </row>
    <row r="10" spans="1:11">
      <c r="A10" s="51" t="s">
        <v>84</v>
      </c>
      <c r="B10" s="38">
        <v>21.193680000000001</v>
      </c>
      <c r="C10" s="38">
        <v>1.364217</v>
      </c>
      <c r="D10" s="38">
        <v>19.829464000000002</v>
      </c>
      <c r="E10" s="38">
        <v>9.4212419999999995</v>
      </c>
      <c r="F10" s="38">
        <v>10.408222</v>
      </c>
      <c r="G10" s="15">
        <v>19.978335999999999</v>
      </c>
      <c r="H10" s="38">
        <v>2.0957020000000002</v>
      </c>
      <c r="I10" s="38">
        <v>17.882633999999999</v>
      </c>
      <c r="J10" s="38">
        <v>10.155077</v>
      </c>
      <c r="K10" s="38">
        <v>7.727557</v>
      </c>
    </row>
    <row r="11" spans="1:11">
      <c r="A11" s="51" t="s">
        <v>85</v>
      </c>
      <c r="B11" s="38">
        <v>23.373021999999999</v>
      </c>
      <c r="C11" s="38">
        <v>1.690391</v>
      </c>
      <c r="D11" s="38">
        <v>21.682631000000001</v>
      </c>
      <c r="E11" s="38">
        <v>3.8938519999999999</v>
      </c>
      <c r="F11" s="38">
        <v>17.788779000000002</v>
      </c>
      <c r="G11" s="15">
        <v>26.719370000000001</v>
      </c>
      <c r="H11" s="38">
        <v>2.3703439999999998</v>
      </c>
      <c r="I11" s="38">
        <v>24.349025999999999</v>
      </c>
      <c r="J11" s="38">
        <v>7.6616939999999998</v>
      </c>
      <c r="K11" s="38">
        <v>16.687332000000001</v>
      </c>
    </row>
    <row r="12" spans="1:11">
      <c r="A12" s="51" t="s">
        <v>86</v>
      </c>
      <c r="B12" s="38">
        <v>26.933710000000001</v>
      </c>
      <c r="C12" s="38">
        <v>1.899745</v>
      </c>
      <c r="D12" s="38">
        <v>25.033964000000001</v>
      </c>
      <c r="E12" s="38">
        <v>7.3584639999999997</v>
      </c>
      <c r="F12" s="38">
        <v>17.6755</v>
      </c>
      <c r="G12" s="15">
        <v>27.904022999999999</v>
      </c>
      <c r="H12" s="38">
        <v>2.7422960000000001</v>
      </c>
      <c r="I12" s="38">
        <v>25.161726999999999</v>
      </c>
      <c r="J12" s="38">
        <v>9.0675190000000008</v>
      </c>
      <c r="K12" s="38">
        <v>16.094207999999998</v>
      </c>
    </row>
    <row r="13" spans="1:11">
      <c r="A13" s="51" t="s">
        <v>87</v>
      </c>
      <c r="B13" s="38">
        <v>26.060804999999998</v>
      </c>
      <c r="C13" s="38">
        <v>2.5593430000000001</v>
      </c>
      <c r="D13" s="38">
        <v>23.501462</v>
      </c>
      <c r="E13" s="38">
        <v>1.5331680000000001</v>
      </c>
      <c r="F13" s="38">
        <v>21.968294</v>
      </c>
      <c r="G13" s="15">
        <v>25.086952</v>
      </c>
      <c r="H13" s="38">
        <v>2.3867120000000002</v>
      </c>
      <c r="I13" s="38">
        <v>22.700240000000001</v>
      </c>
      <c r="J13" s="38">
        <v>2.5904099999999999</v>
      </c>
      <c r="K13" s="38">
        <v>20.109829999999999</v>
      </c>
    </row>
    <row r="14" spans="1:11">
      <c r="A14" s="51" t="s">
        <v>88</v>
      </c>
      <c r="B14" s="38">
        <v>21.693964000000001</v>
      </c>
      <c r="C14" s="38">
        <v>1.7549630000000001</v>
      </c>
      <c r="D14" s="38">
        <v>19.939001000000001</v>
      </c>
      <c r="E14" s="38">
        <v>3.30416</v>
      </c>
      <c r="F14" s="38">
        <v>16.634841000000002</v>
      </c>
      <c r="G14" s="15">
        <v>22.382224000000001</v>
      </c>
      <c r="H14" s="38">
        <v>1.9996989999999999</v>
      </c>
      <c r="I14" s="38">
        <v>20.382525999999999</v>
      </c>
      <c r="J14" s="38">
        <v>4.0894409999999999</v>
      </c>
      <c r="K14" s="38">
        <v>16.293085000000001</v>
      </c>
    </row>
    <row r="15" spans="1:11">
      <c r="A15" s="51" t="s">
        <v>89</v>
      </c>
      <c r="B15" s="38">
        <v>22.211397000000002</v>
      </c>
      <c r="C15" s="38">
        <v>1.987859</v>
      </c>
      <c r="D15" s="38">
        <v>20.223538000000001</v>
      </c>
      <c r="E15" s="38">
        <v>15.854105000000001</v>
      </c>
      <c r="F15" s="38">
        <v>4.3694329999999999</v>
      </c>
      <c r="G15" s="15">
        <v>22.317399999999999</v>
      </c>
      <c r="H15" s="38">
        <v>1.2544219999999999</v>
      </c>
      <c r="I15" s="38">
        <v>21.062978000000001</v>
      </c>
      <c r="J15" s="38">
        <v>17.597386</v>
      </c>
      <c r="K15" s="38">
        <v>3.465592</v>
      </c>
    </row>
    <row r="16" spans="1:11">
      <c r="A16" s="51" t="s">
        <v>90</v>
      </c>
      <c r="B16" s="38">
        <v>17.846139999999998</v>
      </c>
      <c r="C16" s="38">
        <v>1.224869</v>
      </c>
      <c r="D16" s="38">
        <v>16.621269999999999</v>
      </c>
      <c r="E16" s="38">
        <v>5.2505750000000004</v>
      </c>
      <c r="F16" s="38">
        <v>11.370695</v>
      </c>
      <c r="G16" s="15">
        <v>17.359867000000001</v>
      </c>
      <c r="H16" s="38">
        <v>1.342563</v>
      </c>
      <c r="I16" s="38">
        <v>16.017303999999999</v>
      </c>
      <c r="J16" s="38">
        <v>4.762588</v>
      </c>
      <c r="K16" s="38">
        <v>11.254716999999999</v>
      </c>
    </row>
    <row r="17" spans="1:11">
      <c r="A17" s="51" t="s">
        <v>91</v>
      </c>
      <c r="B17" s="38">
        <v>24.776229000000001</v>
      </c>
      <c r="C17" s="38">
        <v>1.1182589999999999</v>
      </c>
      <c r="D17" s="38">
        <v>23.657969999999999</v>
      </c>
      <c r="E17" s="38">
        <v>7.4094680000000004</v>
      </c>
      <c r="F17" s="38">
        <v>16.248501999999998</v>
      </c>
      <c r="G17" s="15">
        <v>27.096931999999999</v>
      </c>
      <c r="H17" s="38">
        <v>2.4372189999999998</v>
      </c>
      <c r="I17" s="38">
        <v>24.659713</v>
      </c>
      <c r="J17" s="38">
        <v>7.9058109999999999</v>
      </c>
      <c r="K17" s="38">
        <v>16.753902</v>
      </c>
    </row>
    <row r="18" spans="1:11">
      <c r="A18" s="51" t="s">
        <v>92</v>
      </c>
      <c r="B18" s="38">
        <v>21.311457000000001</v>
      </c>
      <c r="C18" s="38">
        <v>0.72579000000000005</v>
      </c>
      <c r="D18" s="38">
        <v>20.585667000000001</v>
      </c>
      <c r="E18" s="38">
        <v>2.5279349999999998</v>
      </c>
      <c r="F18" s="38">
        <v>18.057732999999999</v>
      </c>
      <c r="G18" s="15">
        <v>22.204706999999999</v>
      </c>
      <c r="H18" s="38">
        <v>1.7917099999999999</v>
      </c>
      <c r="I18" s="38">
        <v>20.412997000000001</v>
      </c>
      <c r="J18" s="38">
        <v>4.126811</v>
      </c>
      <c r="K18" s="38">
        <v>16.286186000000001</v>
      </c>
    </row>
    <row r="19" spans="1:11">
      <c r="A19" s="51" t="s">
        <v>93</v>
      </c>
      <c r="B19" s="38">
        <v>19.738541999999999</v>
      </c>
      <c r="C19" s="38">
        <v>1.4802280000000001</v>
      </c>
      <c r="D19" s="38">
        <v>18.258313999999999</v>
      </c>
      <c r="E19" s="38">
        <v>3.1825109999999999</v>
      </c>
      <c r="F19" s="38">
        <v>15.075803000000001</v>
      </c>
      <c r="G19" s="15">
        <v>17.729714000000001</v>
      </c>
      <c r="H19" s="38">
        <v>1.401934</v>
      </c>
      <c r="I19" s="38">
        <v>16.327780000000001</v>
      </c>
      <c r="J19" s="38">
        <v>2.4489800000000002</v>
      </c>
      <c r="K19" s="38">
        <v>13.878799000000001</v>
      </c>
    </row>
    <row r="20" spans="1:11">
      <c r="A20" s="51" t="s">
        <v>94</v>
      </c>
      <c r="B20" s="38">
        <v>19.964105</v>
      </c>
      <c r="C20" s="38">
        <v>1.3184549999999999</v>
      </c>
      <c r="D20" s="38">
        <v>18.64565</v>
      </c>
      <c r="E20" s="38">
        <v>7.9056790000000001</v>
      </c>
      <c r="F20" s="38">
        <v>10.739971000000001</v>
      </c>
      <c r="G20" s="15">
        <v>19.789864000000001</v>
      </c>
      <c r="H20" s="38">
        <v>1.6511359999999999</v>
      </c>
      <c r="I20" s="38">
        <v>18.138728</v>
      </c>
      <c r="J20" s="38">
        <v>5.6052590000000002</v>
      </c>
      <c r="K20" s="38">
        <v>12.533469</v>
      </c>
    </row>
    <row r="21" spans="1:11">
      <c r="A21" s="51" t="s">
        <v>95</v>
      </c>
      <c r="B21" s="38">
        <v>19.087394</v>
      </c>
      <c r="C21" s="38">
        <v>2.3156289999999999</v>
      </c>
      <c r="D21" s="38">
        <v>16.771764000000001</v>
      </c>
      <c r="E21" s="38">
        <v>2.5334240000000001</v>
      </c>
      <c r="F21" s="38">
        <v>14.238341</v>
      </c>
      <c r="G21" s="15">
        <v>20.190867000000001</v>
      </c>
      <c r="H21" s="38">
        <v>1.4298379999999999</v>
      </c>
      <c r="I21" s="38">
        <v>18.761029000000001</v>
      </c>
      <c r="J21" s="38">
        <v>3.5968969999999998</v>
      </c>
      <c r="K21" s="38">
        <v>15.164132</v>
      </c>
    </row>
    <row r="22" spans="1:11">
      <c r="A22" s="51" t="s">
        <v>96</v>
      </c>
      <c r="B22" s="38">
        <v>23.119001999999998</v>
      </c>
      <c r="C22" s="38">
        <v>2.276986</v>
      </c>
      <c r="D22" s="38">
        <v>20.842016000000001</v>
      </c>
      <c r="E22" s="38">
        <v>0.69914699999999996</v>
      </c>
      <c r="F22" s="38">
        <v>20.142869000000001</v>
      </c>
      <c r="G22" s="15">
        <v>22.212980999999999</v>
      </c>
      <c r="H22" s="38">
        <v>1.975298</v>
      </c>
      <c r="I22" s="38">
        <v>20.237683000000001</v>
      </c>
      <c r="J22" s="38">
        <v>1.6966460000000001</v>
      </c>
      <c r="K22" s="38">
        <v>18.541036999999999</v>
      </c>
    </row>
    <row r="23" spans="1:11">
      <c r="A23" s="51" t="s">
        <v>97</v>
      </c>
      <c r="B23" s="38">
        <v>24.487012</v>
      </c>
      <c r="C23" s="38">
        <v>0.98967000000000005</v>
      </c>
      <c r="D23" s="38">
        <v>23.497342</v>
      </c>
      <c r="E23" s="38">
        <v>4.9026389999999997</v>
      </c>
      <c r="F23" s="38">
        <v>18.594702999999999</v>
      </c>
      <c r="G23" s="15">
        <v>24.461300999999999</v>
      </c>
      <c r="H23" s="38">
        <v>2.0890040000000001</v>
      </c>
      <c r="I23" s="38">
        <v>22.372297</v>
      </c>
      <c r="J23" s="38">
        <v>4.1952340000000001</v>
      </c>
      <c r="K23" s="38">
        <v>18.177063</v>
      </c>
    </row>
    <row r="24" spans="1:11">
      <c r="A24" s="51" t="s">
        <v>98</v>
      </c>
      <c r="B24" s="38">
        <v>22.241461999999999</v>
      </c>
      <c r="C24" s="38">
        <v>1.8217019999999999</v>
      </c>
      <c r="D24" s="38">
        <v>20.419758999999999</v>
      </c>
      <c r="E24" s="38">
        <v>2.360617</v>
      </c>
      <c r="F24" s="38">
        <v>18.059142000000001</v>
      </c>
      <c r="G24" s="15">
        <v>22.539438000000001</v>
      </c>
      <c r="H24" s="38">
        <v>2.1804640000000002</v>
      </c>
      <c r="I24" s="38">
        <v>20.358972999999999</v>
      </c>
      <c r="J24" s="38">
        <v>2.7933599999999998</v>
      </c>
      <c r="K24" s="38">
        <v>17.565614</v>
      </c>
    </row>
    <row r="25" spans="1:11">
      <c r="A25" s="51" t="s">
        <v>99</v>
      </c>
      <c r="B25" s="38">
        <v>25.746573999999999</v>
      </c>
      <c r="C25" s="38">
        <v>2.6155379999999999</v>
      </c>
      <c r="D25" s="38">
        <v>23.131036000000002</v>
      </c>
      <c r="E25" s="38">
        <v>5.3010380000000001</v>
      </c>
      <c r="F25" s="38">
        <v>17.829998</v>
      </c>
      <c r="G25" s="15">
        <v>27.252661</v>
      </c>
      <c r="H25" s="38">
        <v>3.1753680000000002</v>
      </c>
      <c r="I25" s="38">
        <v>24.077293000000001</v>
      </c>
      <c r="J25" s="38">
        <v>6.3753130000000002</v>
      </c>
      <c r="K25" s="38">
        <v>17.701979999999999</v>
      </c>
    </row>
    <row r="26" spans="1:11">
      <c r="A26" s="51" t="s">
        <v>100</v>
      </c>
      <c r="B26" s="38">
        <v>18.717352999999999</v>
      </c>
      <c r="C26" s="38">
        <v>1.7998700000000001</v>
      </c>
      <c r="D26" s="38">
        <v>16.917483000000001</v>
      </c>
      <c r="E26" s="38">
        <v>6.4312670000000001</v>
      </c>
      <c r="F26" s="38">
        <v>10.486217</v>
      </c>
      <c r="G26" s="15">
        <v>21.220749999999999</v>
      </c>
      <c r="H26" s="38">
        <v>1.2916829999999999</v>
      </c>
      <c r="I26" s="38">
        <v>19.929067</v>
      </c>
      <c r="J26" s="38">
        <v>8.2081520000000001</v>
      </c>
      <c r="K26" s="38">
        <v>11.720915</v>
      </c>
    </row>
    <row r="27" spans="1:11">
      <c r="A27" s="51" t="s">
        <v>101</v>
      </c>
      <c r="B27" s="38">
        <v>20.506855000000002</v>
      </c>
      <c r="C27" s="38">
        <v>2.0826470000000001</v>
      </c>
      <c r="D27" s="38">
        <v>18.424206999999999</v>
      </c>
      <c r="E27" s="38">
        <v>9.6305259999999997</v>
      </c>
      <c r="F27" s="38">
        <v>8.7936809999999994</v>
      </c>
      <c r="G27" s="15">
        <v>20.509854000000001</v>
      </c>
      <c r="H27" s="38">
        <v>3.3802099999999999</v>
      </c>
      <c r="I27" s="38">
        <v>17.129643000000002</v>
      </c>
      <c r="J27" s="38">
        <v>10.028327000000001</v>
      </c>
      <c r="K27" s="38">
        <v>7.1013159999999997</v>
      </c>
    </row>
    <row r="28" spans="1:11">
      <c r="A28" s="51" t="s">
        <v>102</v>
      </c>
      <c r="B28" s="38">
        <v>16.817553</v>
      </c>
      <c r="C28" s="38">
        <v>0.83667599999999998</v>
      </c>
      <c r="D28" s="38">
        <v>15.980877</v>
      </c>
      <c r="E28" s="38">
        <v>3.7329859999999999</v>
      </c>
      <c r="F28" s="38">
        <v>12.247890999999999</v>
      </c>
      <c r="G28" s="15">
        <v>18.062576</v>
      </c>
      <c r="H28" s="38">
        <v>1.5926439999999999</v>
      </c>
      <c r="I28" s="38">
        <v>16.469933000000001</v>
      </c>
      <c r="J28" s="38">
        <v>2.021109</v>
      </c>
      <c r="K28" s="38">
        <v>14.448823000000001</v>
      </c>
    </row>
    <row r="29" spans="1:11">
      <c r="A29" s="51" t="s">
        <v>103</v>
      </c>
      <c r="B29" s="38">
        <v>18.041122000000001</v>
      </c>
      <c r="C29" s="38">
        <v>0.98654799999999998</v>
      </c>
      <c r="D29" s="38">
        <v>17.054573000000001</v>
      </c>
      <c r="E29" s="38">
        <v>5.5192160000000001</v>
      </c>
      <c r="F29" s="38">
        <v>11.535358</v>
      </c>
      <c r="G29" s="15">
        <v>19.108060999999999</v>
      </c>
      <c r="H29" s="38">
        <v>0.94339899999999999</v>
      </c>
      <c r="I29" s="38">
        <v>18.164662</v>
      </c>
      <c r="J29" s="38">
        <v>5.0131139999999998</v>
      </c>
      <c r="K29" s="38">
        <v>13.151548</v>
      </c>
    </row>
    <row r="30" spans="1:11">
      <c r="A30" s="51" t="s">
        <v>104</v>
      </c>
      <c r="B30" s="38">
        <v>17.651779999999999</v>
      </c>
      <c r="C30" s="38">
        <v>1.1656899999999999</v>
      </c>
      <c r="D30" s="38">
        <v>16.486090000000001</v>
      </c>
      <c r="E30" s="38">
        <v>4.3112320000000004</v>
      </c>
      <c r="F30" s="38">
        <v>12.174858</v>
      </c>
      <c r="G30" s="15">
        <v>17.246286000000001</v>
      </c>
      <c r="H30" s="38">
        <v>1.5816250000000001</v>
      </c>
      <c r="I30" s="38">
        <v>15.664661000000001</v>
      </c>
      <c r="J30" s="38">
        <v>5.0415409999999996</v>
      </c>
      <c r="K30" s="38">
        <v>10.62312</v>
      </c>
    </row>
    <row r="31" spans="1:11">
      <c r="A31" s="51" t="s">
        <v>105</v>
      </c>
      <c r="B31" s="38">
        <v>19.253422</v>
      </c>
      <c r="C31" s="38">
        <v>1.76305</v>
      </c>
      <c r="D31" s="38">
        <v>17.490372000000001</v>
      </c>
      <c r="E31" s="38">
        <v>4.7972149999999996</v>
      </c>
      <c r="F31" s="38">
        <v>12.693156999999999</v>
      </c>
      <c r="G31" s="15">
        <v>18.887463</v>
      </c>
      <c r="H31" s="38">
        <v>1.6087050000000001</v>
      </c>
      <c r="I31" s="38">
        <v>17.278758</v>
      </c>
      <c r="J31" s="38">
        <v>4.6338840000000001</v>
      </c>
      <c r="K31" s="38">
        <v>12.644875000000001</v>
      </c>
    </row>
    <row r="32" spans="1:11">
      <c r="A32" s="51" t="s">
        <v>106</v>
      </c>
      <c r="B32" s="38">
        <v>20.302605</v>
      </c>
      <c r="C32" s="38">
        <v>1.1044179999999999</v>
      </c>
      <c r="D32" s="38">
        <v>19.198187000000001</v>
      </c>
      <c r="E32" s="38">
        <v>12.339033000000001</v>
      </c>
      <c r="F32" s="38">
        <v>6.8591540000000002</v>
      </c>
      <c r="G32" s="15">
        <v>22.221263</v>
      </c>
      <c r="H32" s="38">
        <v>1.522659</v>
      </c>
      <c r="I32" s="38">
        <v>20.698602999999999</v>
      </c>
      <c r="J32" s="38">
        <v>13.627568999999999</v>
      </c>
      <c r="K32" s="38">
        <v>7.071034</v>
      </c>
    </row>
    <row r="33" spans="1:11">
      <c r="A33" s="51" t="s">
        <v>107</v>
      </c>
      <c r="B33" s="38">
        <v>22.141926000000002</v>
      </c>
      <c r="C33" s="38">
        <v>1.4892890000000001</v>
      </c>
      <c r="D33" s="38">
        <v>20.652636999999999</v>
      </c>
      <c r="E33" s="38">
        <v>8.0941969999999994</v>
      </c>
      <c r="F33" s="38">
        <v>12.558441</v>
      </c>
      <c r="G33" s="15">
        <v>23.385601000000001</v>
      </c>
      <c r="H33" s="38">
        <v>1.794692</v>
      </c>
      <c r="I33" s="38">
        <v>21.590910000000001</v>
      </c>
      <c r="J33" s="38">
        <v>7.6171930000000003</v>
      </c>
      <c r="K33" s="38">
        <v>13.973717000000001</v>
      </c>
    </row>
    <row r="34" spans="1:11">
      <c r="A34" s="51" t="s">
        <v>108</v>
      </c>
      <c r="B34" s="38">
        <v>22.888891999999998</v>
      </c>
      <c r="C34" s="38">
        <v>1.6060399999999999</v>
      </c>
      <c r="D34" s="38">
        <v>21.282851999999998</v>
      </c>
      <c r="E34" s="38">
        <v>1.508572</v>
      </c>
      <c r="F34" s="38">
        <v>19.774280000000001</v>
      </c>
      <c r="G34" s="15">
        <v>24.065684000000001</v>
      </c>
      <c r="H34" s="38">
        <v>2.5340669999999998</v>
      </c>
      <c r="I34" s="38">
        <v>21.531617000000001</v>
      </c>
      <c r="J34" s="38">
        <v>3.4354200000000001</v>
      </c>
      <c r="K34" s="38">
        <v>18.096197</v>
      </c>
    </row>
    <row r="35" spans="1:11">
      <c r="A35" s="51" t="s">
        <v>109</v>
      </c>
      <c r="B35" s="38">
        <v>33.143101000000001</v>
      </c>
      <c r="C35" s="38">
        <v>1.665467</v>
      </c>
      <c r="D35" s="38">
        <v>31.477633999999998</v>
      </c>
      <c r="E35" s="38">
        <v>17.100840000000002</v>
      </c>
      <c r="F35" s="38">
        <v>14.376794</v>
      </c>
      <c r="G35" s="15">
        <v>33.987011000000003</v>
      </c>
      <c r="H35" s="38">
        <v>1.9134119999999999</v>
      </c>
      <c r="I35" s="38">
        <v>32.073599000000002</v>
      </c>
      <c r="J35" s="38">
        <v>17.726232</v>
      </c>
      <c r="K35" s="38">
        <v>14.347367</v>
      </c>
    </row>
    <row r="36" spans="1:11">
      <c r="A36" s="51" t="s">
        <v>110</v>
      </c>
      <c r="B36" s="38">
        <v>24.198114</v>
      </c>
      <c r="C36" s="38">
        <v>1.649079</v>
      </c>
      <c r="D36" s="38">
        <v>22.549035</v>
      </c>
      <c r="E36" s="38">
        <v>1.9321349999999999</v>
      </c>
      <c r="F36" s="38">
        <v>20.616900000000001</v>
      </c>
      <c r="G36" s="15">
        <v>26.818490000000001</v>
      </c>
      <c r="H36" s="38">
        <v>2.3456350000000001</v>
      </c>
      <c r="I36" s="38">
        <v>24.472854000000002</v>
      </c>
      <c r="J36" s="38">
        <v>3.8943949999999998</v>
      </c>
      <c r="K36" s="38">
        <v>20.578458999999999</v>
      </c>
    </row>
    <row r="37" spans="1:11">
      <c r="A37" s="51" t="s">
        <v>111</v>
      </c>
      <c r="B37" s="38">
        <v>20.291609999999999</v>
      </c>
      <c r="C37" s="38">
        <v>1.14157</v>
      </c>
      <c r="D37" s="38">
        <v>19.150040000000001</v>
      </c>
      <c r="E37" s="38">
        <v>6.168596</v>
      </c>
      <c r="F37" s="38">
        <v>12.981444</v>
      </c>
      <c r="G37" s="15">
        <v>21.684313</v>
      </c>
      <c r="H37" s="38">
        <v>2.1969970000000001</v>
      </c>
      <c r="I37" s="38">
        <v>19.487316</v>
      </c>
      <c r="J37" s="38">
        <v>5.9921530000000001</v>
      </c>
      <c r="K37" s="38">
        <v>13.495163</v>
      </c>
    </row>
    <row r="38" spans="1:11">
      <c r="A38" s="51" t="s">
        <v>112</v>
      </c>
      <c r="B38" s="38">
        <v>17.247920000000001</v>
      </c>
      <c r="C38" s="38">
        <v>1.3848450000000001</v>
      </c>
      <c r="D38" s="38">
        <v>15.863073999999999</v>
      </c>
      <c r="E38" s="38">
        <v>3.5828630000000001</v>
      </c>
      <c r="F38" s="38">
        <v>12.280212000000001</v>
      </c>
      <c r="G38" s="15">
        <v>17.526862999999999</v>
      </c>
      <c r="H38" s="38">
        <v>2.6725379999999999</v>
      </c>
      <c r="I38" s="38">
        <v>14.854324999999999</v>
      </c>
      <c r="J38" s="38">
        <v>3.95641</v>
      </c>
      <c r="K38" s="38">
        <v>10.897914999999999</v>
      </c>
    </row>
    <row r="39" spans="1:11">
      <c r="A39" s="51" t="s">
        <v>113</v>
      </c>
      <c r="B39" s="38">
        <v>18.880887000000001</v>
      </c>
      <c r="C39" s="38">
        <v>1.1128769999999999</v>
      </c>
      <c r="D39" s="38">
        <v>17.76801</v>
      </c>
      <c r="E39" s="38">
        <v>1.6896880000000001</v>
      </c>
      <c r="F39" s="38">
        <v>16.078322</v>
      </c>
      <c r="G39" s="15">
        <v>18.927842999999999</v>
      </c>
      <c r="H39" s="38">
        <v>1.5127060000000001</v>
      </c>
      <c r="I39" s="38">
        <v>17.415137000000001</v>
      </c>
      <c r="J39" s="38">
        <v>0.96335300000000001</v>
      </c>
      <c r="K39" s="38">
        <v>16.451784</v>
      </c>
    </row>
    <row r="40" spans="1:11">
      <c r="A40" s="51" t="s">
        <v>114</v>
      </c>
      <c r="B40" s="38">
        <v>25.074486</v>
      </c>
      <c r="C40" s="38">
        <v>1.611642</v>
      </c>
      <c r="D40" s="38">
        <v>23.462844</v>
      </c>
      <c r="E40" s="38">
        <v>8.4688189999999999</v>
      </c>
      <c r="F40" s="38">
        <v>14.994025000000001</v>
      </c>
      <c r="G40" s="15">
        <v>26.244765999999998</v>
      </c>
      <c r="H40" s="38">
        <v>2.1138240000000001</v>
      </c>
      <c r="I40" s="38">
        <v>24.130942000000001</v>
      </c>
      <c r="J40" s="38">
        <v>8.8459409999999998</v>
      </c>
      <c r="K40" s="38">
        <v>15.285002</v>
      </c>
    </row>
    <row r="41" spans="1:11">
      <c r="A41" s="51" t="s">
        <v>115</v>
      </c>
      <c r="B41" s="38">
        <v>20.924793000000001</v>
      </c>
      <c r="C41" s="38">
        <v>1.509185</v>
      </c>
      <c r="D41" s="38">
        <v>19.415607999999999</v>
      </c>
      <c r="E41" s="38">
        <v>8.5543180000000003</v>
      </c>
      <c r="F41" s="38">
        <v>10.861288999999999</v>
      </c>
      <c r="G41" s="15">
        <v>22.506730999999998</v>
      </c>
      <c r="H41" s="38">
        <v>1.1709989999999999</v>
      </c>
      <c r="I41" s="38">
        <v>21.335732</v>
      </c>
      <c r="J41" s="38">
        <v>9.0521809999999991</v>
      </c>
      <c r="K41" s="38">
        <v>12.283550999999999</v>
      </c>
    </row>
    <row r="42" spans="1:11">
      <c r="A42" s="51" t="s">
        <v>116</v>
      </c>
      <c r="B42" s="38">
        <v>22.969253999999999</v>
      </c>
      <c r="C42" s="38">
        <v>1.3537060000000001</v>
      </c>
      <c r="D42" s="38">
        <v>21.615548</v>
      </c>
      <c r="E42" s="38">
        <v>4.6719660000000003</v>
      </c>
      <c r="F42" s="38">
        <v>16.943581999999999</v>
      </c>
      <c r="G42" s="15">
        <v>25.563753999999999</v>
      </c>
      <c r="H42" s="38">
        <v>2.4855779999999998</v>
      </c>
      <c r="I42" s="38">
        <v>23.078175999999999</v>
      </c>
      <c r="J42" s="38">
        <v>7.5375019999999999</v>
      </c>
      <c r="K42" s="38">
        <v>15.540673999999999</v>
      </c>
    </row>
    <row r="43" spans="1:11">
      <c r="A43" s="51" t="s">
        <v>117</v>
      </c>
      <c r="B43" s="38">
        <v>25.353712000000002</v>
      </c>
      <c r="C43" s="38">
        <v>2.2189640000000002</v>
      </c>
      <c r="D43" s="38">
        <v>23.134747999999998</v>
      </c>
      <c r="E43" s="38">
        <v>6.5731900000000003</v>
      </c>
      <c r="F43" s="38">
        <v>16.561558000000002</v>
      </c>
      <c r="G43" s="15">
        <v>28.442777</v>
      </c>
      <c r="H43" s="38">
        <v>1.5508169999999999</v>
      </c>
      <c r="I43" s="38">
        <v>26.891960000000001</v>
      </c>
      <c r="J43" s="38">
        <v>7.1558219999999997</v>
      </c>
      <c r="K43" s="38">
        <v>19.736138</v>
      </c>
    </row>
    <row r="44" spans="1:11">
      <c r="A44" s="51" t="s">
        <v>118</v>
      </c>
      <c r="B44" s="38">
        <v>19.292137</v>
      </c>
      <c r="C44" s="38">
        <v>1.474423</v>
      </c>
      <c r="D44" s="38">
        <v>17.817713999999999</v>
      </c>
      <c r="E44" s="38">
        <v>7.6945750000000004</v>
      </c>
      <c r="F44" s="38">
        <v>10.123139</v>
      </c>
      <c r="G44" s="15">
        <v>21.315750000000001</v>
      </c>
      <c r="H44" s="38">
        <v>1.9499219999999999</v>
      </c>
      <c r="I44" s="38">
        <v>19.365826999999999</v>
      </c>
      <c r="J44" s="38">
        <v>8.454186</v>
      </c>
      <c r="K44" s="38">
        <v>10.911640999999999</v>
      </c>
    </row>
    <row r="45" spans="1:11">
      <c r="A45" s="51" t="s">
        <v>119</v>
      </c>
      <c r="B45" s="38">
        <v>17.337015000000001</v>
      </c>
      <c r="C45" s="38">
        <v>1.6242460000000001</v>
      </c>
      <c r="D45" s="38">
        <v>15.712769</v>
      </c>
      <c r="E45" s="38">
        <v>8.8456689999999991</v>
      </c>
      <c r="F45" s="38">
        <v>6.8670999999999998</v>
      </c>
      <c r="G45" s="15">
        <v>18.249908999999999</v>
      </c>
      <c r="H45" s="38">
        <v>1.5459620000000001</v>
      </c>
      <c r="I45" s="38">
        <v>16.703948</v>
      </c>
      <c r="J45" s="38">
        <v>6.897157</v>
      </c>
      <c r="K45" s="38">
        <v>9.8067910000000005</v>
      </c>
    </row>
    <row r="46" spans="1:11">
      <c r="A46" s="51" t="s">
        <v>120</v>
      </c>
      <c r="B46" s="38">
        <v>17.268588999999999</v>
      </c>
      <c r="C46" s="38">
        <v>2.3032309999999998</v>
      </c>
      <c r="D46" s="38">
        <v>14.965358</v>
      </c>
      <c r="E46" s="38">
        <v>2.853348</v>
      </c>
      <c r="F46" s="38">
        <v>12.11201</v>
      </c>
      <c r="G46" s="15">
        <v>19.322054000000001</v>
      </c>
      <c r="H46" s="38">
        <v>2.3014350000000001</v>
      </c>
      <c r="I46" s="38">
        <v>17.020619</v>
      </c>
      <c r="J46" s="38">
        <v>5.0560179999999999</v>
      </c>
      <c r="K46" s="38">
        <v>11.964601</v>
      </c>
    </row>
    <row r="47" spans="1:11">
      <c r="A47" s="51" t="s">
        <v>121</v>
      </c>
      <c r="B47" s="38">
        <v>33.909455999999999</v>
      </c>
      <c r="C47" s="38">
        <v>1.5575829999999999</v>
      </c>
      <c r="D47" s="38">
        <v>32.351872999999998</v>
      </c>
      <c r="E47" s="38">
        <v>16.413321</v>
      </c>
      <c r="F47" s="38">
        <v>15.938552</v>
      </c>
      <c r="G47" s="15">
        <v>36.581342999999997</v>
      </c>
      <c r="H47" s="38">
        <v>3.082554</v>
      </c>
      <c r="I47" s="38">
        <v>33.498789000000002</v>
      </c>
      <c r="J47" s="38">
        <v>20.586131999999999</v>
      </c>
      <c r="K47" s="38">
        <v>12.912656999999999</v>
      </c>
    </row>
    <row r="48" spans="1:11">
      <c r="A48" s="51" t="s">
        <v>122</v>
      </c>
      <c r="B48" s="38">
        <v>22.368933999999999</v>
      </c>
      <c r="C48" s="38">
        <v>1.672158</v>
      </c>
      <c r="D48" s="38">
        <v>20.696776</v>
      </c>
      <c r="E48" s="38">
        <v>8.1985069999999993</v>
      </c>
      <c r="F48" s="38">
        <v>12.49827</v>
      </c>
      <c r="G48" s="15">
        <v>20.464421999999999</v>
      </c>
      <c r="H48" s="38">
        <v>2.0461049999999998</v>
      </c>
      <c r="I48" s="38">
        <v>18.418316999999998</v>
      </c>
      <c r="J48" s="38">
        <v>8.2927280000000003</v>
      </c>
      <c r="K48" s="38">
        <v>10.125589</v>
      </c>
    </row>
    <row r="49" spans="1:11">
      <c r="A49" s="51" t="s">
        <v>123</v>
      </c>
      <c r="B49" s="38">
        <v>23.458279000000001</v>
      </c>
      <c r="C49" s="38">
        <v>1.724129</v>
      </c>
      <c r="D49" s="38">
        <v>21.73415</v>
      </c>
      <c r="E49" s="38">
        <v>5.428274</v>
      </c>
      <c r="F49" s="38">
        <v>16.305876000000001</v>
      </c>
      <c r="G49" s="15">
        <v>24.660758000000001</v>
      </c>
      <c r="H49" s="38">
        <v>1.5774870000000001</v>
      </c>
      <c r="I49" s="38">
        <v>23.083271</v>
      </c>
      <c r="J49" s="38">
        <v>5.6016529999999998</v>
      </c>
      <c r="K49" s="38">
        <v>17.481618000000001</v>
      </c>
    </row>
    <row r="50" spans="1:11">
      <c r="A50" s="51" t="s">
        <v>124</v>
      </c>
      <c r="B50" s="38">
        <v>20.068252999999999</v>
      </c>
      <c r="C50" s="38">
        <v>1.6974210000000001</v>
      </c>
      <c r="D50" s="38">
        <v>18.370832</v>
      </c>
      <c r="E50" s="38">
        <v>5.9711759999999998</v>
      </c>
      <c r="F50" s="38">
        <v>12.399656</v>
      </c>
      <c r="G50" s="15">
        <v>20.653041000000002</v>
      </c>
      <c r="H50" s="38">
        <v>1.383005</v>
      </c>
      <c r="I50" s="38">
        <v>19.270036000000001</v>
      </c>
      <c r="J50" s="38">
        <v>6.6021239999999999</v>
      </c>
      <c r="K50" s="38">
        <v>12.667911999999999</v>
      </c>
    </row>
    <row r="51" spans="1:11">
      <c r="A51" s="51" t="s">
        <v>125</v>
      </c>
      <c r="B51" s="38">
        <v>20.694424000000001</v>
      </c>
      <c r="C51" s="38">
        <v>1.3678330000000001</v>
      </c>
      <c r="D51" s="38">
        <v>19.326591000000001</v>
      </c>
      <c r="E51" s="38">
        <v>8.5418920000000007</v>
      </c>
      <c r="F51" s="38">
        <v>10.784699</v>
      </c>
      <c r="G51" s="15">
        <v>24.491464000000001</v>
      </c>
      <c r="H51" s="38">
        <v>2.6827169999999998</v>
      </c>
      <c r="I51" s="38">
        <v>21.808747</v>
      </c>
      <c r="J51" s="38">
        <v>9.0784640000000003</v>
      </c>
      <c r="K51" s="38">
        <v>12.730282000000001</v>
      </c>
    </row>
    <row r="52" spans="1:11">
      <c r="A52" s="51" t="s">
        <v>126</v>
      </c>
      <c r="B52" s="38">
        <v>19.038014</v>
      </c>
      <c r="C52" s="38">
        <v>1.5219469999999999</v>
      </c>
      <c r="D52" s="38">
        <v>17.516065999999999</v>
      </c>
      <c r="E52" s="38">
        <v>5.8379659999999998</v>
      </c>
      <c r="F52" s="38">
        <v>11.678100000000001</v>
      </c>
      <c r="G52" s="15">
        <v>19.036809999999999</v>
      </c>
      <c r="H52" s="38">
        <v>1.1959869999999999</v>
      </c>
      <c r="I52" s="38">
        <v>17.840823</v>
      </c>
      <c r="J52" s="38">
        <v>8.4804150000000007</v>
      </c>
      <c r="K52" s="38">
        <v>9.3604079999999996</v>
      </c>
    </row>
    <row r="53" spans="1:11">
      <c r="A53" s="51" t="s">
        <v>127</v>
      </c>
      <c r="B53" s="38">
        <v>17.918526</v>
      </c>
      <c r="C53" s="38">
        <v>1.2630429999999999</v>
      </c>
      <c r="D53" s="38">
        <v>16.655483</v>
      </c>
      <c r="E53" s="38">
        <v>4.4206539999999999</v>
      </c>
      <c r="F53" s="38">
        <v>12.234829</v>
      </c>
      <c r="G53" s="15">
        <v>20.878769999999999</v>
      </c>
      <c r="H53" s="38">
        <v>1.9936720000000001</v>
      </c>
      <c r="I53" s="38">
        <v>18.885097999999999</v>
      </c>
      <c r="J53" s="38">
        <v>5.9510259999999997</v>
      </c>
      <c r="K53" s="38">
        <v>12.934072</v>
      </c>
    </row>
    <row r="54" spans="1:11">
      <c r="A54" s="51" t="s">
        <v>128</v>
      </c>
      <c r="B54" s="38">
        <v>15.915144</v>
      </c>
      <c r="C54" s="38">
        <v>1.413751</v>
      </c>
      <c r="D54" s="38">
        <v>14.501393</v>
      </c>
      <c r="E54" s="38">
        <v>2.6380789999999998</v>
      </c>
      <c r="F54" s="38">
        <v>11.863314000000001</v>
      </c>
      <c r="G54" s="15">
        <v>16.343108999999998</v>
      </c>
      <c r="H54" s="38">
        <v>0.93915700000000002</v>
      </c>
      <c r="I54" s="38">
        <v>15.403952</v>
      </c>
      <c r="J54" s="38">
        <v>2.7408100000000002</v>
      </c>
      <c r="K54" s="38">
        <v>12.663142000000001</v>
      </c>
    </row>
    <row r="55" spans="1:11">
      <c r="A55" s="40" t="s">
        <v>129</v>
      </c>
      <c r="B55" s="41"/>
      <c r="C55" s="41"/>
      <c r="D55" s="41"/>
      <c r="E55" s="41"/>
      <c r="F55" s="41"/>
      <c r="G55" s="41"/>
      <c r="H55" s="41"/>
      <c r="I55" s="41"/>
      <c r="J55" s="41"/>
      <c r="K55" s="41"/>
    </row>
    <row r="56" spans="1:11">
      <c r="A56" s="52" t="s">
        <v>131</v>
      </c>
      <c r="B56" s="38">
        <v>29.799067000000001</v>
      </c>
      <c r="C56" s="38">
        <v>2.7382249999999999</v>
      </c>
      <c r="D56" s="38">
        <v>27.060842000000001</v>
      </c>
      <c r="E56" s="38">
        <v>1.4909840000000001</v>
      </c>
      <c r="F56" s="38">
        <v>25.569858</v>
      </c>
      <c r="G56" s="15">
        <v>29.076598000000001</v>
      </c>
      <c r="H56" s="38">
        <v>2.4480209999999998</v>
      </c>
      <c r="I56" s="38">
        <v>26.628575999999999</v>
      </c>
      <c r="J56" s="38">
        <v>3.9131909999999999</v>
      </c>
      <c r="K56" s="38">
        <v>22.715385000000001</v>
      </c>
    </row>
    <row r="57" spans="1:11">
      <c r="A57" s="52" t="s">
        <v>180</v>
      </c>
      <c r="B57" s="38">
        <v>18.220952</v>
      </c>
      <c r="C57" s="38">
        <v>1.127578</v>
      </c>
      <c r="D57" s="38">
        <v>17.093374000000001</v>
      </c>
      <c r="E57" s="38">
        <v>3.7879049999999999</v>
      </c>
      <c r="F57" s="38">
        <v>13.305469</v>
      </c>
      <c r="G57" s="15">
        <v>19.127407999999999</v>
      </c>
      <c r="H57" s="38">
        <v>1.1922159999999999</v>
      </c>
      <c r="I57" s="38">
        <v>17.935191</v>
      </c>
      <c r="J57" s="38">
        <v>2.4834510000000001</v>
      </c>
      <c r="K57" s="38">
        <v>15.451739999999999</v>
      </c>
    </row>
    <row r="58" spans="1:11">
      <c r="A58" s="16" t="s">
        <v>133</v>
      </c>
      <c r="B58" s="8">
        <v>30.298016000000001</v>
      </c>
      <c r="C58" s="13" t="s">
        <v>70</v>
      </c>
      <c r="D58" s="8">
        <v>30.233968999999998</v>
      </c>
      <c r="E58" s="13" t="s">
        <v>70</v>
      </c>
      <c r="F58" s="8">
        <v>30.008330999999998</v>
      </c>
      <c r="G58" s="20">
        <v>33.635998000000001</v>
      </c>
      <c r="H58" s="8">
        <v>0.92799900000000002</v>
      </c>
      <c r="I58" s="8">
        <v>32.707998000000003</v>
      </c>
      <c r="J58" s="8">
        <v>0.56684599999999996</v>
      </c>
      <c r="K58" s="8">
        <v>32.141153000000003</v>
      </c>
    </row>
    <row r="59" spans="1:11">
      <c r="A59" s="10" t="s">
        <v>249</v>
      </c>
    </row>
    <row r="60" spans="1:11">
      <c r="A60" s="10" t="s">
        <v>71</v>
      </c>
    </row>
    <row r="61" spans="1:11">
      <c r="A61" s="10" t="s">
        <v>181</v>
      </c>
    </row>
    <row r="62" spans="1:11">
      <c r="A62" s="10" t="s">
        <v>253</v>
      </c>
    </row>
    <row r="63" spans="1:11">
      <c r="A63" s="10" t="s">
        <v>257</v>
      </c>
    </row>
  </sheetData>
  <mergeCells count="4">
    <mergeCell ref="A55:K55"/>
    <mergeCell ref="B2:F2"/>
    <mergeCell ref="A2:A3"/>
    <mergeCell ref="G2:K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60"/>
  <sheetViews>
    <sheetView workbookViewId="0"/>
  </sheetViews>
  <sheetFormatPr defaultRowHeight="15"/>
  <cols>
    <col min="1" max="1" width="26" customWidth="1"/>
    <col min="2" max="10" width="16" customWidth="1"/>
  </cols>
  <sheetData>
    <row r="1" spans="1:10">
      <c r="A1" s="2" t="s">
        <v>22</v>
      </c>
    </row>
    <row r="2" spans="1:10">
      <c r="A2" s="43" t="s">
        <v>73</v>
      </c>
      <c r="B2" s="66">
        <v>1992</v>
      </c>
      <c r="C2" s="45"/>
      <c r="D2" s="45"/>
      <c r="E2" s="66">
        <v>1996</v>
      </c>
      <c r="F2" s="45"/>
      <c r="G2" s="45"/>
      <c r="H2" s="66">
        <v>2000</v>
      </c>
      <c r="I2" s="45"/>
      <c r="J2" s="45"/>
    </row>
    <row r="3" spans="1:10">
      <c r="A3" s="46"/>
      <c r="B3" s="47" t="s">
        <v>237</v>
      </c>
      <c r="C3" s="48" t="s">
        <v>238</v>
      </c>
      <c r="D3" s="48" t="s">
        <v>239</v>
      </c>
      <c r="E3" s="49" t="s">
        <v>237</v>
      </c>
      <c r="F3" s="47" t="s">
        <v>238</v>
      </c>
      <c r="G3" s="48" t="s">
        <v>239</v>
      </c>
      <c r="H3" s="49" t="s">
        <v>237</v>
      </c>
      <c r="I3" s="48" t="s">
        <v>238</v>
      </c>
      <c r="J3" s="48" t="s">
        <v>239</v>
      </c>
    </row>
    <row r="4" spans="1:10">
      <c r="A4" s="37" t="s">
        <v>179</v>
      </c>
      <c r="B4" s="38">
        <v>7.3978999999999999</v>
      </c>
      <c r="C4" s="38">
        <v>4.6830999999999996</v>
      </c>
      <c r="D4" s="38">
        <v>2.7147999999999999</v>
      </c>
      <c r="E4" s="15">
        <v>12.2722</v>
      </c>
      <c r="F4" s="38">
        <v>5.1935000000000002</v>
      </c>
      <c r="G4" s="38">
        <v>7.0787000000000004</v>
      </c>
      <c r="H4" s="15">
        <v>11.828099999999999</v>
      </c>
      <c r="I4" s="38">
        <v>6.0255999999999998</v>
      </c>
      <c r="J4" s="38">
        <v>5.8025000000000002</v>
      </c>
    </row>
    <row r="5" spans="1:10">
      <c r="A5" s="51" t="s">
        <v>79</v>
      </c>
      <c r="B5" s="38">
        <v>10.1395</v>
      </c>
      <c r="C5" s="38">
        <v>4.4641999999999999</v>
      </c>
      <c r="D5" s="38">
        <v>5.6752000000000002</v>
      </c>
      <c r="E5" s="15">
        <v>11.3413</v>
      </c>
      <c r="F5" s="38">
        <v>6.1117999999999997</v>
      </c>
      <c r="G5" s="38">
        <v>5.2295999999999996</v>
      </c>
      <c r="H5" s="15">
        <v>12.172599999999999</v>
      </c>
      <c r="I5" s="38">
        <v>5.5119999999999996</v>
      </c>
      <c r="J5" s="38">
        <v>6.6605999999999996</v>
      </c>
    </row>
    <row r="6" spans="1:10">
      <c r="A6" s="51" t="s">
        <v>80</v>
      </c>
      <c r="B6" s="42" t="s">
        <v>248</v>
      </c>
      <c r="C6" s="42" t="s">
        <v>248</v>
      </c>
      <c r="D6" s="42" t="s">
        <v>248</v>
      </c>
      <c r="E6" s="15">
        <v>13.2582</v>
      </c>
      <c r="F6" s="38">
        <v>3.5487000000000002</v>
      </c>
      <c r="G6" s="38">
        <v>9.7095000000000002</v>
      </c>
      <c r="H6" s="22" t="s">
        <v>248</v>
      </c>
      <c r="I6" s="42" t="s">
        <v>248</v>
      </c>
      <c r="J6" s="42" t="s">
        <v>248</v>
      </c>
    </row>
    <row r="7" spans="1:10">
      <c r="A7" s="51" t="s">
        <v>81</v>
      </c>
      <c r="B7" s="38">
        <v>7.0315000000000003</v>
      </c>
      <c r="C7" s="38">
        <v>3.2942999999999998</v>
      </c>
      <c r="D7" s="38">
        <v>3.7372000000000001</v>
      </c>
      <c r="E7" s="15">
        <v>9.8041999999999998</v>
      </c>
      <c r="F7" s="38">
        <v>6.6452999999999998</v>
      </c>
      <c r="G7" s="38">
        <v>3.1589</v>
      </c>
      <c r="H7" s="15">
        <v>10.651400000000001</v>
      </c>
      <c r="I7" s="38">
        <v>6.2122000000000002</v>
      </c>
      <c r="J7" s="38">
        <v>4.4391999999999996</v>
      </c>
    </row>
    <row r="8" spans="1:10">
      <c r="A8" s="51" t="s">
        <v>82</v>
      </c>
      <c r="B8" s="38">
        <v>10.978899999999999</v>
      </c>
      <c r="C8" s="38">
        <v>5.2874999999999996</v>
      </c>
      <c r="D8" s="38">
        <v>5.6913999999999998</v>
      </c>
      <c r="E8" s="15">
        <v>9.2075999999999993</v>
      </c>
      <c r="F8" s="38">
        <v>6.3545999999999996</v>
      </c>
      <c r="G8" s="38">
        <v>2.8530000000000002</v>
      </c>
      <c r="H8" s="15">
        <v>12.5701</v>
      </c>
      <c r="I8" s="38">
        <v>6.5293000000000001</v>
      </c>
      <c r="J8" s="38">
        <v>6.0408999999999997</v>
      </c>
    </row>
    <row r="9" spans="1:10">
      <c r="A9" s="51" t="s">
        <v>83</v>
      </c>
      <c r="B9" s="38">
        <v>7.2111999999999998</v>
      </c>
      <c r="C9" s="38">
        <v>3.1236000000000002</v>
      </c>
      <c r="D9" s="38">
        <v>4.0876000000000001</v>
      </c>
      <c r="E9" s="15">
        <v>8.3965999999999994</v>
      </c>
      <c r="F9" s="38">
        <v>5.0719000000000003</v>
      </c>
      <c r="G9" s="38">
        <v>3.3248000000000002</v>
      </c>
      <c r="H9" s="15">
        <v>8.2627000000000006</v>
      </c>
      <c r="I9" s="38">
        <v>3.3349000000000002</v>
      </c>
      <c r="J9" s="38">
        <v>4.9276999999999997</v>
      </c>
    </row>
    <row r="10" spans="1:10">
      <c r="A10" s="51" t="s">
        <v>84</v>
      </c>
      <c r="B10" s="38">
        <v>8.1569000000000003</v>
      </c>
      <c r="C10" s="38">
        <v>4.1181999999999999</v>
      </c>
      <c r="D10" s="38">
        <v>4.0387000000000004</v>
      </c>
      <c r="E10" s="15">
        <v>11.6677</v>
      </c>
      <c r="F10" s="38">
        <v>6.5568</v>
      </c>
      <c r="G10" s="38">
        <v>5.1109</v>
      </c>
      <c r="H10" s="22" t="s">
        <v>248</v>
      </c>
      <c r="I10" s="42" t="s">
        <v>248</v>
      </c>
      <c r="J10" s="42" t="s">
        <v>248</v>
      </c>
    </row>
    <row r="11" spans="1:10">
      <c r="A11" s="51" t="s">
        <v>85</v>
      </c>
      <c r="B11" s="38">
        <v>10.3973</v>
      </c>
      <c r="C11" s="38">
        <v>4.3700999999999999</v>
      </c>
      <c r="D11" s="38">
        <v>6.0271999999999997</v>
      </c>
      <c r="E11" s="15">
        <v>13.7506</v>
      </c>
      <c r="F11" s="38">
        <v>6.8178000000000001</v>
      </c>
      <c r="G11" s="38">
        <v>6.9328000000000003</v>
      </c>
      <c r="H11" s="15">
        <v>11.4953</v>
      </c>
      <c r="I11" s="38">
        <v>8.0205000000000002</v>
      </c>
      <c r="J11" s="38">
        <v>3.4748000000000001</v>
      </c>
    </row>
    <row r="12" spans="1:10">
      <c r="A12" s="51" t="s">
        <v>86</v>
      </c>
      <c r="B12" s="38">
        <v>11.099299999999999</v>
      </c>
      <c r="C12" s="38">
        <v>4.8676000000000004</v>
      </c>
      <c r="D12" s="38">
        <v>6.2317</v>
      </c>
      <c r="E12" s="15">
        <v>12.0524</v>
      </c>
      <c r="F12" s="38">
        <v>5.9446000000000003</v>
      </c>
      <c r="G12" s="38">
        <v>6.1078000000000001</v>
      </c>
      <c r="H12" s="22" t="s">
        <v>248</v>
      </c>
      <c r="I12" s="42" t="s">
        <v>248</v>
      </c>
      <c r="J12" s="42" t="s">
        <v>248</v>
      </c>
    </row>
    <row r="13" spans="1:10">
      <c r="A13" s="51" t="s">
        <v>87</v>
      </c>
      <c r="B13" s="38">
        <v>12.9422</v>
      </c>
      <c r="C13" s="38">
        <v>6.5658000000000003</v>
      </c>
      <c r="D13" s="38">
        <v>6.3764000000000003</v>
      </c>
      <c r="E13" s="15">
        <v>14.084199999999999</v>
      </c>
      <c r="F13" s="38">
        <v>7.3844000000000003</v>
      </c>
      <c r="G13" s="38">
        <v>6.6997999999999998</v>
      </c>
      <c r="H13" s="22" t="s">
        <v>248</v>
      </c>
      <c r="I13" s="42" t="s">
        <v>248</v>
      </c>
      <c r="J13" s="42" t="s">
        <v>248</v>
      </c>
    </row>
    <row r="14" spans="1:10">
      <c r="A14" s="51" t="s">
        <v>88</v>
      </c>
      <c r="B14" s="38">
        <v>8.5801999999999996</v>
      </c>
      <c r="C14" s="38">
        <v>4.5852000000000004</v>
      </c>
      <c r="D14" s="38">
        <v>3.9950000000000001</v>
      </c>
      <c r="E14" s="15">
        <v>11.454700000000001</v>
      </c>
      <c r="F14" s="38">
        <v>6.0095000000000001</v>
      </c>
      <c r="G14" s="38">
        <v>5.4451999999999998</v>
      </c>
      <c r="H14" s="15">
        <v>9.3503000000000007</v>
      </c>
      <c r="I14" s="38">
        <v>5.8120000000000003</v>
      </c>
      <c r="J14" s="38">
        <v>3.5381999999999998</v>
      </c>
    </row>
    <row r="15" spans="1:10">
      <c r="A15" s="51" t="s">
        <v>89</v>
      </c>
      <c r="B15" s="38">
        <v>9.8071999999999999</v>
      </c>
      <c r="C15" s="38">
        <v>4.5415000000000001</v>
      </c>
      <c r="D15" s="38">
        <v>5.2656999999999998</v>
      </c>
      <c r="E15" s="15">
        <v>9.5746000000000002</v>
      </c>
      <c r="F15" s="38">
        <v>4.4978999999999996</v>
      </c>
      <c r="G15" s="38">
        <v>5.0766999999999998</v>
      </c>
      <c r="H15" s="15">
        <v>13.261699999999999</v>
      </c>
      <c r="I15" s="38">
        <v>8.1422000000000008</v>
      </c>
      <c r="J15" s="38">
        <v>5.1195000000000004</v>
      </c>
    </row>
    <row r="16" spans="1:10">
      <c r="A16" s="51" t="s">
        <v>90</v>
      </c>
      <c r="B16" s="38">
        <v>7.7760999999999996</v>
      </c>
      <c r="C16" s="38">
        <v>2.7786</v>
      </c>
      <c r="D16" s="38">
        <v>4.9976000000000003</v>
      </c>
      <c r="E16" s="22" t="s">
        <v>248</v>
      </c>
      <c r="F16" s="42" t="s">
        <v>248</v>
      </c>
      <c r="G16" s="42" t="s">
        <v>248</v>
      </c>
      <c r="H16" s="15">
        <v>11.6105</v>
      </c>
      <c r="I16" s="38">
        <v>5.1486000000000001</v>
      </c>
      <c r="J16" s="38">
        <v>6.4619</v>
      </c>
    </row>
    <row r="17" spans="1:10">
      <c r="A17" s="51" t="s">
        <v>91</v>
      </c>
      <c r="B17" s="42" t="s">
        <v>248</v>
      </c>
      <c r="C17" s="42" t="s">
        <v>248</v>
      </c>
      <c r="D17" s="42" t="s">
        <v>248</v>
      </c>
      <c r="E17" s="22" t="s">
        <v>248</v>
      </c>
      <c r="F17" s="42" t="s">
        <v>248</v>
      </c>
      <c r="G17" s="42" t="s">
        <v>248</v>
      </c>
      <c r="H17" s="15">
        <v>10.953900000000001</v>
      </c>
      <c r="I17" s="38">
        <v>7.1513999999999998</v>
      </c>
      <c r="J17" s="38">
        <v>3.8024</v>
      </c>
    </row>
    <row r="18" spans="1:10">
      <c r="A18" s="51" t="s">
        <v>92</v>
      </c>
      <c r="B18" s="38">
        <v>6.3575999999999997</v>
      </c>
      <c r="C18" s="38">
        <v>3.1949000000000001</v>
      </c>
      <c r="D18" s="38">
        <v>3.1627000000000001</v>
      </c>
      <c r="E18" s="15">
        <v>10.6211</v>
      </c>
      <c r="F18" s="38">
        <v>4.8593999999999999</v>
      </c>
      <c r="G18" s="38">
        <v>5.7617000000000003</v>
      </c>
      <c r="H18" s="15">
        <v>10.8682</v>
      </c>
      <c r="I18" s="38">
        <v>6.3925000000000001</v>
      </c>
      <c r="J18" s="38">
        <v>4.4756999999999998</v>
      </c>
    </row>
    <row r="19" spans="1:10">
      <c r="A19" s="51" t="s">
        <v>93</v>
      </c>
      <c r="B19" s="38">
        <v>8.4984000000000002</v>
      </c>
      <c r="C19" s="38">
        <v>3.0752999999999999</v>
      </c>
      <c r="D19" s="38">
        <v>5.4230999999999998</v>
      </c>
      <c r="E19" s="15">
        <v>11.0722</v>
      </c>
      <c r="F19" s="38">
        <v>4.8449999999999998</v>
      </c>
      <c r="G19" s="38">
        <v>6.2271999999999998</v>
      </c>
      <c r="H19" s="15">
        <v>14.0709</v>
      </c>
      <c r="I19" s="38">
        <v>9.7040000000000006</v>
      </c>
      <c r="J19" s="38">
        <v>4.3669000000000002</v>
      </c>
    </row>
    <row r="20" spans="1:10">
      <c r="A20" s="51" t="s">
        <v>94</v>
      </c>
      <c r="B20" s="42" t="s">
        <v>248</v>
      </c>
      <c r="C20" s="42" t="s">
        <v>248</v>
      </c>
      <c r="D20" s="42" t="s">
        <v>248</v>
      </c>
      <c r="E20" s="22" t="s">
        <v>248</v>
      </c>
      <c r="F20" s="42" t="s">
        <v>248</v>
      </c>
      <c r="G20" s="42" t="s">
        <v>248</v>
      </c>
      <c r="H20" s="15">
        <v>11.656000000000001</v>
      </c>
      <c r="I20" s="38">
        <v>5.9004000000000003</v>
      </c>
      <c r="J20" s="38">
        <v>5.7554999999999996</v>
      </c>
    </row>
    <row r="21" spans="1:10">
      <c r="A21" s="51" t="s">
        <v>95</v>
      </c>
      <c r="B21" s="38">
        <v>7.5395000000000003</v>
      </c>
      <c r="C21" s="38">
        <v>2.9418000000000002</v>
      </c>
      <c r="D21" s="38">
        <v>4.5975999999999999</v>
      </c>
      <c r="E21" s="15">
        <v>10.011699999999999</v>
      </c>
      <c r="F21" s="38">
        <v>5.6539000000000001</v>
      </c>
      <c r="G21" s="38">
        <v>4.3578000000000001</v>
      </c>
      <c r="H21" s="15">
        <v>11.0078</v>
      </c>
      <c r="I21" s="38">
        <v>7.8941999999999997</v>
      </c>
      <c r="J21" s="38">
        <v>3.1135999999999999</v>
      </c>
    </row>
    <row r="22" spans="1:10">
      <c r="A22" s="51" t="s">
        <v>96</v>
      </c>
      <c r="B22" s="38">
        <v>7.2152000000000003</v>
      </c>
      <c r="C22" s="38">
        <v>3.7946</v>
      </c>
      <c r="D22" s="38">
        <v>3.4205999999999999</v>
      </c>
      <c r="E22" s="15">
        <v>13.241899999999999</v>
      </c>
      <c r="F22" s="38">
        <v>7.2218999999999998</v>
      </c>
      <c r="G22" s="38">
        <v>6.02</v>
      </c>
      <c r="H22" s="15">
        <v>14.934100000000001</v>
      </c>
      <c r="I22" s="38">
        <v>7.0895000000000001</v>
      </c>
      <c r="J22" s="38">
        <v>7.8446999999999996</v>
      </c>
    </row>
    <row r="23" spans="1:10">
      <c r="A23" s="51" t="s">
        <v>97</v>
      </c>
      <c r="B23" s="38">
        <v>13.555400000000001</v>
      </c>
      <c r="C23" s="38">
        <v>5.5509000000000004</v>
      </c>
      <c r="D23" s="38">
        <v>8.0045000000000002</v>
      </c>
      <c r="E23" s="15">
        <v>14.47</v>
      </c>
      <c r="F23" s="38">
        <v>7.3106999999999998</v>
      </c>
      <c r="G23" s="38">
        <v>7.1593</v>
      </c>
      <c r="H23" s="15">
        <v>15.863799999999999</v>
      </c>
      <c r="I23" s="38">
        <v>9.9222000000000001</v>
      </c>
      <c r="J23" s="38">
        <v>5.9416000000000002</v>
      </c>
    </row>
    <row r="24" spans="1:10">
      <c r="A24" s="51" t="s">
        <v>98</v>
      </c>
      <c r="B24" s="38">
        <v>9.9235000000000007</v>
      </c>
      <c r="C24" s="38">
        <v>3.2673000000000001</v>
      </c>
      <c r="D24" s="38">
        <v>6.6562000000000001</v>
      </c>
      <c r="E24" s="15">
        <v>12.9757</v>
      </c>
      <c r="F24" s="38">
        <v>6.8055000000000003</v>
      </c>
      <c r="G24" s="38">
        <v>6.1702000000000004</v>
      </c>
      <c r="H24" s="15">
        <v>11.080299999999999</v>
      </c>
      <c r="I24" s="38">
        <v>7.5891999999999999</v>
      </c>
      <c r="J24" s="38">
        <v>3.4912000000000001</v>
      </c>
    </row>
    <row r="25" spans="1:10">
      <c r="A25" s="51" t="s">
        <v>99</v>
      </c>
      <c r="B25" s="38">
        <v>15.248699999999999</v>
      </c>
      <c r="C25" s="38">
        <v>5.7519999999999998</v>
      </c>
      <c r="D25" s="38">
        <v>9.4966000000000008</v>
      </c>
      <c r="E25" s="15">
        <v>14.599600000000001</v>
      </c>
      <c r="F25" s="38">
        <v>7.0945999999999998</v>
      </c>
      <c r="G25" s="38">
        <v>7.5049999999999999</v>
      </c>
      <c r="H25" s="15">
        <v>14.260899999999999</v>
      </c>
      <c r="I25" s="38">
        <v>8.0846</v>
      </c>
      <c r="J25" s="38">
        <v>6.1763000000000003</v>
      </c>
    </row>
    <row r="26" spans="1:10">
      <c r="A26" s="51" t="s">
        <v>100</v>
      </c>
      <c r="B26" s="38">
        <v>6.8217999999999996</v>
      </c>
      <c r="C26" s="38">
        <v>4.7039</v>
      </c>
      <c r="D26" s="38">
        <v>2.1179000000000001</v>
      </c>
      <c r="E26" s="15">
        <v>9.9947999999999997</v>
      </c>
      <c r="F26" s="38">
        <v>5.7183000000000002</v>
      </c>
      <c r="G26" s="38">
        <v>4.2765000000000004</v>
      </c>
      <c r="H26" s="15">
        <v>8.9990000000000006</v>
      </c>
      <c r="I26" s="38">
        <v>6.9352</v>
      </c>
      <c r="J26" s="38">
        <v>2.0638000000000001</v>
      </c>
    </row>
    <row r="27" spans="1:10">
      <c r="A27" s="51" t="s">
        <v>101</v>
      </c>
      <c r="B27" s="38">
        <v>7.2789000000000001</v>
      </c>
      <c r="C27" s="38">
        <v>3.1208999999999998</v>
      </c>
      <c r="D27" s="38">
        <v>4.1580000000000004</v>
      </c>
      <c r="E27" s="15">
        <v>10.6761</v>
      </c>
      <c r="F27" s="38">
        <v>4.8513999999999999</v>
      </c>
      <c r="G27" s="38">
        <v>5.8246000000000002</v>
      </c>
      <c r="H27" s="15">
        <v>11.936999999999999</v>
      </c>
      <c r="I27" s="38">
        <v>4.4389000000000003</v>
      </c>
      <c r="J27" s="38">
        <v>7.4981999999999998</v>
      </c>
    </row>
    <row r="28" spans="1:10">
      <c r="A28" s="51" t="s">
        <v>102</v>
      </c>
      <c r="B28" s="38">
        <v>6.5903999999999998</v>
      </c>
      <c r="C28" s="38">
        <v>4.8114999999999997</v>
      </c>
      <c r="D28" s="38">
        <v>1.7788999999999999</v>
      </c>
      <c r="E28" s="15">
        <v>8.3366000000000007</v>
      </c>
      <c r="F28" s="38">
        <v>5.9705000000000004</v>
      </c>
      <c r="G28" s="38">
        <v>2.3660999999999999</v>
      </c>
      <c r="H28" s="15">
        <v>5.7039</v>
      </c>
      <c r="I28" s="38">
        <v>4.1425999999999998</v>
      </c>
      <c r="J28" s="38">
        <v>1.5612999999999999</v>
      </c>
    </row>
    <row r="29" spans="1:10">
      <c r="A29" s="51" t="s">
        <v>103</v>
      </c>
      <c r="B29" s="38">
        <v>11.8209</v>
      </c>
      <c r="C29" s="38">
        <v>4.3703000000000003</v>
      </c>
      <c r="D29" s="38">
        <v>7.4507000000000003</v>
      </c>
      <c r="E29" s="15">
        <v>13.563000000000001</v>
      </c>
      <c r="F29" s="38">
        <v>4.7731000000000003</v>
      </c>
      <c r="G29" s="38">
        <v>8.7898999999999994</v>
      </c>
      <c r="H29" s="15">
        <v>14.6031</v>
      </c>
      <c r="I29" s="38">
        <v>9.3855000000000004</v>
      </c>
      <c r="J29" s="38">
        <v>5.2176</v>
      </c>
    </row>
    <row r="30" spans="1:10">
      <c r="A30" s="51" t="s">
        <v>104</v>
      </c>
      <c r="B30" s="42" t="s">
        <v>248</v>
      </c>
      <c r="C30" s="42" t="s">
        <v>248</v>
      </c>
      <c r="D30" s="42" t="s">
        <v>248</v>
      </c>
      <c r="E30" s="15">
        <v>9.6791999999999998</v>
      </c>
      <c r="F30" s="38">
        <v>4.6977000000000002</v>
      </c>
      <c r="G30" s="38">
        <v>4.9814999999999996</v>
      </c>
      <c r="H30" s="15">
        <v>10.768000000000001</v>
      </c>
      <c r="I30" s="38">
        <v>5.2809999999999997</v>
      </c>
      <c r="J30" s="38">
        <v>5.4870000000000001</v>
      </c>
    </row>
    <row r="31" spans="1:10">
      <c r="A31" s="51" t="s">
        <v>105</v>
      </c>
      <c r="B31" s="38">
        <v>12.011699999999999</v>
      </c>
      <c r="C31" s="38">
        <v>3.8254000000000001</v>
      </c>
      <c r="D31" s="38">
        <v>8.1862999999999992</v>
      </c>
      <c r="E31" s="15">
        <v>13.868</v>
      </c>
      <c r="F31" s="38">
        <v>4.3143000000000002</v>
      </c>
      <c r="G31" s="38">
        <v>9.5536999999999992</v>
      </c>
      <c r="H31" s="15">
        <v>15.707700000000001</v>
      </c>
      <c r="I31" s="38">
        <v>6.2355</v>
      </c>
      <c r="J31" s="38">
        <v>9.4722000000000008</v>
      </c>
    </row>
    <row r="32" spans="1:10">
      <c r="A32" s="51" t="s">
        <v>106</v>
      </c>
      <c r="B32" s="42" t="s">
        <v>248</v>
      </c>
      <c r="C32" s="42" t="s">
        <v>248</v>
      </c>
      <c r="D32" s="42" t="s">
        <v>248</v>
      </c>
      <c r="E32" s="15">
        <v>9.4365000000000006</v>
      </c>
      <c r="F32" s="38">
        <v>5.3201000000000001</v>
      </c>
      <c r="G32" s="38">
        <v>4.1165000000000003</v>
      </c>
      <c r="H32" s="15">
        <v>10.018000000000001</v>
      </c>
      <c r="I32" s="38">
        <v>6.1378000000000004</v>
      </c>
      <c r="J32" s="38">
        <v>3.8801999999999999</v>
      </c>
    </row>
    <row r="33" spans="1:10">
      <c r="A33" s="51" t="s">
        <v>107</v>
      </c>
      <c r="B33" s="38">
        <v>11.575799999999999</v>
      </c>
      <c r="C33" s="38">
        <v>3.6189</v>
      </c>
      <c r="D33" s="38">
        <v>7.9569000000000001</v>
      </c>
      <c r="E33" s="22" t="s">
        <v>248</v>
      </c>
      <c r="F33" s="42" t="s">
        <v>248</v>
      </c>
      <c r="G33" s="42" t="s">
        <v>248</v>
      </c>
      <c r="H33" s="22" t="s">
        <v>248</v>
      </c>
      <c r="I33" s="42" t="s">
        <v>248</v>
      </c>
      <c r="J33" s="42" t="s">
        <v>248</v>
      </c>
    </row>
    <row r="34" spans="1:10">
      <c r="A34" s="51" t="s">
        <v>108</v>
      </c>
      <c r="B34" s="38">
        <v>7.9622999999999999</v>
      </c>
      <c r="C34" s="38">
        <v>3.2532999999999999</v>
      </c>
      <c r="D34" s="38">
        <v>4.7089999999999996</v>
      </c>
      <c r="E34" s="15">
        <v>9.1767000000000003</v>
      </c>
      <c r="F34" s="38">
        <v>5.2603999999999997</v>
      </c>
      <c r="G34" s="38">
        <v>3.9161999999999999</v>
      </c>
      <c r="H34" s="22" t="s">
        <v>248</v>
      </c>
      <c r="I34" s="42" t="s">
        <v>248</v>
      </c>
      <c r="J34" s="42" t="s">
        <v>248</v>
      </c>
    </row>
    <row r="35" spans="1:10">
      <c r="A35" s="51" t="s">
        <v>109</v>
      </c>
      <c r="B35" s="38">
        <v>11.7921</v>
      </c>
      <c r="C35" s="38">
        <v>6.0536000000000003</v>
      </c>
      <c r="D35" s="38">
        <v>5.7385000000000002</v>
      </c>
      <c r="E35" s="15">
        <v>13.7415</v>
      </c>
      <c r="F35" s="38">
        <v>8.2208000000000006</v>
      </c>
      <c r="G35" s="38">
        <v>5.5206</v>
      </c>
      <c r="H35" s="15">
        <v>14.755699999999999</v>
      </c>
      <c r="I35" s="38">
        <v>9.0023999999999997</v>
      </c>
      <c r="J35" s="38">
        <v>5.7533000000000003</v>
      </c>
    </row>
    <row r="36" spans="1:10">
      <c r="A36" s="51" t="s">
        <v>110</v>
      </c>
      <c r="B36" s="38">
        <v>6.5724999999999998</v>
      </c>
      <c r="C36" s="38">
        <v>3.1757</v>
      </c>
      <c r="D36" s="38">
        <v>3.3967999999999998</v>
      </c>
      <c r="E36" s="15">
        <v>9.8450000000000006</v>
      </c>
      <c r="F36" s="38">
        <v>5.2948000000000004</v>
      </c>
      <c r="G36" s="38">
        <v>4.5502000000000002</v>
      </c>
      <c r="H36" s="15">
        <v>10.5898</v>
      </c>
      <c r="I36" s="38">
        <v>8.6297999999999995</v>
      </c>
      <c r="J36" s="38">
        <v>1.9601</v>
      </c>
    </row>
    <row r="37" spans="1:10">
      <c r="A37" s="51" t="s">
        <v>111</v>
      </c>
      <c r="B37" s="38">
        <v>11.2384</v>
      </c>
      <c r="C37" s="38">
        <v>3.4171999999999998</v>
      </c>
      <c r="D37" s="38">
        <v>7.8211000000000004</v>
      </c>
      <c r="E37" s="15">
        <v>12.591100000000001</v>
      </c>
      <c r="F37" s="38">
        <v>6.4977</v>
      </c>
      <c r="G37" s="38">
        <v>6.0933000000000002</v>
      </c>
      <c r="H37" s="15">
        <v>14.051600000000001</v>
      </c>
      <c r="I37" s="38">
        <v>11.666</v>
      </c>
      <c r="J37" s="38">
        <v>2.3856999999999999</v>
      </c>
    </row>
    <row r="38" spans="1:10">
      <c r="A38" s="51" t="s">
        <v>112</v>
      </c>
      <c r="B38" s="38">
        <v>8.2113999999999994</v>
      </c>
      <c r="C38" s="38">
        <v>1.6389</v>
      </c>
      <c r="D38" s="38">
        <v>6.5724999999999998</v>
      </c>
      <c r="E38" s="15">
        <v>10.385300000000001</v>
      </c>
      <c r="F38" s="38">
        <v>3.4300999999999999</v>
      </c>
      <c r="G38" s="38">
        <v>6.9551999999999996</v>
      </c>
      <c r="H38" s="15">
        <v>11.6526</v>
      </c>
      <c r="I38" s="38">
        <v>5.6082000000000001</v>
      </c>
      <c r="J38" s="38">
        <v>6.0444000000000004</v>
      </c>
    </row>
    <row r="39" spans="1:10">
      <c r="A39" s="51" t="s">
        <v>113</v>
      </c>
      <c r="B39" s="38">
        <v>9.6866000000000003</v>
      </c>
      <c r="C39" s="38">
        <v>5.7897999999999996</v>
      </c>
      <c r="D39" s="38">
        <v>3.8967999999999998</v>
      </c>
      <c r="E39" s="22" t="s">
        <v>248</v>
      </c>
      <c r="F39" s="42" t="s">
        <v>248</v>
      </c>
      <c r="G39" s="42" t="s">
        <v>248</v>
      </c>
      <c r="H39" s="15">
        <v>11.510400000000001</v>
      </c>
      <c r="I39" s="38">
        <v>9.6609999999999996</v>
      </c>
      <c r="J39" s="38">
        <v>1.8493999999999999</v>
      </c>
    </row>
    <row r="40" spans="1:10">
      <c r="A40" s="51" t="s">
        <v>114</v>
      </c>
      <c r="B40" s="38">
        <v>11.353</v>
      </c>
      <c r="C40" s="38">
        <v>6.9210000000000003</v>
      </c>
      <c r="D40" s="38">
        <v>4.4318999999999997</v>
      </c>
      <c r="E40" s="22" t="s">
        <v>248</v>
      </c>
      <c r="F40" s="42" t="s">
        <v>248</v>
      </c>
      <c r="G40" s="42" t="s">
        <v>248</v>
      </c>
      <c r="H40" s="15">
        <v>15.946</v>
      </c>
      <c r="I40" s="38">
        <v>9.5444999999999993</v>
      </c>
      <c r="J40" s="38">
        <v>6.4015000000000004</v>
      </c>
    </row>
    <row r="41" spans="1:10">
      <c r="A41" s="51" t="s">
        <v>115</v>
      </c>
      <c r="B41" s="42" t="s">
        <v>248</v>
      </c>
      <c r="C41" s="42" t="s">
        <v>248</v>
      </c>
      <c r="D41" s="42" t="s">
        <v>248</v>
      </c>
      <c r="E41" s="15">
        <v>13.255800000000001</v>
      </c>
      <c r="F41" s="38">
        <v>6.2576000000000001</v>
      </c>
      <c r="G41" s="38">
        <v>6.9981999999999998</v>
      </c>
      <c r="H41" s="15">
        <v>13.680300000000001</v>
      </c>
      <c r="I41" s="38">
        <v>6.4443000000000001</v>
      </c>
      <c r="J41" s="38">
        <v>7.2359999999999998</v>
      </c>
    </row>
    <row r="42" spans="1:10">
      <c r="A42" s="51" t="s">
        <v>116</v>
      </c>
      <c r="B42" s="38">
        <v>8.1875999999999998</v>
      </c>
      <c r="C42" s="38">
        <v>3.1187</v>
      </c>
      <c r="D42" s="38">
        <v>5.0689000000000002</v>
      </c>
      <c r="E42" s="15">
        <v>8.0083000000000002</v>
      </c>
      <c r="F42" s="38">
        <v>3.9136000000000002</v>
      </c>
      <c r="G42" s="38">
        <v>4.0946999999999996</v>
      </c>
      <c r="H42" s="22" t="s">
        <v>248</v>
      </c>
      <c r="I42" s="42" t="s">
        <v>248</v>
      </c>
      <c r="J42" s="42" t="s">
        <v>248</v>
      </c>
    </row>
    <row r="43" spans="1:10">
      <c r="A43" s="51" t="s">
        <v>117</v>
      </c>
      <c r="B43" s="38">
        <v>10.381399999999999</v>
      </c>
      <c r="C43" s="38">
        <v>3.6682999999999999</v>
      </c>
      <c r="D43" s="38">
        <v>6.7130999999999998</v>
      </c>
      <c r="E43" s="15">
        <v>13.1911</v>
      </c>
      <c r="F43" s="38">
        <v>4.7496</v>
      </c>
      <c r="G43" s="38">
        <v>8.4413999999999998</v>
      </c>
      <c r="H43" s="15">
        <v>16.017299999999999</v>
      </c>
      <c r="I43" s="38">
        <v>9.3549000000000007</v>
      </c>
      <c r="J43" s="38">
        <v>6.6623000000000001</v>
      </c>
    </row>
    <row r="44" spans="1:10">
      <c r="A44" s="51" t="s">
        <v>118</v>
      </c>
      <c r="B44" s="38">
        <v>9.9037000000000006</v>
      </c>
      <c r="C44" s="38">
        <v>4.7497999999999996</v>
      </c>
      <c r="D44" s="38">
        <v>5.1539999999999999</v>
      </c>
      <c r="E44" s="15">
        <v>11.9605</v>
      </c>
      <c r="F44" s="38">
        <v>5.3708999999999998</v>
      </c>
      <c r="G44" s="38">
        <v>6.5895999999999999</v>
      </c>
      <c r="H44" s="15">
        <v>16.635899999999999</v>
      </c>
      <c r="I44" s="38">
        <v>7.3482000000000003</v>
      </c>
      <c r="J44" s="38">
        <v>9.2876999999999992</v>
      </c>
    </row>
    <row r="45" spans="1:10">
      <c r="A45" s="51" t="s">
        <v>120</v>
      </c>
      <c r="B45" s="38">
        <v>11.369899999999999</v>
      </c>
      <c r="C45" s="38">
        <v>3.81</v>
      </c>
      <c r="D45" s="38">
        <v>7.5598999999999998</v>
      </c>
      <c r="E45" s="15">
        <v>11.8597</v>
      </c>
      <c r="F45" s="38">
        <v>5.6177000000000001</v>
      </c>
      <c r="G45" s="38">
        <v>6.242</v>
      </c>
      <c r="H45" s="15">
        <v>10.4961</v>
      </c>
      <c r="I45" s="38">
        <v>3.5495000000000001</v>
      </c>
      <c r="J45" s="38">
        <v>6.9466000000000001</v>
      </c>
    </row>
    <row r="46" spans="1:10">
      <c r="A46" s="51" t="s">
        <v>121</v>
      </c>
      <c r="B46" s="38">
        <v>9.0556999999999999</v>
      </c>
      <c r="C46" s="38">
        <v>4.5056000000000003</v>
      </c>
      <c r="D46" s="38">
        <v>4.5500999999999996</v>
      </c>
      <c r="E46" s="15">
        <v>12.081799999999999</v>
      </c>
      <c r="F46" s="38">
        <v>6.8574999999999999</v>
      </c>
      <c r="G46" s="38">
        <v>5.2243000000000004</v>
      </c>
      <c r="H46" s="15">
        <v>14.680899999999999</v>
      </c>
      <c r="I46" s="38">
        <v>10.1404</v>
      </c>
      <c r="J46" s="38">
        <v>4.5406000000000004</v>
      </c>
    </row>
    <row r="47" spans="1:10">
      <c r="A47" s="51" t="s">
        <v>122</v>
      </c>
      <c r="B47" s="38">
        <v>9.0569000000000006</v>
      </c>
      <c r="C47" s="38">
        <v>3.6021999999999998</v>
      </c>
      <c r="D47" s="38">
        <v>5.4546999999999999</v>
      </c>
      <c r="E47" s="15">
        <v>11.4002</v>
      </c>
      <c r="F47" s="38">
        <v>4.9344000000000001</v>
      </c>
      <c r="G47" s="38">
        <v>6.4657</v>
      </c>
      <c r="H47" s="15">
        <v>8.6499000000000006</v>
      </c>
      <c r="I47" s="38">
        <v>4.5682</v>
      </c>
      <c r="J47" s="38">
        <v>4.0816999999999997</v>
      </c>
    </row>
    <row r="48" spans="1:10">
      <c r="A48" s="51" t="s">
        <v>123</v>
      </c>
      <c r="B48" s="42" t="s">
        <v>248</v>
      </c>
      <c r="C48" s="42" t="s">
        <v>248</v>
      </c>
      <c r="D48" s="42" t="s">
        <v>248</v>
      </c>
      <c r="E48" s="15">
        <v>13.574</v>
      </c>
      <c r="F48" s="38">
        <v>5.8082000000000003</v>
      </c>
      <c r="G48" s="38">
        <v>7.7657999999999996</v>
      </c>
      <c r="H48" s="15">
        <v>13.985300000000001</v>
      </c>
      <c r="I48" s="38">
        <v>10.1347</v>
      </c>
      <c r="J48" s="38">
        <v>3.8506</v>
      </c>
    </row>
    <row r="49" spans="1:10">
      <c r="A49" s="51" t="s">
        <v>124</v>
      </c>
      <c r="B49" s="38">
        <v>10.0068</v>
      </c>
      <c r="C49" s="38">
        <v>4.7069999999999999</v>
      </c>
      <c r="D49" s="38">
        <v>5.2996999999999996</v>
      </c>
      <c r="E49" s="15">
        <v>12.0076</v>
      </c>
      <c r="F49" s="38">
        <v>6.0865</v>
      </c>
      <c r="G49" s="38">
        <v>5.9210000000000003</v>
      </c>
      <c r="H49" s="15">
        <v>12.773899999999999</v>
      </c>
      <c r="I49" s="38">
        <v>9.5931999999999995</v>
      </c>
      <c r="J49" s="38">
        <v>3.1806999999999999</v>
      </c>
    </row>
    <row r="50" spans="1:10">
      <c r="A50" s="51" t="s">
        <v>125</v>
      </c>
      <c r="B50" s="42" t="s">
        <v>248</v>
      </c>
      <c r="C50" s="42" t="s">
        <v>248</v>
      </c>
      <c r="D50" s="42" t="s">
        <v>248</v>
      </c>
      <c r="E50" s="15">
        <v>10.2813</v>
      </c>
      <c r="F50" s="38">
        <v>4.5420999999999996</v>
      </c>
      <c r="G50" s="38">
        <v>5.7390999999999996</v>
      </c>
      <c r="H50" s="22" t="s">
        <v>248</v>
      </c>
      <c r="I50" s="42" t="s">
        <v>248</v>
      </c>
      <c r="J50" s="42" t="s">
        <v>248</v>
      </c>
    </row>
    <row r="51" spans="1:10">
      <c r="A51" s="51" t="s">
        <v>126</v>
      </c>
      <c r="B51" s="38">
        <v>8.7416999999999998</v>
      </c>
      <c r="C51" s="38">
        <v>4.4165000000000001</v>
      </c>
      <c r="D51" s="38">
        <v>4.3251999999999997</v>
      </c>
      <c r="E51" s="15">
        <v>13.3881</v>
      </c>
      <c r="F51" s="38">
        <v>8.3374000000000006</v>
      </c>
      <c r="G51" s="38">
        <v>5.0507</v>
      </c>
      <c r="H51" s="15">
        <v>13.3894</v>
      </c>
      <c r="I51" s="38">
        <v>10.0708</v>
      </c>
      <c r="J51" s="38">
        <v>3.3186</v>
      </c>
    </row>
    <row r="52" spans="1:10">
      <c r="A52" s="51" t="s">
        <v>127</v>
      </c>
      <c r="B52" s="38">
        <v>9.2687000000000008</v>
      </c>
      <c r="C52" s="38">
        <v>4.6463999999999999</v>
      </c>
      <c r="D52" s="38">
        <v>4.6222000000000003</v>
      </c>
      <c r="E52" s="15">
        <v>10.3294</v>
      </c>
      <c r="F52" s="38">
        <v>7.2996999999999996</v>
      </c>
      <c r="G52" s="38">
        <v>3.0297000000000001</v>
      </c>
      <c r="H52" s="15">
        <v>15.2225</v>
      </c>
      <c r="I52" s="38">
        <v>10.0604</v>
      </c>
      <c r="J52" s="38">
        <v>5.1620999999999997</v>
      </c>
    </row>
    <row r="53" spans="1:10">
      <c r="A53" s="51" t="s">
        <v>128</v>
      </c>
      <c r="B53" s="38">
        <v>9.3239000000000001</v>
      </c>
      <c r="C53" s="38">
        <v>3.4775</v>
      </c>
      <c r="D53" s="38">
        <v>5.8464</v>
      </c>
      <c r="E53" s="15">
        <v>12.2552</v>
      </c>
      <c r="F53" s="38">
        <v>3.9836</v>
      </c>
      <c r="G53" s="38">
        <v>8.2715999999999994</v>
      </c>
      <c r="H53" s="15">
        <v>12.926399999999999</v>
      </c>
      <c r="I53" s="38">
        <v>5.4118000000000004</v>
      </c>
      <c r="J53" s="38">
        <v>7.5145999999999997</v>
      </c>
    </row>
    <row r="54" spans="1:10">
      <c r="A54" s="40" t="s">
        <v>129</v>
      </c>
      <c r="B54" s="41"/>
      <c r="C54" s="41"/>
      <c r="D54" s="41"/>
      <c r="E54" s="41"/>
      <c r="F54" s="41"/>
      <c r="G54" s="41"/>
      <c r="H54" s="41"/>
      <c r="I54" s="41"/>
      <c r="J54" s="41"/>
    </row>
    <row r="55" spans="1:10">
      <c r="A55" s="52" t="s">
        <v>131</v>
      </c>
      <c r="B55" s="38">
        <v>8.0053999999999998</v>
      </c>
      <c r="C55" s="38">
        <v>6.7321</v>
      </c>
      <c r="D55" s="38">
        <v>1.2732000000000001</v>
      </c>
      <c r="E55" s="15">
        <v>8.6136999999999997</v>
      </c>
      <c r="F55" s="38">
        <v>7.1669999999999998</v>
      </c>
      <c r="G55" s="38">
        <v>1.4466000000000001</v>
      </c>
      <c r="H55" s="15">
        <v>14.4032</v>
      </c>
      <c r="I55" s="38">
        <v>7.4778000000000002</v>
      </c>
      <c r="J55" s="38">
        <v>6.9253999999999998</v>
      </c>
    </row>
    <row r="56" spans="1:10">
      <c r="A56" s="16" t="s">
        <v>180</v>
      </c>
      <c r="B56" s="13" t="s">
        <v>248</v>
      </c>
      <c r="C56" s="13" t="s">
        <v>248</v>
      </c>
      <c r="D56" s="13" t="s">
        <v>248</v>
      </c>
      <c r="E56" s="20">
        <v>7.9646999999999997</v>
      </c>
      <c r="F56" s="8">
        <v>3.6402000000000001</v>
      </c>
      <c r="G56" s="8">
        <v>4.3243999999999998</v>
      </c>
      <c r="H56" s="20">
        <v>8.2592999999999996</v>
      </c>
      <c r="I56" s="8">
        <v>4.2447999999999997</v>
      </c>
      <c r="J56" s="8">
        <v>4.0145999999999997</v>
      </c>
    </row>
    <row r="57" spans="1:10">
      <c r="A57" s="10" t="s">
        <v>249</v>
      </c>
    </row>
    <row r="58" spans="1:10">
      <c r="A58" s="10" t="s">
        <v>181</v>
      </c>
    </row>
    <row r="59" spans="1:10">
      <c r="A59" s="10" t="s">
        <v>250</v>
      </c>
    </row>
    <row r="60" spans="1:10">
      <c r="A60" s="10" t="s">
        <v>251</v>
      </c>
    </row>
  </sheetData>
  <mergeCells count="5">
    <mergeCell ref="A54:J54"/>
    <mergeCell ref="E2:G2"/>
    <mergeCell ref="H2:J2"/>
    <mergeCell ref="A2:A3"/>
    <mergeCell ref="B2:D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59"/>
  <sheetViews>
    <sheetView workbookViewId="0"/>
  </sheetViews>
  <sheetFormatPr defaultRowHeight="15"/>
  <cols>
    <col min="1" max="1" width="26" customWidth="1"/>
    <col min="2" max="11" width="16" customWidth="1"/>
  </cols>
  <sheetData>
    <row r="1" spans="1:11">
      <c r="A1" s="2" t="s">
        <v>23</v>
      </c>
    </row>
    <row r="2" spans="1:11">
      <c r="A2" s="43" t="s">
        <v>73</v>
      </c>
      <c r="B2" s="66">
        <v>2000</v>
      </c>
      <c r="C2" s="45"/>
      <c r="D2" s="45"/>
      <c r="E2" s="45"/>
      <c r="F2" s="45"/>
      <c r="G2" s="66">
        <v>2003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12.5314</v>
      </c>
      <c r="C4" s="38">
        <v>3.2684000000000002</v>
      </c>
      <c r="D4" s="38">
        <v>9.2629999999999999</v>
      </c>
      <c r="E4" s="38">
        <v>5.4602000000000004</v>
      </c>
      <c r="F4" s="38">
        <v>3.8028</v>
      </c>
      <c r="G4" s="15">
        <v>13.7851</v>
      </c>
      <c r="H4" s="38">
        <v>3.0137</v>
      </c>
      <c r="I4" s="38">
        <v>10.7715</v>
      </c>
      <c r="J4" s="38">
        <v>3.9834000000000001</v>
      </c>
      <c r="K4" s="38">
        <v>6.7881</v>
      </c>
    </row>
    <row r="5" spans="1:11">
      <c r="A5" s="51" t="s">
        <v>79</v>
      </c>
      <c r="B5" s="38">
        <v>12.644600000000001</v>
      </c>
      <c r="C5" s="38">
        <v>3.1724999999999999</v>
      </c>
      <c r="D5" s="38">
        <v>9.4720999999999993</v>
      </c>
      <c r="E5" s="38">
        <v>6.5761000000000003</v>
      </c>
      <c r="F5" s="38">
        <v>2.8959999999999999</v>
      </c>
      <c r="G5" s="15">
        <v>11.12</v>
      </c>
      <c r="H5" s="38">
        <v>1.5611999999999999</v>
      </c>
      <c r="I5" s="38">
        <v>9.5587999999999997</v>
      </c>
      <c r="J5" s="38">
        <v>7.2039999999999997</v>
      </c>
      <c r="K5" s="38">
        <v>2.3548</v>
      </c>
    </row>
    <row r="6" spans="1:11">
      <c r="A6" s="51" t="s">
        <v>80</v>
      </c>
      <c r="B6" s="42" t="s">
        <v>248</v>
      </c>
      <c r="C6" s="42" t="s">
        <v>248</v>
      </c>
      <c r="D6" s="42" t="s">
        <v>248</v>
      </c>
      <c r="E6" s="42" t="s">
        <v>248</v>
      </c>
      <c r="F6" s="42" t="s">
        <v>248</v>
      </c>
      <c r="G6" s="15">
        <v>16.387599999999999</v>
      </c>
      <c r="H6" s="38">
        <v>0.91439999999999999</v>
      </c>
      <c r="I6" s="38">
        <v>15.4732</v>
      </c>
      <c r="J6" s="38">
        <v>6.4180000000000001</v>
      </c>
      <c r="K6" s="38">
        <v>9.0551999999999992</v>
      </c>
    </row>
    <row r="7" spans="1:11">
      <c r="A7" s="51" t="s">
        <v>81</v>
      </c>
      <c r="B7" s="38">
        <v>10.6602</v>
      </c>
      <c r="C7" s="38">
        <v>2.5522</v>
      </c>
      <c r="D7" s="38">
        <v>8.1080000000000005</v>
      </c>
      <c r="E7" s="38">
        <v>3.9813999999999998</v>
      </c>
      <c r="F7" s="38">
        <v>4.1265999999999998</v>
      </c>
      <c r="G7" s="15">
        <v>12.212199999999999</v>
      </c>
      <c r="H7" s="38">
        <v>3.48</v>
      </c>
      <c r="I7" s="38">
        <v>8.7322000000000006</v>
      </c>
      <c r="J7" s="38">
        <v>5.4949000000000003</v>
      </c>
      <c r="K7" s="38">
        <v>3.2372999999999998</v>
      </c>
    </row>
    <row r="8" spans="1:11">
      <c r="A8" s="51" t="s">
        <v>82</v>
      </c>
      <c r="B8" s="38">
        <v>12.366199999999999</v>
      </c>
      <c r="C8" s="38">
        <v>3.8754</v>
      </c>
      <c r="D8" s="38">
        <v>8.4908000000000001</v>
      </c>
      <c r="E8" s="38">
        <v>4.5743999999999998</v>
      </c>
      <c r="F8" s="38">
        <v>3.9165000000000001</v>
      </c>
      <c r="G8" s="15">
        <v>13.906499999999999</v>
      </c>
      <c r="H8" s="38">
        <v>1.4274</v>
      </c>
      <c r="I8" s="38">
        <v>12.478999999999999</v>
      </c>
      <c r="J8" s="38">
        <v>4.9318999999999997</v>
      </c>
      <c r="K8" s="38">
        <v>7.5471000000000004</v>
      </c>
    </row>
    <row r="9" spans="1:11">
      <c r="A9" s="51" t="s">
        <v>83</v>
      </c>
      <c r="B9" s="38">
        <v>8.2626000000000008</v>
      </c>
      <c r="C9" s="38">
        <v>3.2361</v>
      </c>
      <c r="D9" s="38">
        <v>5.0263999999999998</v>
      </c>
      <c r="E9" s="38">
        <v>3.7711000000000001</v>
      </c>
      <c r="F9" s="38">
        <v>1.2553000000000001</v>
      </c>
      <c r="G9" s="15">
        <v>9.9694000000000003</v>
      </c>
      <c r="H9" s="38">
        <v>1.9743999999999999</v>
      </c>
      <c r="I9" s="38">
        <v>7.9950999999999999</v>
      </c>
      <c r="J9" s="38">
        <v>5.9009</v>
      </c>
      <c r="K9" s="38">
        <v>2.0941999999999998</v>
      </c>
    </row>
    <row r="10" spans="1:11">
      <c r="A10" s="51" t="s">
        <v>84</v>
      </c>
      <c r="B10" s="42" t="s">
        <v>248</v>
      </c>
      <c r="C10" s="42" t="s">
        <v>248</v>
      </c>
      <c r="D10" s="42" t="s">
        <v>248</v>
      </c>
      <c r="E10" s="42" t="s">
        <v>248</v>
      </c>
      <c r="F10" s="42" t="s">
        <v>248</v>
      </c>
      <c r="G10" s="15">
        <v>12.129799999999999</v>
      </c>
      <c r="H10" s="38">
        <v>1.6087</v>
      </c>
      <c r="I10" s="38">
        <v>10.521100000000001</v>
      </c>
      <c r="J10" s="38">
        <v>3.2294</v>
      </c>
      <c r="K10" s="38">
        <v>7.2916999999999996</v>
      </c>
    </row>
    <row r="11" spans="1:11">
      <c r="A11" s="51" t="s">
        <v>85</v>
      </c>
      <c r="B11" s="38">
        <v>11.4259</v>
      </c>
      <c r="C11" s="38">
        <v>3.4977999999999998</v>
      </c>
      <c r="D11" s="38">
        <v>7.9280999999999997</v>
      </c>
      <c r="E11" s="38">
        <v>4.2565999999999997</v>
      </c>
      <c r="F11" s="38">
        <v>3.6715</v>
      </c>
      <c r="G11" s="15">
        <v>12.837</v>
      </c>
      <c r="H11" s="38">
        <v>3.2481</v>
      </c>
      <c r="I11" s="38">
        <v>9.5889000000000006</v>
      </c>
      <c r="J11" s="38">
        <v>3.3759999999999999</v>
      </c>
      <c r="K11" s="38">
        <v>6.2129000000000003</v>
      </c>
    </row>
    <row r="12" spans="1:11">
      <c r="A12" s="51" t="s">
        <v>86</v>
      </c>
      <c r="B12" s="42" t="s">
        <v>248</v>
      </c>
      <c r="C12" s="42" t="s">
        <v>248</v>
      </c>
      <c r="D12" s="42" t="s">
        <v>248</v>
      </c>
      <c r="E12" s="42" t="s">
        <v>248</v>
      </c>
      <c r="F12" s="42" t="s">
        <v>248</v>
      </c>
      <c r="G12" s="15">
        <v>15.7477</v>
      </c>
      <c r="H12" s="38">
        <v>6.0522</v>
      </c>
      <c r="I12" s="38">
        <v>9.6954999999999991</v>
      </c>
      <c r="J12" s="38">
        <v>2.9567000000000001</v>
      </c>
      <c r="K12" s="38">
        <v>6.7388000000000003</v>
      </c>
    </row>
    <row r="13" spans="1:11">
      <c r="A13" s="51" t="s">
        <v>87</v>
      </c>
      <c r="B13" s="42" t="s">
        <v>248</v>
      </c>
      <c r="C13" s="42" t="s">
        <v>248</v>
      </c>
      <c r="D13" s="42" t="s">
        <v>248</v>
      </c>
      <c r="E13" s="42" t="s">
        <v>248</v>
      </c>
      <c r="F13" s="42" t="s">
        <v>248</v>
      </c>
      <c r="G13" s="15">
        <v>18.366399999999999</v>
      </c>
      <c r="H13" s="38">
        <v>2.1442999999999999</v>
      </c>
      <c r="I13" s="38">
        <v>16.222100000000001</v>
      </c>
      <c r="J13" s="38">
        <v>3.7504</v>
      </c>
      <c r="K13" s="38">
        <v>12.4717</v>
      </c>
    </row>
    <row r="14" spans="1:11">
      <c r="A14" s="51" t="s">
        <v>88</v>
      </c>
      <c r="B14" s="38">
        <v>9.42</v>
      </c>
      <c r="C14" s="38">
        <v>2.5070999999999999</v>
      </c>
      <c r="D14" s="38">
        <v>6.9130000000000003</v>
      </c>
      <c r="E14" s="38">
        <v>3.2334000000000001</v>
      </c>
      <c r="F14" s="38">
        <v>3.6796000000000002</v>
      </c>
      <c r="G14" s="15">
        <v>12.4282</v>
      </c>
      <c r="H14" s="38">
        <v>1.6407</v>
      </c>
      <c r="I14" s="38">
        <v>10.7875</v>
      </c>
      <c r="J14" s="38">
        <v>4.2122999999999999</v>
      </c>
      <c r="K14" s="38">
        <v>6.5751999999999997</v>
      </c>
    </row>
    <row r="15" spans="1:11">
      <c r="A15" s="51" t="s">
        <v>89</v>
      </c>
      <c r="B15" s="38">
        <v>13.257300000000001</v>
      </c>
      <c r="C15" s="38">
        <v>6.1444999999999999</v>
      </c>
      <c r="D15" s="38">
        <v>7.1128</v>
      </c>
      <c r="E15" s="38">
        <v>4.6444000000000001</v>
      </c>
      <c r="F15" s="38">
        <v>2.4683999999999999</v>
      </c>
      <c r="G15" s="15">
        <v>11.2903</v>
      </c>
      <c r="H15" s="38">
        <v>1.7153</v>
      </c>
      <c r="I15" s="38">
        <v>9.5748999999999995</v>
      </c>
      <c r="J15" s="38">
        <v>3.0779999999999998</v>
      </c>
      <c r="K15" s="38">
        <v>6.4969000000000001</v>
      </c>
    </row>
    <row r="16" spans="1:11">
      <c r="A16" s="51" t="s">
        <v>90</v>
      </c>
      <c r="B16" s="38">
        <v>11.607699999999999</v>
      </c>
      <c r="C16" s="38">
        <v>1.0241</v>
      </c>
      <c r="D16" s="38">
        <v>10.583500000000001</v>
      </c>
      <c r="E16" s="38">
        <v>4.5960999999999999</v>
      </c>
      <c r="F16" s="38">
        <v>5.9874000000000001</v>
      </c>
      <c r="G16" s="15">
        <v>11.694599999999999</v>
      </c>
      <c r="H16" s="38">
        <v>0.97940000000000005</v>
      </c>
      <c r="I16" s="38">
        <v>10.715199999999999</v>
      </c>
      <c r="J16" s="38">
        <v>3.9496000000000002</v>
      </c>
      <c r="K16" s="38">
        <v>6.7656000000000001</v>
      </c>
    </row>
    <row r="17" spans="1:11">
      <c r="A17" s="51" t="s">
        <v>91</v>
      </c>
      <c r="B17" s="38">
        <v>10.9215</v>
      </c>
      <c r="C17" s="38">
        <v>1.9466000000000001</v>
      </c>
      <c r="D17" s="38">
        <v>8.9748999999999999</v>
      </c>
      <c r="E17" s="38">
        <v>3.1518000000000002</v>
      </c>
      <c r="F17" s="38">
        <v>5.8231000000000002</v>
      </c>
      <c r="G17" s="15">
        <v>15.435600000000001</v>
      </c>
      <c r="H17" s="38">
        <v>2.7006999999999999</v>
      </c>
      <c r="I17" s="38">
        <v>12.7348</v>
      </c>
      <c r="J17" s="38">
        <v>3.9735</v>
      </c>
      <c r="K17" s="38">
        <v>8.7613000000000003</v>
      </c>
    </row>
    <row r="18" spans="1:11">
      <c r="A18" s="51" t="s">
        <v>92</v>
      </c>
      <c r="B18" s="38">
        <v>10.2568</v>
      </c>
      <c r="C18" s="38">
        <v>1.9907999999999999</v>
      </c>
      <c r="D18" s="38">
        <v>8.266</v>
      </c>
      <c r="E18" s="38">
        <v>2.8519999999999999</v>
      </c>
      <c r="F18" s="38">
        <v>5.4139999999999997</v>
      </c>
      <c r="G18" s="15">
        <v>14.4308</v>
      </c>
      <c r="H18" s="38">
        <v>2.0028000000000001</v>
      </c>
      <c r="I18" s="38">
        <v>12.428100000000001</v>
      </c>
      <c r="J18" s="38">
        <v>6.2717999999999998</v>
      </c>
      <c r="K18" s="38">
        <v>6.1562000000000001</v>
      </c>
    </row>
    <row r="19" spans="1:11">
      <c r="A19" s="51" t="s">
        <v>93</v>
      </c>
      <c r="B19" s="38">
        <v>12.6265</v>
      </c>
      <c r="C19" s="38">
        <v>1.4052</v>
      </c>
      <c r="D19" s="38">
        <v>11.221299999999999</v>
      </c>
      <c r="E19" s="38">
        <v>4.4656000000000002</v>
      </c>
      <c r="F19" s="38">
        <v>6.7557</v>
      </c>
      <c r="G19" s="15">
        <v>15.308999999999999</v>
      </c>
      <c r="H19" s="38">
        <v>2.4666000000000001</v>
      </c>
      <c r="I19" s="38">
        <v>12.8424</v>
      </c>
      <c r="J19" s="38">
        <v>2.7616000000000001</v>
      </c>
      <c r="K19" s="38">
        <v>10.0808</v>
      </c>
    </row>
    <row r="20" spans="1:11">
      <c r="A20" s="51" t="s">
        <v>94</v>
      </c>
      <c r="B20" s="38">
        <v>11.655799999999999</v>
      </c>
      <c r="C20" s="38">
        <v>2.9971000000000001</v>
      </c>
      <c r="D20" s="38">
        <v>8.6585999999999999</v>
      </c>
      <c r="E20" s="38">
        <v>5.1559999999999997</v>
      </c>
      <c r="F20" s="38">
        <v>3.5026999999999999</v>
      </c>
      <c r="G20" s="15">
        <v>13.513400000000001</v>
      </c>
      <c r="H20" s="38">
        <v>1.3314999999999999</v>
      </c>
      <c r="I20" s="38">
        <v>12.181900000000001</v>
      </c>
      <c r="J20" s="38">
        <v>2.2728999999999999</v>
      </c>
      <c r="K20" s="38">
        <v>9.9088999999999992</v>
      </c>
    </row>
    <row r="21" spans="1:11">
      <c r="A21" s="51" t="s">
        <v>95</v>
      </c>
      <c r="B21" s="38">
        <v>11.0312</v>
      </c>
      <c r="C21" s="38">
        <v>2.6273</v>
      </c>
      <c r="D21" s="38">
        <v>8.4038000000000004</v>
      </c>
      <c r="E21" s="38">
        <v>3.2803</v>
      </c>
      <c r="F21" s="38">
        <v>5.1234999999999999</v>
      </c>
      <c r="G21" s="15">
        <v>13.4773</v>
      </c>
      <c r="H21" s="38">
        <v>2.8948999999999998</v>
      </c>
      <c r="I21" s="38">
        <v>10.5824</v>
      </c>
      <c r="J21" s="38">
        <v>3.8914</v>
      </c>
      <c r="K21" s="38">
        <v>6.6909999999999998</v>
      </c>
    </row>
    <row r="22" spans="1:11">
      <c r="A22" s="51" t="s">
        <v>96</v>
      </c>
      <c r="B22" s="38">
        <v>15.417199999999999</v>
      </c>
      <c r="C22" s="38">
        <v>2.5255000000000001</v>
      </c>
      <c r="D22" s="38">
        <v>12.8918</v>
      </c>
      <c r="E22" s="38">
        <v>1.9128000000000001</v>
      </c>
      <c r="F22" s="38">
        <v>10.978899999999999</v>
      </c>
      <c r="G22" s="15">
        <v>20.97</v>
      </c>
      <c r="H22" s="38">
        <v>2.8307000000000002</v>
      </c>
      <c r="I22" s="38">
        <v>18.139399999999998</v>
      </c>
      <c r="J22" s="38">
        <v>2.5188000000000001</v>
      </c>
      <c r="K22" s="38">
        <v>15.6205</v>
      </c>
    </row>
    <row r="23" spans="1:11">
      <c r="A23" s="51" t="s">
        <v>97</v>
      </c>
      <c r="B23" s="38">
        <v>15.190300000000001</v>
      </c>
      <c r="C23" s="38">
        <v>4.2755000000000001</v>
      </c>
      <c r="D23" s="38">
        <v>10.9148</v>
      </c>
      <c r="E23" s="38">
        <v>4.2126000000000001</v>
      </c>
      <c r="F23" s="38">
        <v>6.7022000000000004</v>
      </c>
      <c r="G23" s="15">
        <v>17.651499999999999</v>
      </c>
      <c r="H23" s="38">
        <v>3.27</v>
      </c>
      <c r="I23" s="38">
        <v>14.381500000000001</v>
      </c>
      <c r="J23" s="38">
        <v>3.9016000000000002</v>
      </c>
      <c r="K23" s="38">
        <v>10.479900000000001</v>
      </c>
    </row>
    <row r="24" spans="1:11">
      <c r="A24" s="51" t="s">
        <v>98</v>
      </c>
      <c r="B24" s="38">
        <v>10.9856</v>
      </c>
      <c r="C24" s="38">
        <v>1.6900999999999999</v>
      </c>
      <c r="D24" s="38">
        <v>9.2955000000000005</v>
      </c>
      <c r="E24" s="38">
        <v>3.8140999999999998</v>
      </c>
      <c r="F24" s="38">
        <v>5.4813999999999998</v>
      </c>
      <c r="G24" s="15">
        <v>12.869199999999999</v>
      </c>
      <c r="H24" s="38">
        <v>2.9477000000000002</v>
      </c>
      <c r="I24" s="38">
        <v>9.9214000000000002</v>
      </c>
      <c r="J24" s="38">
        <v>4.1680999999999999</v>
      </c>
      <c r="K24" s="38">
        <v>5.7533000000000003</v>
      </c>
    </row>
    <row r="25" spans="1:11">
      <c r="A25" s="51" t="s">
        <v>99</v>
      </c>
      <c r="B25" s="38">
        <v>14.2606</v>
      </c>
      <c r="C25" s="38">
        <v>0.66349999999999998</v>
      </c>
      <c r="D25" s="38">
        <v>13.597099999999999</v>
      </c>
      <c r="E25" s="38">
        <v>4.9466999999999999</v>
      </c>
      <c r="F25" s="38">
        <v>8.6503999999999994</v>
      </c>
      <c r="G25" s="15">
        <v>18.075399999999998</v>
      </c>
      <c r="H25" s="38">
        <v>2.0931000000000002</v>
      </c>
      <c r="I25" s="38">
        <v>15.9824</v>
      </c>
      <c r="J25" s="38">
        <v>2.0501</v>
      </c>
      <c r="K25" s="38">
        <v>13.9323</v>
      </c>
    </row>
    <row r="26" spans="1:11">
      <c r="A26" s="51" t="s">
        <v>100</v>
      </c>
      <c r="B26" s="38">
        <v>10.0954</v>
      </c>
      <c r="C26" s="38">
        <v>2.6034000000000002</v>
      </c>
      <c r="D26" s="38">
        <v>7.4919000000000002</v>
      </c>
      <c r="E26" s="38">
        <v>3.1088</v>
      </c>
      <c r="F26" s="38">
        <v>4.3832000000000004</v>
      </c>
      <c r="G26" s="15">
        <v>10.648</v>
      </c>
      <c r="H26" s="38">
        <v>3.4592000000000001</v>
      </c>
      <c r="I26" s="38">
        <v>7.1887999999999996</v>
      </c>
      <c r="J26" s="38">
        <v>2.0688</v>
      </c>
      <c r="K26" s="38">
        <v>5.12</v>
      </c>
    </row>
    <row r="27" spans="1:11">
      <c r="A27" s="51" t="s">
        <v>101</v>
      </c>
      <c r="B27" s="38">
        <v>12.001899999999999</v>
      </c>
      <c r="C27" s="38">
        <v>1.8940999999999999</v>
      </c>
      <c r="D27" s="38">
        <v>10.107699999999999</v>
      </c>
      <c r="E27" s="38">
        <v>5.0437000000000003</v>
      </c>
      <c r="F27" s="38">
        <v>5.0640000000000001</v>
      </c>
      <c r="G27" s="15">
        <v>13.673999999999999</v>
      </c>
      <c r="H27" s="38">
        <v>2.2504</v>
      </c>
      <c r="I27" s="38">
        <v>11.4236</v>
      </c>
      <c r="J27" s="38">
        <v>5.4706999999999999</v>
      </c>
      <c r="K27" s="38">
        <v>5.9530000000000003</v>
      </c>
    </row>
    <row r="28" spans="1:11">
      <c r="A28" s="51" t="s">
        <v>102</v>
      </c>
      <c r="B28" s="38">
        <v>5.8933</v>
      </c>
      <c r="C28" s="38">
        <v>2.6913999999999998</v>
      </c>
      <c r="D28" s="38">
        <v>3.2019000000000002</v>
      </c>
      <c r="E28" s="38">
        <v>1.0815999999999999</v>
      </c>
      <c r="F28" s="38">
        <v>2.1204000000000001</v>
      </c>
      <c r="G28" s="15">
        <v>9.8203999999999994</v>
      </c>
      <c r="H28" s="38">
        <v>5.1292999999999997</v>
      </c>
      <c r="I28" s="38">
        <v>4.6910999999999996</v>
      </c>
      <c r="J28" s="38">
        <v>3.4815</v>
      </c>
      <c r="K28" s="38">
        <v>1.2096</v>
      </c>
    </row>
    <row r="29" spans="1:11">
      <c r="A29" s="51" t="s">
        <v>103</v>
      </c>
      <c r="B29" s="38">
        <v>14.122199999999999</v>
      </c>
      <c r="C29" s="38">
        <v>2.0636000000000001</v>
      </c>
      <c r="D29" s="38">
        <v>12.0586</v>
      </c>
      <c r="E29" s="38">
        <v>4.5842999999999998</v>
      </c>
      <c r="F29" s="38">
        <v>7.4743000000000004</v>
      </c>
      <c r="G29" s="15">
        <v>15.303000000000001</v>
      </c>
      <c r="H29" s="38">
        <v>3.2231000000000001</v>
      </c>
      <c r="I29" s="38">
        <v>12.0799</v>
      </c>
      <c r="J29" s="38">
        <v>3.2967</v>
      </c>
      <c r="K29" s="38">
        <v>8.7832000000000008</v>
      </c>
    </row>
    <row r="30" spans="1:11">
      <c r="A30" s="51" t="s">
        <v>104</v>
      </c>
      <c r="B30" s="38">
        <v>11.894399999999999</v>
      </c>
      <c r="C30" s="38">
        <v>1.5993999999999999</v>
      </c>
      <c r="D30" s="38">
        <v>10.295</v>
      </c>
      <c r="E30" s="38">
        <v>4.7286000000000001</v>
      </c>
      <c r="F30" s="38">
        <v>5.5664999999999996</v>
      </c>
      <c r="G30" s="15">
        <v>13.7964</v>
      </c>
      <c r="H30" s="38">
        <v>1.8367</v>
      </c>
      <c r="I30" s="38">
        <v>11.9598</v>
      </c>
      <c r="J30" s="38">
        <v>4.8792</v>
      </c>
      <c r="K30" s="38">
        <v>7.0805999999999996</v>
      </c>
    </row>
    <row r="31" spans="1:11">
      <c r="A31" s="51" t="s">
        <v>105</v>
      </c>
      <c r="B31" s="38">
        <v>15.0242</v>
      </c>
      <c r="C31" s="38">
        <v>2.2717000000000001</v>
      </c>
      <c r="D31" s="38">
        <v>12.7525</v>
      </c>
      <c r="E31" s="38">
        <v>8.8231000000000002</v>
      </c>
      <c r="F31" s="38">
        <v>3.9293999999999998</v>
      </c>
      <c r="G31" s="15">
        <v>16.371700000000001</v>
      </c>
      <c r="H31" s="38">
        <v>2.3935</v>
      </c>
      <c r="I31" s="38">
        <v>13.978199999999999</v>
      </c>
      <c r="J31" s="38">
        <v>6.1628999999999996</v>
      </c>
      <c r="K31" s="38">
        <v>7.8152999999999997</v>
      </c>
    </row>
    <row r="32" spans="1:11">
      <c r="A32" s="51" t="s">
        <v>106</v>
      </c>
      <c r="B32" s="38">
        <v>10.008100000000001</v>
      </c>
      <c r="C32" s="38">
        <v>3.4157999999999999</v>
      </c>
      <c r="D32" s="38">
        <v>6.5922999999999998</v>
      </c>
      <c r="E32" s="38">
        <v>2.6585999999999999</v>
      </c>
      <c r="F32" s="38">
        <v>3.9336000000000002</v>
      </c>
      <c r="G32" s="15">
        <v>12.9679</v>
      </c>
      <c r="H32" s="38">
        <v>2.5830000000000002</v>
      </c>
      <c r="I32" s="38">
        <v>10.3848</v>
      </c>
      <c r="J32" s="38">
        <v>4.9545000000000003</v>
      </c>
      <c r="K32" s="38">
        <v>5.4302999999999999</v>
      </c>
    </row>
    <row r="33" spans="1:11">
      <c r="A33" s="51" t="s">
        <v>107</v>
      </c>
      <c r="B33" s="42" t="s">
        <v>248</v>
      </c>
      <c r="C33" s="42" t="s">
        <v>248</v>
      </c>
      <c r="D33" s="42" t="s">
        <v>248</v>
      </c>
      <c r="E33" s="42" t="s">
        <v>248</v>
      </c>
      <c r="F33" s="42" t="s">
        <v>248</v>
      </c>
      <c r="G33" s="15">
        <v>18.142399999999999</v>
      </c>
      <c r="H33" s="38">
        <v>2.5607000000000002</v>
      </c>
      <c r="I33" s="38">
        <v>15.5817</v>
      </c>
      <c r="J33" s="38">
        <v>4.0896999999999997</v>
      </c>
      <c r="K33" s="38">
        <v>11.491899999999999</v>
      </c>
    </row>
    <row r="34" spans="1:11">
      <c r="A34" s="51" t="s">
        <v>108</v>
      </c>
      <c r="B34" s="42" t="s">
        <v>248</v>
      </c>
      <c r="C34" s="42" t="s">
        <v>248</v>
      </c>
      <c r="D34" s="42" t="s">
        <v>248</v>
      </c>
      <c r="E34" s="42" t="s">
        <v>248</v>
      </c>
      <c r="F34" s="42" t="s">
        <v>248</v>
      </c>
      <c r="G34" s="15">
        <v>14.4308</v>
      </c>
      <c r="H34" s="38">
        <v>1.6103000000000001</v>
      </c>
      <c r="I34" s="38">
        <v>12.820399999999999</v>
      </c>
      <c r="J34" s="38">
        <v>0.81830000000000003</v>
      </c>
      <c r="K34" s="38">
        <v>12.0022</v>
      </c>
    </row>
    <row r="35" spans="1:11">
      <c r="A35" s="51" t="s">
        <v>109</v>
      </c>
      <c r="B35" s="38">
        <v>14.7563</v>
      </c>
      <c r="C35" s="38">
        <v>4.8681000000000001</v>
      </c>
      <c r="D35" s="38">
        <v>9.8880999999999997</v>
      </c>
      <c r="E35" s="38">
        <v>4.5787000000000004</v>
      </c>
      <c r="F35" s="38">
        <v>5.3094999999999999</v>
      </c>
      <c r="G35" s="15">
        <v>17.332699999999999</v>
      </c>
      <c r="H35" s="38">
        <v>2.1221999999999999</v>
      </c>
      <c r="I35" s="38">
        <v>15.2105</v>
      </c>
      <c r="J35" s="38">
        <v>6.6582999999999997</v>
      </c>
      <c r="K35" s="38">
        <v>8.5520999999999994</v>
      </c>
    </row>
    <row r="36" spans="1:11">
      <c r="A36" s="51" t="s">
        <v>110</v>
      </c>
      <c r="B36" s="38">
        <v>10.589700000000001</v>
      </c>
      <c r="C36" s="38">
        <v>2.1854</v>
      </c>
      <c r="D36" s="38">
        <v>8.4042999999999992</v>
      </c>
      <c r="E36" s="42" t="s">
        <v>70</v>
      </c>
      <c r="F36" s="38">
        <v>8.0030999999999999</v>
      </c>
      <c r="G36" s="15">
        <v>13.2812</v>
      </c>
      <c r="H36" s="38">
        <v>2.7848999999999999</v>
      </c>
      <c r="I36" s="38">
        <v>10.4963</v>
      </c>
      <c r="J36" s="38">
        <v>0.92369999999999997</v>
      </c>
      <c r="K36" s="38">
        <v>9.5726999999999993</v>
      </c>
    </row>
    <row r="37" spans="1:11">
      <c r="A37" s="51" t="s">
        <v>111</v>
      </c>
      <c r="B37" s="38">
        <v>14.0519</v>
      </c>
      <c r="C37" s="38">
        <v>4.3913000000000002</v>
      </c>
      <c r="D37" s="38">
        <v>9.6606000000000005</v>
      </c>
      <c r="E37" s="38">
        <v>2.5525000000000002</v>
      </c>
      <c r="F37" s="38">
        <v>7.1081000000000003</v>
      </c>
      <c r="G37" s="15">
        <v>17.300599999999999</v>
      </c>
      <c r="H37" s="38">
        <v>3.6120999999999999</v>
      </c>
      <c r="I37" s="38">
        <v>13.688499999999999</v>
      </c>
      <c r="J37" s="38">
        <v>3.3693</v>
      </c>
      <c r="K37" s="38">
        <v>10.3192</v>
      </c>
    </row>
    <row r="38" spans="1:11">
      <c r="A38" s="51" t="s">
        <v>112</v>
      </c>
      <c r="B38" s="38">
        <v>10.7179</v>
      </c>
      <c r="C38" s="38">
        <v>1.3434999999999999</v>
      </c>
      <c r="D38" s="38">
        <v>9.3743999999999996</v>
      </c>
      <c r="E38" s="38">
        <v>5.4752999999999998</v>
      </c>
      <c r="F38" s="38">
        <v>3.8990999999999998</v>
      </c>
      <c r="G38" s="15">
        <v>15.2288</v>
      </c>
      <c r="H38" s="38">
        <v>1.7000999999999999</v>
      </c>
      <c r="I38" s="38">
        <v>13.528600000000001</v>
      </c>
      <c r="J38" s="38">
        <v>6.2460000000000004</v>
      </c>
      <c r="K38" s="38">
        <v>7.2826000000000004</v>
      </c>
    </row>
    <row r="39" spans="1:11">
      <c r="A39" s="51" t="s">
        <v>113</v>
      </c>
      <c r="B39" s="38">
        <v>11.610099999999999</v>
      </c>
      <c r="C39" s="38">
        <v>4.4692999999999996</v>
      </c>
      <c r="D39" s="38">
        <v>7.1407999999999996</v>
      </c>
      <c r="E39" s="38">
        <v>1.7028000000000001</v>
      </c>
      <c r="F39" s="38">
        <v>5.4379999999999997</v>
      </c>
      <c r="G39" s="15">
        <v>12.3751</v>
      </c>
      <c r="H39" s="38">
        <v>4.2256999999999998</v>
      </c>
      <c r="I39" s="38">
        <v>8.1494999999999997</v>
      </c>
      <c r="J39" s="38">
        <v>1.5396000000000001</v>
      </c>
      <c r="K39" s="38">
        <v>6.6098999999999997</v>
      </c>
    </row>
    <row r="40" spans="1:11">
      <c r="A40" s="51" t="s">
        <v>114</v>
      </c>
      <c r="B40" s="38">
        <v>15.944699999999999</v>
      </c>
      <c r="C40" s="38">
        <v>4.4066000000000001</v>
      </c>
      <c r="D40" s="38">
        <v>11.5381</v>
      </c>
      <c r="E40" s="38">
        <v>7.4717000000000002</v>
      </c>
      <c r="F40" s="38">
        <v>4.0663999999999998</v>
      </c>
      <c r="G40" s="15">
        <v>16.792400000000001</v>
      </c>
      <c r="H40" s="38">
        <v>3.1103999999999998</v>
      </c>
      <c r="I40" s="38">
        <v>13.682</v>
      </c>
      <c r="J40" s="38">
        <v>6.1440000000000001</v>
      </c>
      <c r="K40" s="38">
        <v>7.5380000000000003</v>
      </c>
    </row>
    <row r="41" spans="1:11">
      <c r="A41" s="51" t="s">
        <v>115</v>
      </c>
      <c r="B41" s="38">
        <v>13.682</v>
      </c>
      <c r="C41" s="38">
        <v>1.9406000000000001</v>
      </c>
      <c r="D41" s="38">
        <v>11.741300000000001</v>
      </c>
      <c r="E41" s="38">
        <v>6.3009000000000004</v>
      </c>
      <c r="F41" s="38">
        <v>5.4405000000000001</v>
      </c>
      <c r="G41" s="15">
        <v>17.470199999999998</v>
      </c>
      <c r="H41" s="38">
        <v>3.5686</v>
      </c>
      <c r="I41" s="38">
        <v>13.9016</v>
      </c>
      <c r="J41" s="38">
        <v>6.5461</v>
      </c>
      <c r="K41" s="38">
        <v>7.3555999999999999</v>
      </c>
    </row>
    <row r="42" spans="1:11">
      <c r="A42" s="51" t="s">
        <v>116</v>
      </c>
      <c r="B42" s="42" t="s">
        <v>248</v>
      </c>
      <c r="C42" s="42" t="s">
        <v>248</v>
      </c>
      <c r="D42" s="42" t="s">
        <v>248</v>
      </c>
      <c r="E42" s="42" t="s">
        <v>248</v>
      </c>
      <c r="F42" s="42" t="s">
        <v>248</v>
      </c>
      <c r="G42" s="15">
        <v>13.164</v>
      </c>
      <c r="H42" s="38">
        <v>2.1785999999999999</v>
      </c>
      <c r="I42" s="38">
        <v>10.9854</v>
      </c>
      <c r="J42" s="38">
        <v>2.4525000000000001</v>
      </c>
      <c r="K42" s="38">
        <v>8.5328999999999997</v>
      </c>
    </row>
    <row r="43" spans="1:11">
      <c r="A43" s="51" t="s">
        <v>117</v>
      </c>
      <c r="B43" s="38">
        <v>16.011600000000001</v>
      </c>
      <c r="C43" s="38">
        <v>1.8118000000000001</v>
      </c>
      <c r="D43" s="38">
        <v>14.1997</v>
      </c>
      <c r="E43" s="38">
        <v>5.8863000000000003</v>
      </c>
      <c r="F43" s="38">
        <v>8.3133999999999997</v>
      </c>
      <c r="G43" s="15">
        <v>19.8596</v>
      </c>
      <c r="H43" s="38">
        <v>1.8043</v>
      </c>
      <c r="I43" s="38">
        <v>18.055299999999999</v>
      </c>
      <c r="J43" s="38">
        <v>5.0319000000000003</v>
      </c>
      <c r="K43" s="38">
        <v>13.023400000000001</v>
      </c>
    </row>
    <row r="44" spans="1:11">
      <c r="A44" s="51" t="s">
        <v>118</v>
      </c>
      <c r="B44" s="38">
        <v>16.646799999999999</v>
      </c>
      <c r="C44" s="38">
        <v>4.9870999999999999</v>
      </c>
      <c r="D44" s="38">
        <v>11.659800000000001</v>
      </c>
      <c r="E44" s="38">
        <v>6.9156000000000004</v>
      </c>
      <c r="F44" s="38">
        <v>4.7441000000000004</v>
      </c>
      <c r="G44" s="15">
        <v>16.841200000000001</v>
      </c>
      <c r="H44" s="38">
        <v>6.1387</v>
      </c>
      <c r="I44" s="38">
        <v>10.702500000000001</v>
      </c>
      <c r="J44" s="38">
        <v>6.4420999999999999</v>
      </c>
      <c r="K44" s="38">
        <v>4.2603999999999997</v>
      </c>
    </row>
    <row r="45" spans="1:11">
      <c r="A45" s="51" t="s">
        <v>119</v>
      </c>
      <c r="B45" s="42" t="s">
        <v>248</v>
      </c>
      <c r="C45" s="42" t="s">
        <v>248</v>
      </c>
      <c r="D45" s="42" t="s">
        <v>248</v>
      </c>
      <c r="E45" s="42" t="s">
        <v>248</v>
      </c>
      <c r="F45" s="42" t="s">
        <v>248</v>
      </c>
      <c r="G45" s="15">
        <v>14.629099999999999</v>
      </c>
      <c r="H45" s="38">
        <v>1.3714999999999999</v>
      </c>
      <c r="I45" s="38">
        <v>13.2576</v>
      </c>
      <c r="J45" s="38">
        <v>7.3617999999999997</v>
      </c>
      <c r="K45" s="38">
        <v>5.8958000000000004</v>
      </c>
    </row>
    <row r="46" spans="1:11">
      <c r="A46" s="51" t="s">
        <v>120</v>
      </c>
      <c r="B46" s="38">
        <v>10.472799999999999</v>
      </c>
      <c r="C46" s="38">
        <v>2.4426000000000001</v>
      </c>
      <c r="D46" s="38">
        <v>8.0302000000000007</v>
      </c>
      <c r="E46" s="38">
        <v>6.7241</v>
      </c>
      <c r="F46" s="38">
        <v>1.3061</v>
      </c>
      <c r="G46" s="15">
        <v>13.082000000000001</v>
      </c>
      <c r="H46" s="38">
        <v>2.4093</v>
      </c>
      <c r="I46" s="38">
        <v>10.672700000000001</v>
      </c>
      <c r="J46" s="38">
        <v>5.8659999999999997</v>
      </c>
      <c r="K46" s="38">
        <v>4.8067000000000002</v>
      </c>
    </row>
    <row r="47" spans="1:11">
      <c r="A47" s="51" t="s">
        <v>121</v>
      </c>
      <c r="B47" s="38">
        <v>14.681100000000001</v>
      </c>
      <c r="C47" s="38">
        <v>5.9558</v>
      </c>
      <c r="D47" s="38">
        <v>8.7253000000000007</v>
      </c>
      <c r="E47" s="38">
        <v>5.6555</v>
      </c>
      <c r="F47" s="38">
        <v>3.0697999999999999</v>
      </c>
      <c r="G47" s="15">
        <v>14.6905</v>
      </c>
      <c r="H47" s="38">
        <v>6.8518999999999997</v>
      </c>
      <c r="I47" s="38">
        <v>7.8385999999999996</v>
      </c>
      <c r="J47" s="38">
        <v>4.8604000000000003</v>
      </c>
      <c r="K47" s="38">
        <v>2.9782000000000002</v>
      </c>
    </row>
    <row r="48" spans="1:11">
      <c r="A48" s="51" t="s">
        <v>122</v>
      </c>
      <c r="B48" s="38">
        <v>8.6472999999999995</v>
      </c>
      <c r="C48" s="38">
        <v>2.5156000000000001</v>
      </c>
      <c r="D48" s="38">
        <v>6.1317000000000004</v>
      </c>
      <c r="E48" s="38">
        <v>3.7673000000000001</v>
      </c>
      <c r="F48" s="38">
        <v>2.3643999999999998</v>
      </c>
      <c r="G48" s="15">
        <v>12.0181</v>
      </c>
      <c r="H48" s="38">
        <v>2.0084</v>
      </c>
      <c r="I48" s="38">
        <v>10.0097</v>
      </c>
      <c r="J48" s="38">
        <v>4.9088000000000003</v>
      </c>
      <c r="K48" s="38">
        <v>5.1009000000000002</v>
      </c>
    </row>
    <row r="49" spans="1:11">
      <c r="A49" s="51" t="s">
        <v>123</v>
      </c>
      <c r="B49" s="38">
        <v>15.1378</v>
      </c>
      <c r="C49" s="38">
        <v>2.7429999999999999</v>
      </c>
      <c r="D49" s="38">
        <v>12.3948</v>
      </c>
      <c r="E49" s="38">
        <v>4.0720999999999998</v>
      </c>
      <c r="F49" s="38">
        <v>8.3226999999999993</v>
      </c>
      <c r="G49" s="15">
        <v>17.139399999999998</v>
      </c>
      <c r="H49" s="38">
        <v>3.8845999999999998</v>
      </c>
      <c r="I49" s="38">
        <v>13.254799999999999</v>
      </c>
      <c r="J49" s="38">
        <v>3.6907000000000001</v>
      </c>
      <c r="K49" s="38">
        <v>9.5640999999999998</v>
      </c>
    </row>
    <row r="50" spans="1:11">
      <c r="A50" s="51" t="s">
        <v>124</v>
      </c>
      <c r="B50" s="38">
        <v>12.773300000000001</v>
      </c>
      <c r="C50" s="38">
        <v>2.9134000000000002</v>
      </c>
      <c r="D50" s="38">
        <v>9.8598999999999997</v>
      </c>
      <c r="E50" s="38">
        <v>4.1994999999999996</v>
      </c>
      <c r="F50" s="38">
        <v>5.6604000000000001</v>
      </c>
      <c r="G50" s="15">
        <v>13.084099999999999</v>
      </c>
      <c r="H50" s="38">
        <v>4.4927000000000001</v>
      </c>
      <c r="I50" s="38">
        <v>8.5914000000000001</v>
      </c>
      <c r="J50" s="38">
        <v>2.8546</v>
      </c>
      <c r="K50" s="38">
        <v>5.7367999999999997</v>
      </c>
    </row>
    <row r="51" spans="1:11">
      <c r="A51" s="51" t="s">
        <v>125</v>
      </c>
      <c r="B51" s="42" t="s">
        <v>248</v>
      </c>
      <c r="C51" s="42" t="s">
        <v>248</v>
      </c>
      <c r="D51" s="42" t="s">
        <v>248</v>
      </c>
      <c r="E51" s="42" t="s">
        <v>248</v>
      </c>
      <c r="F51" s="42" t="s">
        <v>248</v>
      </c>
      <c r="G51" s="15">
        <v>14.1158</v>
      </c>
      <c r="H51" s="38">
        <v>2.2723</v>
      </c>
      <c r="I51" s="38">
        <v>11.843500000000001</v>
      </c>
      <c r="J51" s="38">
        <v>5.0824999999999996</v>
      </c>
      <c r="K51" s="38">
        <v>6.7610000000000001</v>
      </c>
    </row>
    <row r="52" spans="1:11">
      <c r="A52" s="51" t="s">
        <v>126</v>
      </c>
      <c r="B52" s="38">
        <v>13.3895</v>
      </c>
      <c r="C52" s="38">
        <v>2.7471999999999999</v>
      </c>
      <c r="D52" s="38">
        <v>10.642200000000001</v>
      </c>
      <c r="E52" s="38">
        <v>2.6417999999999999</v>
      </c>
      <c r="F52" s="38">
        <v>8.0004000000000008</v>
      </c>
      <c r="G52" s="15">
        <v>15.015000000000001</v>
      </c>
      <c r="H52" s="38">
        <v>2.8210000000000002</v>
      </c>
      <c r="I52" s="38">
        <v>12.194000000000001</v>
      </c>
      <c r="J52" s="38">
        <v>3.0586000000000002</v>
      </c>
      <c r="K52" s="38">
        <v>9.1354000000000006</v>
      </c>
    </row>
    <row r="53" spans="1:11">
      <c r="A53" s="51" t="s">
        <v>127</v>
      </c>
      <c r="B53" s="38">
        <v>14.814500000000001</v>
      </c>
      <c r="C53" s="38">
        <v>4.4238</v>
      </c>
      <c r="D53" s="38">
        <v>10.390700000000001</v>
      </c>
      <c r="E53" s="38">
        <v>4.8662999999999998</v>
      </c>
      <c r="F53" s="38">
        <v>5.5244</v>
      </c>
      <c r="G53" s="15">
        <v>14.593</v>
      </c>
      <c r="H53" s="38">
        <v>3.0394999999999999</v>
      </c>
      <c r="I53" s="38">
        <v>11.5535</v>
      </c>
      <c r="J53" s="38">
        <v>1.7831999999999999</v>
      </c>
      <c r="K53" s="38">
        <v>9.7703000000000007</v>
      </c>
    </row>
    <row r="54" spans="1:11">
      <c r="A54" s="51" t="s">
        <v>128</v>
      </c>
      <c r="B54" s="38">
        <v>13.906499999999999</v>
      </c>
      <c r="C54" s="38">
        <v>1.8668</v>
      </c>
      <c r="D54" s="38">
        <v>12.0397</v>
      </c>
      <c r="E54" s="38">
        <v>6.3507999999999996</v>
      </c>
      <c r="F54" s="38">
        <v>5.6889000000000003</v>
      </c>
      <c r="G54" s="15">
        <v>14.8832</v>
      </c>
      <c r="H54" s="38">
        <v>1.03</v>
      </c>
      <c r="I54" s="38">
        <v>13.853199999999999</v>
      </c>
      <c r="J54" s="38">
        <v>3.2484000000000002</v>
      </c>
      <c r="K54" s="38">
        <v>10.604799999999999</v>
      </c>
    </row>
    <row r="55" spans="1:11">
      <c r="A55" s="40" t="s">
        <v>129</v>
      </c>
      <c r="B55" s="41"/>
      <c r="C55" s="41"/>
      <c r="D55" s="41"/>
      <c r="E55" s="41"/>
      <c r="F55" s="41"/>
      <c r="G55" s="41"/>
      <c r="H55" s="41"/>
      <c r="I55" s="41"/>
      <c r="J55" s="41"/>
      <c r="K55" s="41"/>
    </row>
    <row r="56" spans="1:11">
      <c r="A56" s="52" t="s">
        <v>131</v>
      </c>
      <c r="B56" s="38">
        <v>13.3461</v>
      </c>
      <c r="C56" s="38">
        <v>3.2852999999999999</v>
      </c>
      <c r="D56" s="38">
        <v>10.060700000000001</v>
      </c>
      <c r="E56" s="38">
        <v>5.3338999999999999</v>
      </c>
      <c r="F56" s="38">
        <v>4.7267999999999999</v>
      </c>
      <c r="G56" s="15">
        <v>13.3712</v>
      </c>
      <c r="H56" s="38">
        <v>3.7341000000000002</v>
      </c>
      <c r="I56" s="38">
        <v>9.6371000000000002</v>
      </c>
      <c r="J56" s="38">
        <v>2.3502999999999998</v>
      </c>
      <c r="K56" s="38">
        <v>7.2869000000000002</v>
      </c>
    </row>
    <row r="57" spans="1:11">
      <c r="A57" s="52" t="s">
        <v>180</v>
      </c>
      <c r="B57" s="38">
        <v>8.1212999999999997</v>
      </c>
      <c r="C57" s="38">
        <v>1.8845000000000001</v>
      </c>
      <c r="D57" s="38">
        <v>6.2367999999999997</v>
      </c>
      <c r="E57" s="38">
        <v>2.6284999999999998</v>
      </c>
      <c r="F57" s="38">
        <v>3.6082999999999998</v>
      </c>
      <c r="G57" s="15">
        <v>9.5140999999999991</v>
      </c>
      <c r="H57" s="38">
        <v>0.92190000000000005</v>
      </c>
      <c r="I57" s="38">
        <v>8.5922000000000001</v>
      </c>
      <c r="J57" s="38">
        <v>2.4943</v>
      </c>
      <c r="K57" s="38">
        <v>6.0979999999999999</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59"/>
  <sheetViews>
    <sheetView workbookViewId="0"/>
  </sheetViews>
  <sheetFormatPr defaultRowHeight="15"/>
  <cols>
    <col min="1" max="1" width="26" customWidth="1"/>
    <col min="2" max="11" width="16" customWidth="1"/>
  </cols>
  <sheetData>
    <row r="1" spans="1:11">
      <c r="A1" s="2" t="s">
        <v>24</v>
      </c>
    </row>
    <row r="2" spans="1:11">
      <c r="A2" s="43" t="s">
        <v>73</v>
      </c>
      <c r="B2" s="66">
        <v>2005</v>
      </c>
      <c r="C2" s="45"/>
      <c r="D2" s="45"/>
      <c r="E2" s="45"/>
      <c r="F2" s="45"/>
      <c r="G2" s="66">
        <v>2007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13.8811</v>
      </c>
      <c r="C4" s="38">
        <v>2.677</v>
      </c>
      <c r="D4" s="38">
        <v>11.2041</v>
      </c>
      <c r="E4" s="38">
        <v>3.5893999999999999</v>
      </c>
      <c r="F4" s="38">
        <v>7.6146000000000003</v>
      </c>
      <c r="G4" s="15">
        <v>13.569599999999999</v>
      </c>
      <c r="H4" s="38">
        <v>2.6636000000000002</v>
      </c>
      <c r="I4" s="38">
        <v>10.906000000000001</v>
      </c>
      <c r="J4" s="38">
        <v>3.3176000000000001</v>
      </c>
      <c r="K4" s="38">
        <v>7.5884999999999998</v>
      </c>
    </row>
    <row r="5" spans="1:11">
      <c r="A5" s="51" t="s">
        <v>79</v>
      </c>
      <c r="B5" s="38">
        <v>11.4627</v>
      </c>
      <c r="C5" s="38">
        <v>1.2181</v>
      </c>
      <c r="D5" s="38">
        <v>10.2446</v>
      </c>
      <c r="E5" s="38">
        <v>7.2781000000000002</v>
      </c>
      <c r="F5" s="38">
        <v>2.9664000000000001</v>
      </c>
      <c r="G5" s="15">
        <v>11.227399999999999</v>
      </c>
      <c r="H5" s="38">
        <v>1.3147</v>
      </c>
      <c r="I5" s="38">
        <v>9.9128000000000007</v>
      </c>
      <c r="J5" s="38">
        <v>6.2195999999999998</v>
      </c>
      <c r="K5" s="38">
        <v>3.6930999999999998</v>
      </c>
    </row>
    <row r="6" spans="1:11">
      <c r="A6" s="51" t="s">
        <v>80</v>
      </c>
      <c r="B6" s="38">
        <v>15.180199999999999</v>
      </c>
      <c r="C6" s="38">
        <v>1.0399</v>
      </c>
      <c r="D6" s="38">
        <v>14.1403</v>
      </c>
      <c r="E6" s="38">
        <v>4.4080000000000004</v>
      </c>
      <c r="F6" s="38">
        <v>9.7324000000000002</v>
      </c>
      <c r="G6" s="15">
        <v>16.199300000000001</v>
      </c>
      <c r="H6" s="38">
        <v>1.4136</v>
      </c>
      <c r="I6" s="38">
        <v>14.785600000000001</v>
      </c>
      <c r="J6" s="38">
        <v>4.2942</v>
      </c>
      <c r="K6" s="38">
        <v>10.491400000000001</v>
      </c>
    </row>
    <row r="7" spans="1:11">
      <c r="A7" s="51" t="s">
        <v>81</v>
      </c>
      <c r="B7" s="38">
        <v>11.259499999999999</v>
      </c>
      <c r="C7" s="38">
        <v>2.5693000000000001</v>
      </c>
      <c r="D7" s="38">
        <v>8.6903000000000006</v>
      </c>
      <c r="E7" s="38">
        <v>3.4944999999999999</v>
      </c>
      <c r="F7" s="38">
        <v>5.1958000000000002</v>
      </c>
      <c r="G7" s="15">
        <v>11.041499999999999</v>
      </c>
      <c r="H7" s="38">
        <v>2.0495999999999999</v>
      </c>
      <c r="I7" s="38">
        <v>8.9918999999999993</v>
      </c>
      <c r="J7" s="38">
        <v>3.6617999999999999</v>
      </c>
      <c r="K7" s="38">
        <v>5.3300999999999998</v>
      </c>
    </row>
    <row r="8" spans="1:11">
      <c r="A8" s="51" t="s">
        <v>82</v>
      </c>
      <c r="B8" s="38">
        <v>12.690799999999999</v>
      </c>
      <c r="C8" s="38">
        <v>2.0192000000000001</v>
      </c>
      <c r="D8" s="38">
        <v>10.6717</v>
      </c>
      <c r="E8" s="38">
        <v>2.8513000000000002</v>
      </c>
      <c r="F8" s="38">
        <v>7.8204000000000002</v>
      </c>
      <c r="G8" s="15">
        <v>11.8713</v>
      </c>
      <c r="H8" s="38">
        <v>2.3871000000000002</v>
      </c>
      <c r="I8" s="38">
        <v>9.4841999999999995</v>
      </c>
      <c r="J8" s="38">
        <v>2.4500000000000002</v>
      </c>
      <c r="K8" s="38">
        <v>7.0342000000000002</v>
      </c>
    </row>
    <row r="9" spans="1:11">
      <c r="A9" s="51" t="s">
        <v>83</v>
      </c>
      <c r="B9" s="38">
        <v>9.6852999999999998</v>
      </c>
      <c r="C9" s="38">
        <v>2.0851999999999999</v>
      </c>
      <c r="D9" s="38">
        <v>7.6001000000000003</v>
      </c>
      <c r="E9" s="38">
        <v>4.4352</v>
      </c>
      <c r="F9" s="38">
        <v>3.1648999999999998</v>
      </c>
      <c r="G9" s="15">
        <v>9.7098999999999993</v>
      </c>
      <c r="H9" s="38">
        <v>1.6169</v>
      </c>
      <c r="I9" s="38">
        <v>8.0930999999999997</v>
      </c>
      <c r="J9" s="38">
        <v>4.4866999999999999</v>
      </c>
      <c r="K9" s="38">
        <v>3.6063999999999998</v>
      </c>
    </row>
    <row r="10" spans="1:11">
      <c r="A10" s="51" t="s">
        <v>84</v>
      </c>
      <c r="B10" s="38">
        <v>11.7761</v>
      </c>
      <c r="C10" s="38">
        <v>1.821</v>
      </c>
      <c r="D10" s="38">
        <v>9.9551999999999996</v>
      </c>
      <c r="E10" s="38">
        <v>2.2229999999999999</v>
      </c>
      <c r="F10" s="38">
        <v>7.7321999999999997</v>
      </c>
      <c r="G10" s="15">
        <v>12.2453</v>
      </c>
      <c r="H10" s="38">
        <v>1.5887</v>
      </c>
      <c r="I10" s="38">
        <v>10.656700000000001</v>
      </c>
      <c r="J10" s="38">
        <v>1.8749</v>
      </c>
      <c r="K10" s="38">
        <v>8.7818000000000005</v>
      </c>
    </row>
    <row r="11" spans="1:11">
      <c r="A11" s="51" t="s">
        <v>85</v>
      </c>
      <c r="B11" s="38">
        <v>12.5943</v>
      </c>
      <c r="C11" s="38">
        <v>1.7705</v>
      </c>
      <c r="D11" s="38">
        <v>10.823700000000001</v>
      </c>
      <c r="E11" s="38">
        <v>2.6303999999999998</v>
      </c>
      <c r="F11" s="38">
        <v>8.1933000000000007</v>
      </c>
      <c r="G11" s="15">
        <v>12.6814</v>
      </c>
      <c r="H11" s="38">
        <v>1.2317</v>
      </c>
      <c r="I11" s="38">
        <v>11.4497</v>
      </c>
      <c r="J11" s="38">
        <v>2.3702999999999999</v>
      </c>
      <c r="K11" s="38">
        <v>9.0793999999999997</v>
      </c>
    </row>
    <row r="12" spans="1:11">
      <c r="A12" s="51" t="s">
        <v>86</v>
      </c>
      <c r="B12" s="38">
        <v>15.811299999999999</v>
      </c>
      <c r="C12" s="38">
        <v>6.8403</v>
      </c>
      <c r="D12" s="38">
        <v>8.9710000000000001</v>
      </c>
      <c r="E12" s="38">
        <v>2.3485</v>
      </c>
      <c r="F12" s="38">
        <v>6.6224999999999996</v>
      </c>
      <c r="G12" s="15">
        <v>16.8993</v>
      </c>
      <c r="H12" s="38">
        <v>4.8438999999999997</v>
      </c>
      <c r="I12" s="38">
        <v>12.055400000000001</v>
      </c>
      <c r="J12" s="38">
        <v>3.1728000000000001</v>
      </c>
      <c r="K12" s="38">
        <v>8.8826000000000001</v>
      </c>
    </row>
    <row r="13" spans="1:11">
      <c r="A13" s="51" t="s">
        <v>87</v>
      </c>
      <c r="B13" s="38">
        <v>18.061699999999998</v>
      </c>
      <c r="C13" s="38">
        <v>2.2524000000000002</v>
      </c>
      <c r="D13" s="38">
        <v>15.809200000000001</v>
      </c>
      <c r="E13" s="38">
        <v>3.4009</v>
      </c>
      <c r="F13" s="38">
        <v>12.408300000000001</v>
      </c>
      <c r="G13" s="15">
        <v>14.7622</v>
      </c>
      <c r="H13" s="38">
        <v>1.9696</v>
      </c>
      <c r="I13" s="38">
        <v>12.7927</v>
      </c>
      <c r="J13" s="38">
        <v>0.81130000000000002</v>
      </c>
      <c r="K13" s="38">
        <v>11.981400000000001</v>
      </c>
    </row>
    <row r="14" spans="1:11">
      <c r="A14" s="51" t="s">
        <v>88</v>
      </c>
      <c r="B14" s="38">
        <v>13.9314</v>
      </c>
      <c r="C14" s="38">
        <v>1.7589999999999999</v>
      </c>
      <c r="D14" s="38">
        <v>12.1724</v>
      </c>
      <c r="E14" s="38">
        <v>4.9652000000000003</v>
      </c>
      <c r="F14" s="38">
        <v>7.2072000000000003</v>
      </c>
      <c r="G14" s="15">
        <v>12.2483</v>
      </c>
      <c r="H14" s="38">
        <v>2.0863</v>
      </c>
      <c r="I14" s="38">
        <v>10.162000000000001</v>
      </c>
      <c r="J14" s="38">
        <v>3.2269000000000001</v>
      </c>
      <c r="K14" s="38">
        <v>6.9351000000000003</v>
      </c>
    </row>
    <row r="15" spans="1:11">
      <c r="A15" s="51" t="s">
        <v>89</v>
      </c>
      <c r="B15" s="38">
        <v>11.4954</v>
      </c>
      <c r="C15" s="38">
        <v>1.7808999999999999</v>
      </c>
      <c r="D15" s="38">
        <v>9.7144999999999992</v>
      </c>
      <c r="E15" s="38">
        <v>2.6665999999999999</v>
      </c>
      <c r="F15" s="38">
        <v>7.0479000000000003</v>
      </c>
      <c r="G15" s="15">
        <v>10.6191</v>
      </c>
      <c r="H15" s="38">
        <v>1.0349999999999999</v>
      </c>
      <c r="I15" s="38">
        <v>9.5840999999999994</v>
      </c>
      <c r="J15" s="38">
        <v>1.9261999999999999</v>
      </c>
      <c r="K15" s="38">
        <v>7.6578999999999997</v>
      </c>
    </row>
    <row r="16" spans="1:11">
      <c r="A16" s="51" t="s">
        <v>90</v>
      </c>
      <c r="B16" s="38">
        <v>11.1441</v>
      </c>
      <c r="C16" s="38">
        <v>0.94469999999999998</v>
      </c>
      <c r="D16" s="38">
        <v>10.199400000000001</v>
      </c>
      <c r="E16" s="38">
        <v>3.3052999999999999</v>
      </c>
      <c r="F16" s="38">
        <v>6.8940999999999999</v>
      </c>
      <c r="G16" s="15">
        <v>10.5404</v>
      </c>
      <c r="H16" s="38">
        <v>1.4395</v>
      </c>
      <c r="I16" s="38">
        <v>9.1008999999999993</v>
      </c>
      <c r="J16" s="38">
        <v>2.7612000000000001</v>
      </c>
      <c r="K16" s="38">
        <v>6.3396999999999997</v>
      </c>
    </row>
    <row r="17" spans="1:11">
      <c r="A17" s="51" t="s">
        <v>91</v>
      </c>
      <c r="B17" s="38">
        <v>13.7911</v>
      </c>
      <c r="C17" s="38">
        <v>2.0920999999999998</v>
      </c>
      <c r="D17" s="38">
        <v>11.6989</v>
      </c>
      <c r="E17" s="38">
        <v>3.9323000000000001</v>
      </c>
      <c r="F17" s="38">
        <v>7.7667000000000002</v>
      </c>
      <c r="G17" s="15">
        <v>14.798500000000001</v>
      </c>
      <c r="H17" s="38">
        <v>3.4238</v>
      </c>
      <c r="I17" s="38">
        <v>11.374700000000001</v>
      </c>
      <c r="J17" s="38">
        <v>3.7684000000000002</v>
      </c>
      <c r="K17" s="38">
        <v>7.6063000000000001</v>
      </c>
    </row>
    <row r="18" spans="1:11">
      <c r="A18" s="51" t="s">
        <v>92</v>
      </c>
      <c r="B18" s="38">
        <v>14.8024</v>
      </c>
      <c r="C18" s="38">
        <v>1.2330000000000001</v>
      </c>
      <c r="D18" s="38">
        <v>13.5694</v>
      </c>
      <c r="E18" s="38">
        <v>4.0328999999999997</v>
      </c>
      <c r="F18" s="38">
        <v>9.5366</v>
      </c>
      <c r="G18" s="15">
        <v>17.096</v>
      </c>
      <c r="H18" s="38">
        <v>2.6202000000000001</v>
      </c>
      <c r="I18" s="38">
        <v>14.4758</v>
      </c>
      <c r="J18" s="38">
        <v>5.6581999999999999</v>
      </c>
      <c r="K18" s="38">
        <v>8.8176000000000005</v>
      </c>
    </row>
    <row r="19" spans="1:11">
      <c r="A19" s="51" t="s">
        <v>93</v>
      </c>
      <c r="B19" s="38">
        <v>14.3538</v>
      </c>
      <c r="C19" s="38">
        <v>1.6802999999999999</v>
      </c>
      <c r="D19" s="38">
        <v>12.673500000000001</v>
      </c>
      <c r="E19" s="38">
        <v>1.7784</v>
      </c>
      <c r="F19" s="38">
        <v>10.895099999999999</v>
      </c>
      <c r="G19" s="15">
        <v>13.078099999999999</v>
      </c>
      <c r="H19" s="38">
        <v>1.3129999999999999</v>
      </c>
      <c r="I19" s="38">
        <v>11.7651</v>
      </c>
      <c r="J19" s="38">
        <v>2.2090999999999998</v>
      </c>
      <c r="K19" s="38">
        <v>9.5559999999999992</v>
      </c>
    </row>
    <row r="20" spans="1:11">
      <c r="A20" s="51" t="s">
        <v>94</v>
      </c>
      <c r="B20" s="38">
        <v>13.619</v>
      </c>
      <c r="C20" s="38">
        <v>2.1987999999999999</v>
      </c>
      <c r="D20" s="38">
        <v>11.4201</v>
      </c>
      <c r="E20" s="38">
        <v>3.2999000000000001</v>
      </c>
      <c r="F20" s="38">
        <v>8.1203000000000003</v>
      </c>
      <c r="G20" s="15">
        <v>12.928599999999999</v>
      </c>
      <c r="H20" s="38">
        <v>2.7412999999999998</v>
      </c>
      <c r="I20" s="38">
        <v>10.1873</v>
      </c>
      <c r="J20" s="38">
        <v>2.9634</v>
      </c>
      <c r="K20" s="38">
        <v>7.2239000000000004</v>
      </c>
    </row>
    <row r="21" spans="1:11">
      <c r="A21" s="51" t="s">
        <v>95</v>
      </c>
      <c r="B21" s="38">
        <v>14.152799999999999</v>
      </c>
      <c r="C21" s="38">
        <v>2.3292000000000002</v>
      </c>
      <c r="D21" s="38">
        <v>11.823600000000001</v>
      </c>
      <c r="E21" s="38">
        <v>3.2553000000000001</v>
      </c>
      <c r="F21" s="38">
        <v>8.5683000000000007</v>
      </c>
      <c r="G21" s="15">
        <v>15.162699999999999</v>
      </c>
      <c r="H21" s="38">
        <v>2.4504999999999999</v>
      </c>
      <c r="I21" s="38">
        <v>12.712300000000001</v>
      </c>
      <c r="J21" s="38">
        <v>5.3815</v>
      </c>
      <c r="K21" s="38">
        <v>7.3308</v>
      </c>
    </row>
    <row r="22" spans="1:11">
      <c r="A22" s="51" t="s">
        <v>96</v>
      </c>
      <c r="B22" s="38">
        <v>23.606100000000001</v>
      </c>
      <c r="C22" s="38">
        <v>3.8666</v>
      </c>
      <c r="D22" s="38">
        <v>19.7395</v>
      </c>
      <c r="E22" s="38">
        <v>2.5554999999999999</v>
      </c>
      <c r="F22" s="38">
        <v>17.184000000000001</v>
      </c>
      <c r="G22" s="15">
        <v>17.622800000000002</v>
      </c>
      <c r="H22" s="38">
        <v>2.1244999999999998</v>
      </c>
      <c r="I22" s="38">
        <v>15.498200000000001</v>
      </c>
      <c r="J22" s="38">
        <v>2.5977999999999999</v>
      </c>
      <c r="K22" s="38">
        <v>12.900399999999999</v>
      </c>
    </row>
    <row r="23" spans="1:11">
      <c r="A23" s="51" t="s">
        <v>97</v>
      </c>
      <c r="B23" s="38">
        <v>19.124400000000001</v>
      </c>
      <c r="C23" s="38">
        <v>3.3767</v>
      </c>
      <c r="D23" s="38">
        <v>15.7477</v>
      </c>
      <c r="E23" s="38">
        <v>4.1677</v>
      </c>
      <c r="F23" s="38">
        <v>11.58</v>
      </c>
      <c r="G23" s="15">
        <v>17.829699999999999</v>
      </c>
      <c r="H23" s="38">
        <v>2.9499</v>
      </c>
      <c r="I23" s="38">
        <v>14.8797</v>
      </c>
      <c r="J23" s="38">
        <v>3.4218999999999999</v>
      </c>
      <c r="K23" s="38">
        <v>11.457800000000001</v>
      </c>
    </row>
    <row r="24" spans="1:11">
      <c r="A24" s="51" t="s">
        <v>98</v>
      </c>
      <c r="B24" s="38">
        <v>13.4247</v>
      </c>
      <c r="C24" s="38">
        <v>3.0226999999999999</v>
      </c>
      <c r="D24" s="38">
        <v>10.401999999999999</v>
      </c>
      <c r="E24" s="38">
        <v>3.4937</v>
      </c>
      <c r="F24" s="38">
        <v>6.9082999999999997</v>
      </c>
      <c r="G24" s="15">
        <v>12.458299999999999</v>
      </c>
      <c r="H24" s="38">
        <v>3.5640000000000001</v>
      </c>
      <c r="I24" s="38">
        <v>8.8942999999999994</v>
      </c>
      <c r="J24" s="38">
        <v>2.7008999999999999</v>
      </c>
      <c r="K24" s="38">
        <v>6.1933999999999996</v>
      </c>
    </row>
    <row r="25" spans="1:11">
      <c r="A25" s="51" t="s">
        <v>99</v>
      </c>
      <c r="B25" s="38">
        <v>17.9605</v>
      </c>
      <c r="C25" s="38">
        <v>3.2113</v>
      </c>
      <c r="D25" s="38">
        <v>14.7491</v>
      </c>
      <c r="E25" s="38">
        <v>3.1042000000000001</v>
      </c>
      <c r="F25" s="38">
        <v>11.645</v>
      </c>
      <c r="G25" s="15">
        <v>18.0596</v>
      </c>
      <c r="H25" s="38">
        <v>4.8792999999999997</v>
      </c>
      <c r="I25" s="38">
        <v>13.180300000000001</v>
      </c>
      <c r="J25" s="38">
        <v>2.5124</v>
      </c>
      <c r="K25" s="38">
        <v>10.667899999999999</v>
      </c>
    </row>
    <row r="26" spans="1:11">
      <c r="A26" s="51" t="s">
        <v>100</v>
      </c>
      <c r="B26" s="38">
        <v>14.3262</v>
      </c>
      <c r="C26" s="38">
        <v>3.7498</v>
      </c>
      <c r="D26" s="38">
        <v>10.576499999999999</v>
      </c>
      <c r="E26" s="38">
        <v>3.0926999999999998</v>
      </c>
      <c r="F26" s="38">
        <v>7.4836999999999998</v>
      </c>
      <c r="G26" s="15">
        <v>13.3306</v>
      </c>
      <c r="H26" s="38">
        <v>3.1663999999999999</v>
      </c>
      <c r="I26" s="38">
        <v>10.164099999999999</v>
      </c>
      <c r="J26" s="38">
        <v>3.5503999999999998</v>
      </c>
      <c r="K26" s="38">
        <v>6.6136999999999997</v>
      </c>
    </row>
    <row r="27" spans="1:11">
      <c r="A27" s="51" t="s">
        <v>101</v>
      </c>
      <c r="B27" s="38">
        <v>12.9985</v>
      </c>
      <c r="C27" s="38">
        <v>2.0093999999999999</v>
      </c>
      <c r="D27" s="38">
        <v>10.989100000000001</v>
      </c>
      <c r="E27" s="38">
        <v>5.0354999999999999</v>
      </c>
      <c r="F27" s="38">
        <v>5.9535999999999998</v>
      </c>
      <c r="G27" s="15">
        <v>13.4323</v>
      </c>
      <c r="H27" s="38">
        <v>1.929</v>
      </c>
      <c r="I27" s="38">
        <v>11.5032</v>
      </c>
      <c r="J27" s="38">
        <v>4.0918000000000001</v>
      </c>
      <c r="K27" s="38">
        <v>7.4114000000000004</v>
      </c>
    </row>
    <row r="28" spans="1:11">
      <c r="A28" s="51" t="s">
        <v>102</v>
      </c>
      <c r="B28" s="38">
        <v>10.5434</v>
      </c>
      <c r="C28" s="38">
        <v>2.0550999999999999</v>
      </c>
      <c r="D28" s="38">
        <v>8.4884000000000004</v>
      </c>
      <c r="E28" s="38">
        <v>4.8887</v>
      </c>
      <c r="F28" s="38">
        <v>3.5996999999999999</v>
      </c>
      <c r="G28" s="15">
        <v>10.210699999999999</v>
      </c>
      <c r="H28" s="38">
        <v>0.81320000000000003</v>
      </c>
      <c r="I28" s="38">
        <v>9.3975000000000009</v>
      </c>
      <c r="J28" s="38">
        <v>3.8689</v>
      </c>
      <c r="K28" s="38">
        <v>5.5286</v>
      </c>
    </row>
    <row r="29" spans="1:11">
      <c r="A29" s="51" t="s">
        <v>103</v>
      </c>
      <c r="B29" s="38">
        <v>15.5799</v>
      </c>
      <c r="C29" s="38">
        <v>2.0619999999999998</v>
      </c>
      <c r="D29" s="38">
        <v>13.517799999999999</v>
      </c>
      <c r="E29" s="38">
        <v>4.6147999999999998</v>
      </c>
      <c r="F29" s="38">
        <v>8.9030000000000005</v>
      </c>
      <c r="G29" s="15">
        <v>14.6358</v>
      </c>
      <c r="H29" s="38">
        <v>3.3696999999999999</v>
      </c>
      <c r="I29" s="38">
        <v>11.2661</v>
      </c>
      <c r="J29" s="38">
        <v>4.2352999999999996</v>
      </c>
      <c r="K29" s="38">
        <v>7.0308000000000002</v>
      </c>
    </row>
    <row r="30" spans="1:11">
      <c r="A30" s="51" t="s">
        <v>104</v>
      </c>
      <c r="B30" s="38">
        <v>11.562799999999999</v>
      </c>
      <c r="C30" s="38">
        <v>1.9406000000000001</v>
      </c>
      <c r="D30" s="38">
        <v>9.6220999999999997</v>
      </c>
      <c r="E30" s="38">
        <v>2.2665000000000002</v>
      </c>
      <c r="F30" s="38">
        <v>7.3555999999999999</v>
      </c>
      <c r="G30" s="15">
        <v>12.646100000000001</v>
      </c>
      <c r="H30" s="38">
        <v>2.4388999999999998</v>
      </c>
      <c r="I30" s="38">
        <v>10.2072</v>
      </c>
      <c r="J30" s="38">
        <v>2.2677999999999998</v>
      </c>
      <c r="K30" s="38">
        <v>7.9394</v>
      </c>
    </row>
    <row r="31" spans="1:11">
      <c r="A31" s="51" t="s">
        <v>105</v>
      </c>
      <c r="B31" s="38">
        <v>17.650300000000001</v>
      </c>
      <c r="C31" s="38">
        <v>2.1442000000000001</v>
      </c>
      <c r="D31" s="38">
        <v>15.5061</v>
      </c>
      <c r="E31" s="38">
        <v>5.7248999999999999</v>
      </c>
      <c r="F31" s="38">
        <v>9.7812000000000001</v>
      </c>
      <c r="G31" s="15">
        <v>16.758299999999998</v>
      </c>
      <c r="H31" s="38">
        <v>2.4178000000000002</v>
      </c>
      <c r="I31" s="38">
        <v>14.3405</v>
      </c>
      <c r="J31" s="38">
        <v>5.43</v>
      </c>
      <c r="K31" s="38">
        <v>8.9105000000000008</v>
      </c>
    </row>
    <row r="32" spans="1:11">
      <c r="A32" s="51" t="s">
        <v>106</v>
      </c>
      <c r="B32" s="38">
        <v>12.3551</v>
      </c>
      <c r="C32" s="38">
        <v>2.5813000000000001</v>
      </c>
      <c r="D32" s="38">
        <v>9.7737999999999996</v>
      </c>
      <c r="E32" s="38">
        <v>3.427</v>
      </c>
      <c r="F32" s="38">
        <v>6.3467000000000002</v>
      </c>
      <c r="G32" s="15">
        <v>13.1028</v>
      </c>
      <c r="H32" s="38">
        <v>2.1741999999999999</v>
      </c>
      <c r="I32" s="38">
        <v>10.928599999999999</v>
      </c>
      <c r="J32" s="38">
        <v>5.1448</v>
      </c>
      <c r="K32" s="38">
        <v>5.7838000000000003</v>
      </c>
    </row>
    <row r="33" spans="1:11">
      <c r="A33" s="51" t="s">
        <v>107</v>
      </c>
      <c r="B33" s="38">
        <v>19.966999999999999</v>
      </c>
      <c r="C33" s="38">
        <v>2.0998999999999999</v>
      </c>
      <c r="D33" s="38">
        <v>17.867100000000001</v>
      </c>
      <c r="E33" s="38">
        <v>3.9759000000000002</v>
      </c>
      <c r="F33" s="38">
        <v>13.891299999999999</v>
      </c>
      <c r="G33" s="15">
        <v>18.560500000000001</v>
      </c>
      <c r="H33" s="38">
        <v>2.1312000000000002</v>
      </c>
      <c r="I33" s="38">
        <v>16.429300000000001</v>
      </c>
      <c r="J33" s="38">
        <v>3.09</v>
      </c>
      <c r="K33" s="38">
        <v>13.3393</v>
      </c>
    </row>
    <row r="34" spans="1:11">
      <c r="A34" s="51" t="s">
        <v>108</v>
      </c>
      <c r="B34" s="38">
        <v>14.9095</v>
      </c>
      <c r="C34" s="38">
        <v>1.9812000000000001</v>
      </c>
      <c r="D34" s="38">
        <v>12.9283</v>
      </c>
      <c r="E34" s="38">
        <v>2.9620000000000002</v>
      </c>
      <c r="F34" s="38">
        <v>9.9663000000000004</v>
      </c>
      <c r="G34" s="15">
        <v>14.124499999999999</v>
      </c>
      <c r="H34" s="38">
        <v>1.8551</v>
      </c>
      <c r="I34" s="38">
        <v>12.269399999999999</v>
      </c>
      <c r="J34" s="38">
        <v>1.2785</v>
      </c>
      <c r="K34" s="38">
        <v>10.9909</v>
      </c>
    </row>
    <row r="35" spans="1:11">
      <c r="A35" s="51" t="s">
        <v>109</v>
      </c>
      <c r="B35" s="38">
        <v>14.3314</v>
      </c>
      <c r="C35" s="38">
        <v>1.7883</v>
      </c>
      <c r="D35" s="38">
        <v>12.543100000000001</v>
      </c>
      <c r="E35" s="38">
        <v>2.8601999999999999</v>
      </c>
      <c r="F35" s="38">
        <v>9.6829000000000001</v>
      </c>
      <c r="G35" s="15">
        <v>12.824299999999999</v>
      </c>
      <c r="H35" s="38">
        <v>2.6309999999999998</v>
      </c>
      <c r="I35" s="38">
        <v>10.1934</v>
      </c>
      <c r="J35" s="38">
        <v>2.8778000000000001</v>
      </c>
      <c r="K35" s="38">
        <v>7.3155000000000001</v>
      </c>
    </row>
    <row r="36" spans="1:11">
      <c r="A36" s="51" t="s">
        <v>110</v>
      </c>
      <c r="B36" s="38">
        <v>15.0075</v>
      </c>
      <c r="C36" s="38">
        <v>2.6315</v>
      </c>
      <c r="D36" s="38">
        <v>12.375999999999999</v>
      </c>
      <c r="E36" s="38">
        <v>1.1954</v>
      </c>
      <c r="F36" s="38">
        <v>11.1806</v>
      </c>
      <c r="G36" s="15">
        <v>14.5562</v>
      </c>
      <c r="H36" s="38">
        <v>1.3924000000000001</v>
      </c>
      <c r="I36" s="38">
        <v>13.1638</v>
      </c>
      <c r="J36" s="38">
        <v>1.0275000000000001</v>
      </c>
      <c r="K36" s="38">
        <v>12.1363</v>
      </c>
    </row>
    <row r="37" spans="1:11">
      <c r="A37" s="51" t="s">
        <v>111</v>
      </c>
      <c r="B37" s="38">
        <v>15.084199999999999</v>
      </c>
      <c r="C37" s="38">
        <v>2.1316999999999999</v>
      </c>
      <c r="D37" s="38">
        <v>12.952500000000001</v>
      </c>
      <c r="E37" s="38">
        <v>2.5445000000000002</v>
      </c>
      <c r="F37" s="38">
        <v>10.4079</v>
      </c>
      <c r="G37" s="15">
        <v>14.857799999999999</v>
      </c>
      <c r="H37" s="38">
        <v>1.6458999999999999</v>
      </c>
      <c r="I37" s="38">
        <v>13.2119</v>
      </c>
      <c r="J37" s="38">
        <v>2.9735999999999998</v>
      </c>
      <c r="K37" s="38">
        <v>10.238300000000001</v>
      </c>
    </row>
    <row r="38" spans="1:11">
      <c r="A38" s="51" t="s">
        <v>112</v>
      </c>
      <c r="B38" s="38">
        <v>15.5487</v>
      </c>
      <c r="C38" s="38">
        <v>2.2509999999999999</v>
      </c>
      <c r="D38" s="38">
        <v>13.297700000000001</v>
      </c>
      <c r="E38" s="38">
        <v>5.1254999999999997</v>
      </c>
      <c r="F38" s="38">
        <v>8.1722000000000001</v>
      </c>
      <c r="G38" s="15">
        <v>14.996499999999999</v>
      </c>
      <c r="H38" s="38">
        <v>3.7738</v>
      </c>
      <c r="I38" s="38">
        <v>11.222799999999999</v>
      </c>
      <c r="J38" s="38">
        <v>3.1869999999999998</v>
      </c>
      <c r="K38" s="38">
        <v>8.0357000000000003</v>
      </c>
    </row>
    <row r="39" spans="1:11">
      <c r="A39" s="51" t="s">
        <v>113</v>
      </c>
      <c r="B39" s="38">
        <v>12.1892</v>
      </c>
      <c r="C39" s="38">
        <v>3.3203</v>
      </c>
      <c r="D39" s="38">
        <v>8.8689</v>
      </c>
      <c r="E39" s="38">
        <v>1.6514</v>
      </c>
      <c r="F39" s="38">
        <v>7.2175000000000002</v>
      </c>
      <c r="G39" s="15">
        <v>15.063499999999999</v>
      </c>
      <c r="H39" s="38">
        <v>4.4634999999999998</v>
      </c>
      <c r="I39" s="38">
        <v>10.6</v>
      </c>
      <c r="J39" s="38">
        <v>2.4811999999999999</v>
      </c>
      <c r="K39" s="38">
        <v>8.1187000000000005</v>
      </c>
    </row>
    <row r="40" spans="1:11">
      <c r="A40" s="51" t="s">
        <v>114</v>
      </c>
      <c r="B40" s="38">
        <v>15.9732</v>
      </c>
      <c r="C40" s="38">
        <v>3.5779999999999998</v>
      </c>
      <c r="D40" s="38">
        <v>12.395200000000001</v>
      </c>
      <c r="E40" s="38">
        <v>3.6259000000000001</v>
      </c>
      <c r="F40" s="38">
        <v>8.7691999999999997</v>
      </c>
      <c r="G40" s="15">
        <v>14.3117</v>
      </c>
      <c r="H40" s="38">
        <v>4.6515000000000004</v>
      </c>
      <c r="I40" s="38">
        <v>9.6601999999999997</v>
      </c>
      <c r="J40" s="38">
        <v>3.4561000000000002</v>
      </c>
      <c r="K40" s="38">
        <v>6.2041000000000004</v>
      </c>
    </row>
    <row r="41" spans="1:11">
      <c r="A41" s="51" t="s">
        <v>115</v>
      </c>
      <c r="B41" s="38">
        <v>14.783899999999999</v>
      </c>
      <c r="C41" s="38">
        <v>3.3841000000000001</v>
      </c>
      <c r="D41" s="38">
        <v>11.399800000000001</v>
      </c>
      <c r="E41" s="38">
        <v>4.6932999999999998</v>
      </c>
      <c r="F41" s="38">
        <v>6.7065000000000001</v>
      </c>
      <c r="G41" s="15">
        <v>15.258599999999999</v>
      </c>
      <c r="H41" s="38">
        <v>2.3515999999999999</v>
      </c>
      <c r="I41" s="38">
        <v>12.907</v>
      </c>
      <c r="J41" s="38">
        <v>4.5214999999999996</v>
      </c>
      <c r="K41" s="38">
        <v>8.3855000000000004</v>
      </c>
    </row>
    <row r="42" spans="1:11">
      <c r="A42" s="51" t="s">
        <v>116</v>
      </c>
      <c r="B42" s="38">
        <v>15.7888</v>
      </c>
      <c r="C42" s="38">
        <v>2.355</v>
      </c>
      <c r="D42" s="38">
        <v>13.4338</v>
      </c>
      <c r="E42" s="38">
        <v>3.0449999999999999</v>
      </c>
      <c r="F42" s="38">
        <v>10.3888</v>
      </c>
      <c r="G42" s="15">
        <v>16.526499999999999</v>
      </c>
      <c r="H42" s="38">
        <v>2.4710000000000001</v>
      </c>
      <c r="I42" s="38">
        <v>14.0555</v>
      </c>
      <c r="J42" s="38">
        <v>4.2534999999999998</v>
      </c>
      <c r="K42" s="38">
        <v>9.8019999999999996</v>
      </c>
    </row>
    <row r="43" spans="1:11">
      <c r="A43" s="51" t="s">
        <v>117</v>
      </c>
      <c r="B43" s="38">
        <v>20.046299999999999</v>
      </c>
      <c r="C43" s="38">
        <v>2.3993000000000002</v>
      </c>
      <c r="D43" s="38">
        <v>17.646999999999998</v>
      </c>
      <c r="E43" s="38">
        <v>5.7373000000000003</v>
      </c>
      <c r="F43" s="38">
        <v>11.909700000000001</v>
      </c>
      <c r="G43" s="15">
        <v>18.8871</v>
      </c>
      <c r="H43" s="38">
        <v>1.8488</v>
      </c>
      <c r="I43" s="38">
        <v>17.0383</v>
      </c>
      <c r="J43" s="38">
        <v>4.5393999999999997</v>
      </c>
      <c r="K43" s="38">
        <v>12.498799999999999</v>
      </c>
    </row>
    <row r="44" spans="1:11">
      <c r="A44" s="51" t="s">
        <v>118</v>
      </c>
      <c r="B44" s="38">
        <v>13.936299999999999</v>
      </c>
      <c r="C44" s="38">
        <v>3.7349000000000001</v>
      </c>
      <c r="D44" s="38">
        <v>10.2014</v>
      </c>
      <c r="E44" s="38">
        <v>5.6102999999999996</v>
      </c>
      <c r="F44" s="38">
        <v>4.5911</v>
      </c>
      <c r="G44" s="15">
        <v>13.288399999999999</v>
      </c>
      <c r="H44" s="38">
        <v>1.6001000000000001</v>
      </c>
      <c r="I44" s="38">
        <v>11.6883</v>
      </c>
      <c r="J44" s="38">
        <v>5.2896000000000001</v>
      </c>
      <c r="K44" s="38">
        <v>6.3986999999999998</v>
      </c>
    </row>
    <row r="45" spans="1:11">
      <c r="A45" s="51" t="s">
        <v>119</v>
      </c>
      <c r="B45" s="38">
        <v>15.667299999999999</v>
      </c>
      <c r="C45" s="38">
        <v>1.4209000000000001</v>
      </c>
      <c r="D45" s="38">
        <v>14.2464</v>
      </c>
      <c r="E45" s="38">
        <v>7.2859999999999996</v>
      </c>
      <c r="F45" s="38">
        <v>6.9603999999999999</v>
      </c>
      <c r="G45" s="15">
        <v>15.024800000000001</v>
      </c>
      <c r="H45" s="38">
        <v>1.2277</v>
      </c>
      <c r="I45" s="38">
        <v>13.797000000000001</v>
      </c>
      <c r="J45" s="38">
        <v>6.5076999999999998</v>
      </c>
      <c r="K45" s="38">
        <v>7.2892999999999999</v>
      </c>
    </row>
    <row r="46" spans="1:11">
      <c r="A46" s="51" t="s">
        <v>120</v>
      </c>
      <c r="B46" s="38">
        <v>10.885300000000001</v>
      </c>
      <c r="C46" s="38">
        <v>2.6273</v>
      </c>
      <c r="D46" s="38">
        <v>8.2579999999999991</v>
      </c>
      <c r="E46" s="38">
        <v>2.6619000000000002</v>
      </c>
      <c r="F46" s="38">
        <v>5.5960999999999999</v>
      </c>
      <c r="G46" s="15">
        <v>13.7859</v>
      </c>
      <c r="H46" s="38">
        <v>5.6951999999999998</v>
      </c>
      <c r="I46" s="38">
        <v>8.0907</v>
      </c>
      <c r="J46" s="38">
        <v>3.6200999999999999</v>
      </c>
      <c r="K46" s="38">
        <v>4.4706000000000001</v>
      </c>
    </row>
    <row r="47" spans="1:11">
      <c r="A47" s="51" t="s">
        <v>121</v>
      </c>
      <c r="B47" s="38">
        <v>13.8241</v>
      </c>
      <c r="C47" s="38">
        <v>5.3998999999999997</v>
      </c>
      <c r="D47" s="38">
        <v>8.4242000000000008</v>
      </c>
      <c r="E47" s="38">
        <v>4.1664000000000003</v>
      </c>
      <c r="F47" s="38">
        <v>4.2577999999999996</v>
      </c>
      <c r="G47" s="15">
        <v>12.7883</v>
      </c>
      <c r="H47" s="38">
        <v>5.0198</v>
      </c>
      <c r="I47" s="38">
        <v>7.7685000000000004</v>
      </c>
      <c r="J47" s="38">
        <v>2.8900999999999999</v>
      </c>
      <c r="K47" s="38">
        <v>4.8784000000000001</v>
      </c>
    </row>
    <row r="48" spans="1:11">
      <c r="A48" s="51" t="s">
        <v>122</v>
      </c>
      <c r="B48" s="38">
        <v>12.3924</v>
      </c>
      <c r="C48" s="38">
        <v>1.6418999999999999</v>
      </c>
      <c r="D48" s="38">
        <v>10.750500000000001</v>
      </c>
      <c r="E48" s="38">
        <v>4.3136999999999999</v>
      </c>
      <c r="F48" s="38">
        <v>6.4367999999999999</v>
      </c>
      <c r="G48" s="15">
        <v>11.748799999999999</v>
      </c>
      <c r="H48" s="38">
        <v>1.8686</v>
      </c>
      <c r="I48" s="38">
        <v>9.8802000000000003</v>
      </c>
      <c r="J48" s="38">
        <v>3.7553999999999998</v>
      </c>
      <c r="K48" s="38">
        <v>6.1246999999999998</v>
      </c>
    </row>
    <row r="49" spans="1:11">
      <c r="A49" s="51" t="s">
        <v>123</v>
      </c>
      <c r="B49" s="38">
        <v>16.051600000000001</v>
      </c>
      <c r="C49" s="38">
        <v>3.2170000000000001</v>
      </c>
      <c r="D49" s="38">
        <v>12.8346</v>
      </c>
      <c r="E49" s="38">
        <v>3.7063999999999999</v>
      </c>
      <c r="F49" s="38">
        <v>9.1281999999999996</v>
      </c>
      <c r="G49" s="15">
        <v>16.562899999999999</v>
      </c>
      <c r="H49" s="38">
        <v>2.2957999999999998</v>
      </c>
      <c r="I49" s="38">
        <v>14.267099999999999</v>
      </c>
      <c r="J49" s="38">
        <v>2.8346</v>
      </c>
      <c r="K49" s="38">
        <v>11.432499999999999</v>
      </c>
    </row>
    <row r="50" spans="1:11">
      <c r="A50" s="51" t="s">
        <v>124</v>
      </c>
      <c r="B50" s="38">
        <v>15.722300000000001</v>
      </c>
      <c r="C50" s="38">
        <v>4.3764000000000003</v>
      </c>
      <c r="D50" s="38">
        <v>11.3459</v>
      </c>
      <c r="E50" s="38">
        <v>3.0933000000000002</v>
      </c>
      <c r="F50" s="38">
        <v>8.2525999999999993</v>
      </c>
      <c r="G50" s="15">
        <v>14.9803</v>
      </c>
      <c r="H50" s="38">
        <v>4.0201000000000002</v>
      </c>
      <c r="I50" s="38">
        <v>10.9602</v>
      </c>
      <c r="J50" s="38">
        <v>3.6623999999999999</v>
      </c>
      <c r="K50" s="38">
        <v>7.2979000000000003</v>
      </c>
    </row>
    <row r="51" spans="1:11">
      <c r="A51" s="51" t="s">
        <v>125</v>
      </c>
      <c r="B51" s="38">
        <v>12.862500000000001</v>
      </c>
      <c r="C51" s="38">
        <v>1.9302999999999999</v>
      </c>
      <c r="D51" s="38">
        <v>10.9322</v>
      </c>
      <c r="E51" s="38">
        <v>3.8557000000000001</v>
      </c>
      <c r="F51" s="38">
        <v>7.0765000000000002</v>
      </c>
      <c r="G51" s="15">
        <v>15.0738</v>
      </c>
      <c r="H51" s="38">
        <v>2.2646999999999999</v>
      </c>
      <c r="I51" s="38">
        <v>12.809200000000001</v>
      </c>
      <c r="J51" s="38">
        <v>4.6509999999999998</v>
      </c>
      <c r="K51" s="38">
        <v>8.1582000000000008</v>
      </c>
    </row>
    <row r="52" spans="1:11">
      <c r="A52" s="51" t="s">
        <v>126</v>
      </c>
      <c r="B52" s="38">
        <v>19.453399999999998</v>
      </c>
      <c r="C52" s="38">
        <v>2.2351000000000001</v>
      </c>
      <c r="D52" s="38">
        <v>17.218299999999999</v>
      </c>
      <c r="E52" s="38">
        <v>8.8301999999999996</v>
      </c>
      <c r="F52" s="38">
        <v>8.3881999999999994</v>
      </c>
      <c r="G52" s="15">
        <v>17.0398</v>
      </c>
      <c r="H52" s="38">
        <v>1.4179999999999999</v>
      </c>
      <c r="I52" s="38">
        <v>15.6218</v>
      </c>
      <c r="J52" s="38">
        <v>7.7309000000000001</v>
      </c>
      <c r="K52" s="38">
        <v>7.8909000000000002</v>
      </c>
    </row>
    <row r="53" spans="1:11">
      <c r="A53" s="51" t="s">
        <v>127</v>
      </c>
      <c r="B53" s="38">
        <v>13.724299999999999</v>
      </c>
      <c r="C53" s="38">
        <v>1.7310000000000001</v>
      </c>
      <c r="D53" s="38">
        <v>11.9933</v>
      </c>
      <c r="E53" s="38">
        <v>2.4285999999999999</v>
      </c>
      <c r="F53" s="38">
        <v>9.5648</v>
      </c>
      <c r="G53" s="15">
        <v>14.523899999999999</v>
      </c>
      <c r="H53" s="38">
        <v>2.2016</v>
      </c>
      <c r="I53" s="38">
        <v>12.3223</v>
      </c>
      <c r="J53" s="38">
        <v>2.9315000000000002</v>
      </c>
      <c r="K53" s="38">
        <v>9.3908000000000005</v>
      </c>
    </row>
    <row r="54" spans="1:11">
      <c r="A54" s="51" t="s">
        <v>128</v>
      </c>
      <c r="B54" s="38">
        <v>14.8918</v>
      </c>
      <c r="C54" s="38">
        <v>1.2584</v>
      </c>
      <c r="D54" s="38">
        <v>13.6334</v>
      </c>
      <c r="E54" s="38">
        <v>2.8864999999999998</v>
      </c>
      <c r="F54" s="38">
        <v>10.7469</v>
      </c>
      <c r="G54" s="15">
        <v>14.9335</v>
      </c>
      <c r="H54" s="38">
        <v>1.6052</v>
      </c>
      <c r="I54" s="38">
        <v>13.3283</v>
      </c>
      <c r="J54" s="38">
        <v>3.8628999999999998</v>
      </c>
      <c r="K54" s="38">
        <v>9.4654000000000007</v>
      </c>
    </row>
    <row r="55" spans="1:11">
      <c r="A55" s="40" t="s">
        <v>129</v>
      </c>
      <c r="B55" s="41"/>
      <c r="C55" s="41"/>
      <c r="D55" s="41"/>
      <c r="E55" s="41"/>
      <c r="F55" s="41"/>
      <c r="G55" s="41"/>
      <c r="H55" s="41"/>
      <c r="I55" s="41"/>
      <c r="J55" s="41"/>
      <c r="K55" s="41"/>
    </row>
    <row r="56" spans="1:11">
      <c r="A56" s="52" t="s">
        <v>131</v>
      </c>
      <c r="B56" s="38">
        <v>15.9575</v>
      </c>
      <c r="C56" s="38">
        <v>5.1509999999999998</v>
      </c>
      <c r="D56" s="38">
        <v>10.8064</v>
      </c>
      <c r="E56" s="38">
        <v>2.4918999999999998</v>
      </c>
      <c r="F56" s="38">
        <v>8.3145000000000007</v>
      </c>
      <c r="G56" s="15">
        <v>13.623900000000001</v>
      </c>
      <c r="H56" s="38">
        <v>4.8053999999999997</v>
      </c>
      <c r="I56" s="38">
        <v>8.8185000000000002</v>
      </c>
      <c r="J56" s="38">
        <v>1.0444</v>
      </c>
      <c r="K56" s="38">
        <v>7.7740999999999998</v>
      </c>
    </row>
    <row r="57" spans="1:11">
      <c r="A57" s="52" t="s">
        <v>180</v>
      </c>
      <c r="B57" s="38">
        <v>10.1928</v>
      </c>
      <c r="C57" s="38">
        <v>1.1249</v>
      </c>
      <c r="D57" s="38">
        <v>9.0678999999999998</v>
      </c>
      <c r="E57" s="38">
        <v>2.3043999999999998</v>
      </c>
      <c r="F57" s="38">
        <v>6.7636000000000003</v>
      </c>
      <c r="G57" s="15">
        <v>11.120699999999999</v>
      </c>
      <c r="H57" s="38">
        <v>0.92610000000000003</v>
      </c>
      <c r="I57" s="38">
        <v>10.194599999999999</v>
      </c>
      <c r="J57" s="38">
        <v>2.7168999999999999</v>
      </c>
      <c r="K57" s="38">
        <v>7.4776999999999996</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K59"/>
  <sheetViews>
    <sheetView workbookViewId="0"/>
  </sheetViews>
  <sheetFormatPr defaultRowHeight="15"/>
  <cols>
    <col min="1" max="1" width="26" customWidth="1"/>
    <col min="2" max="11" width="16" customWidth="1"/>
  </cols>
  <sheetData>
    <row r="1" spans="1:11">
      <c r="A1" s="2" t="s">
        <v>24</v>
      </c>
    </row>
    <row r="2" spans="1:11">
      <c r="A2" s="43" t="s">
        <v>73</v>
      </c>
      <c r="B2" s="66">
        <v>2009</v>
      </c>
      <c r="C2" s="45"/>
      <c r="D2" s="45"/>
      <c r="E2" s="45"/>
      <c r="F2" s="45"/>
      <c r="G2" s="66">
        <v>2011</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13.416499999999999</v>
      </c>
      <c r="C4" s="38">
        <v>2.1126</v>
      </c>
      <c r="D4" s="38">
        <v>11.303900000000001</v>
      </c>
      <c r="E4" s="38">
        <v>2.9580000000000002</v>
      </c>
      <c r="F4" s="38">
        <v>8.3459000000000003</v>
      </c>
      <c r="G4" s="15">
        <v>13.3362</v>
      </c>
      <c r="H4" s="38">
        <v>1.9994000000000001</v>
      </c>
      <c r="I4" s="38">
        <v>11.3367</v>
      </c>
      <c r="J4" s="38">
        <v>2.6436999999999999</v>
      </c>
      <c r="K4" s="38">
        <v>8.6929999999999996</v>
      </c>
    </row>
    <row r="5" spans="1:11">
      <c r="A5" s="51" t="s">
        <v>79</v>
      </c>
      <c r="B5" s="38">
        <v>9.9903999999999993</v>
      </c>
      <c r="C5" s="38">
        <v>0.94079999999999997</v>
      </c>
      <c r="D5" s="38">
        <v>9.0495999999999999</v>
      </c>
      <c r="E5" s="38">
        <v>5.5452000000000004</v>
      </c>
      <c r="F5" s="38">
        <v>3.5044</v>
      </c>
      <c r="G5" s="15">
        <v>9.8415999999999997</v>
      </c>
      <c r="H5" s="38">
        <v>1.1222000000000001</v>
      </c>
      <c r="I5" s="38">
        <v>8.7194000000000003</v>
      </c>
      <c r="J5" s="38">
        <v>5.0286</v>
      </c>
      <c r="K5" s="38">
        <v>3.6907999999999999</v>
      </c>
    </row>
    <row r="6" spans="1:11">
      <c r="A6" s="51" t="s">
        <v>80</v>
      </c>
      <c r="B6" s="38">
        <v>17.162400000000002</v>
      </c>
      <c r="C6" s="38">
        <v>1.1515</v>
      </c>
      <c r="D6" s="38">
        <v>16.010899999999999</v>
      </c>
      <c r="E6" s="38">
        <v>3.9340000000000002</v>
      </c>
      <c r="F6" s="38">
        <v>12.0769</v>
      </c>
      <c r="G6" s="15">
        <v>15.9389</v>
      </c>
      <c r="H6" s="38">
        <v>2.2355</v>
      </c>
      <c r="I6" s="38">
        <v>13.7034</v>
      </c>
      <c r="J6" s="38">
        <v>3.1069</v>
      </c>
      <c r="K6" s="38">
        <v>10.596500000000001</v>
      </c>
    </row>
    <row r="7" spans="1:11">
      <c r="A7" s="51" t="s">
        <v>81</v>
      </c>
      <c r="B7" s="38">
        <v>13.393000000000001</v>
      </c>
      <c r="C7" s="38">
        <v>1.3062</v>
      </c>
      <c r="D7" s="38">
        <v>12.0868</v>
      </c>
      <c r="E7" s="38">
        <v>4.444</v>
      </c>
      <c r="F7" s="38">
        <v>7.6429</v>
      </c>
      <c r="G7" s="15">
        <v>11.5847</v>
      </c>
      <c r="H7" s="38">
        <v>1.022</v>
      </c>
      <c r="I7" s="38">
        <v>10.5627</v>
      </c>
      <c r="J7" s="38">
        <v>2.3607999999999998</v>
      </c>
      <c r="K7" s="38">
        <v>8.2019000000000002</v>
      </c>
    </row>
    <row r="8" spans="1:11">
      <c r="A8" s="51" t="s">
        <v>82</v>
      </c>
      <c r="B8" s="38">
        <v>12.0223</v>
      </c>
      <c r="C8" s="38">
        <v>1.2664</v>
      </c>
      <c r="D8" s="38">
        <v>10.7559</v>
      </c>
      <c r="E8" s="38">
        <v>2.4028</v>
      </c>
      <c r="F8" s="38">
        <v>8.3530999999999995</v>
      </c>
      <c r="G8" s="15">
        <v>12.6876</v>
      </c>
      <c r="H8" s="38">
        <v>0.90880000000000005</v>
      </c>
      <c r="I8" s="38">
        <v>11.7788</v>
      </c>
      <c r="J8" s="38">
        <v>2.1164000000000001</v>
      </c>
      <c r="K8" s="38">
        <v>9.6623999999999999</v>
      </c>
    </row>
    <row r="9" spans="1:11">
      <c r="A9" s="51" t="s">
        <v>83</v>
      </c>
      <c r="B9" s="38">
        <v>9.5191999999999997</v>
      </c>
      <c r="C9" s="38">
        <v>2.0451000000000001</v>
      </c>
      <c r="D9" s="38">
        <v>7.4741</v>
      </c>
      <c r="E9" s="38">
        <v>2.6648999999999998</v>
      </c>
      <c r="F9" s="38">
        <v>4.8091999999999997</v>
      </c>
      <c r="G9" s="15">
        <v>9.5911000000000008</v>
      </c>
      <c r="H9" s="38">
        <v>1.3878999999999999</v>
      </c>
      <c r="I9" s="38">
        <v>8.2032000000000007</v>
      </c>
      <c r="J9" s="38">
        <v>2.4828000000000001</v>
      </c>
      <c r="K9" s="38">
        <v>5.7203999999999997</v>
      </c>
    </row>
    <row r="10" spans="1:11">
      <c r="A10" s="51" t="s">
        <v>84</v>
      </c>
      <c r="B10" s="38">
        <v>11.347099999999999</v>
      </c>
      <c r="C10" s="38">
        <v>1.4779</v>
      </c>
      <c r="D10" s="38">
        <v>9.8690999999999995</v>
      </c>
      <c r="E10" s="38">
        <v>1.2622</v>
      </c>
      <c r="F10" s="38">
        <v>8.6069999999999993</v>
      </c>
      <c r="G10" s="15">
        <v>10.8033</v>
      </c>
      <c r="H10" s="38">
        <v>1.0653999999999999</v>
      </c>
      <c r="I10" s="38">
        <v>9.7378</v>
      </c>
      <c r="J10" s="38">
        <v>0.99829999999999997</v>
      </c>
      <c r="K10" s="38">
        <v>8.7395999999999994</v>
      </c>
    </row>
    <row r="11" spans="1:11">
      <c r="A11" s="51" t="s">
        <v>85</v>
      </c>
      <c r="B11" s="38">
        <v>13.456099999999999</v>
      </c>
      <c r="C11" s="38">
        <v>1.8507</v>
      </c>
      <c r="D11" s="38">
        <v>11.605399999999999</v>
      </c>
      <c r="E11" s="38">
        <v>1.5106999999999999</v>
      </c>
      <c r="F11" s="38">
        <v>10.0946</v>
      </c>
      <c r="G11" s="15">
        <v>13.882899999999999</v>
      </c>
      <c r="H11" s="38">
        <v>1.2023999999999999</v>
      </c>
      <c r="I11" s="38">
        <v>12.6805</v>
      </c>
      <c r="J11" s="38">
        <v>1.3686</v>
      </c>
      <c r="K11" s="38">
        <v>11.3118</v>
      </c>
    </row>
    <row r="12" spans="1:11">
      <c r="A12" s="51" t="s">
        <v>86</v>
      </c>
      <c r="B12" s="38">
        <v>15.305199999999999</v>
      </c>
      <c r="C12" s="38">
        <v>3.0891999999999999</v>
      </c>
      <c r="D12" s="38">
        <v>12.215999999999999</v>
      </c>
      <c r="E12" s="38">
        <v>1.5258</v>
      </c>
      <c r="F12" s="38">
        <v>10.690200000000001</v>
      </c>
      <c r="G12" s="15">
        <v>16.008700000000001</v>
      </c>
      <c r="H12" s="38">
        <v>3.2761</v>
      </c>
      <c r="I12" s="38">
        <v>12.7326</v>
      </c>
      <c r="J12" s="38">
        <v>2.6394000000000002</v>
      </c>
      <c r="K12" s="38">
        <v>10.0932</v>
      </c>
    </row>
    <row r="13" spans="1:11">
      <c r="A13" s="51" t="s">
        <v>87</v>
      </c>
      <c r="B13" s="38">
        <v>16.7501</v>
      </c>
      <c r="C13" s="38">
        <v>1.6975</v>
      </c>
      <c r="D13" s="38">
        <v>15.0526</v>
      </c>
      <c r="E13" s="38">
        <v>3.4586000000000001</v>
      </c>
      <c r="F13" s="38">
        <v>11.593999999999999</v>
      </c>
      <c r="G13" s="15">
        <v>15.7768</v>
      </c>
      <c r="H13" s="38">
        <v>1.3031999999999999</v>
      </c>
      <c r="I13" s="38">
        <v>14.4735</v>
      </c>
      <c r="J13" s="38">
        <v>2.7126999999999999</v>
      </c>
      <c r="K13" s="38">
        <v>11.760899999999999</v>
      </c>
    </row>
    <row r="14" spans="1:11">
      <c r="A14" s="51" t="s">
        <v>88</v>
      </c>
      <c r="B14" s="38">
        <v>10.5037</v>
      </c>
      <c r="C14" s="38">
        <v>1.1440999999999999</v>
      </c>
      <c r="D14" s="38">
        <v>9.3596000000000004</v>
      </c>
      <c r="E14" s="38">
        <v>2.6421000000000001</v>
      </c>
      <c r="F14" s="38">
        <v>6.7175000000000002</v>
      </c>
      <c r="G14" s="15">
        <v>11.666399999999999</v>
      </c>
      <c r="H14" s="38">
        <v>1.4697</v>
      </c>
      <c r="I14" s="38">
        <v>10.1967</v>
      </c>
      <c r="J14" s="38">
        <v>2.6318000000000001</v>
      </c>
      <c r="K14" s="38">
        <v>7.5648999999999997</v>
      </c>
    </row>
    <row r="15" spans="1:11">
      <c r="A15" s="51" t="s">
        <v>89</v>
      </c>
      <c r="B15" s="38">
        <v>10.4885</v>
      </c>
      <c r="C15" s="38">
        <v>1.1129</v>
      </c>
      <c r="D15" s="38">
        <v>9.3756000000000004</v>
      </c>
      <c r="E15" s="38">
        <v>1.4833000000000001</v>
      </c>
      <c r="F15" s="38">
        <v>7.8922999999999996</v>
      </c>
      <c r="G15" s="15">
        <v>9.6007999999999996</v>
      </c>
      <c r="H15" s="38">
        <v>1.5488</v>
      </c>
      <c r="I15" s="38">
        <v>8.0519999999999996</v>
      </c>
      <c r="J15" s="38">
        <v>1.3197000000000001</v>
      </c>
      <c r="K15" s="38">
        <v>6.7323000000000004</v>
      </c>
    </row>
    <row r="16" spans="1:11">
      <c r="A16" s="51" t="s">
        <v>90</v>
      </c>
      <c r="B16" s="38">
        <v>10.3919</v>
      </c>
      <c r="C16" s="38">
        <v>1.036</v>
      </c>
      <c r="D16" s="38">
        <v>9.3559000000000001</v>
      </c>
      <c r="E16" s="38">
        <v>2.7597999999999998</v>
      </c>
      <c r="F16" s="38">
        <v>6.5960999999999999</v>
      </c>
      <c r="G16" s="15">
        <v>10.501200000000001</v>
      </c>
      <c r="H16" s="38">
        <v>1.0059</v>
      </c>
      <c r="I16" s="38">
        <v>9.4953000000000003</v>
      </c>
      <c r="J16" s="38">
        <v>2.444</v>
      </c>
      <c r="K16" s="38">
        <v>7.0513000000000003</v>
      </c>
    </row>
    <row r="17" spans="1:11">
      <c r="A17" s="51" t="s">
        <v>91</v>
      </c>
      <c r="B17" s="38">
        <v>14.757999999999999</v>
      </c>
      <c r="C17" s="38">
        <v>1.7471000000000001</v>
      </c>
      <c r="D17" s="38">
        <v>13.010899999999999</v>
      </c>
      <c r="E17" s="38">
        <v>4.0994999999999999</v>
      </c>
      <c r="F17" s="38">
        <v>8.9115000000000002</v>
      </c>
      <c r="G17" s="15">
        <v>14.0343</v>
      </c>
      <c r="H17" s="38">
        <v>1.9494</v>
      </c>
      <c r="I17" s="38">
        <v>12.0848</v>
      </c>
      <c r="J17" s="38">
        <v>3.9977</v>
      </c>
      <c r="K17" s="38">
        <v>8.0870999999999995</v>
      </c>
    </row>
    <row r="18" spans="1:11">
      <c r="A18" s="51" t="s">
        <v>92</v>
      </c>
      <c r="B18" s="38">
        <v>15.5266</v>
      </c>
      <c r="C18" s="38">
        <v>2.2730999999999999</v>
      </c>
      <c r="D18" s="38">
        <v>13.253500000000001</v>
      </c>
      <c r="E18" s="38">
        <v>4.9615</v>
      </c>
      <c r="F18" s="38">
        <v>8.2919999999999998</v>
      </c>
      <c r="G18" s="15">
        <v>15.899900000000001</v>
      </c>
      <c r="H18" s="38">
        <v>2.0992999999999999</v>
      </c>
      <c r="I18" s="38">
        <v>13.800599999999999</v>
      </c>
      <c r="J18" s="38">
        <v>4.4816000000000003</v>
      </c>
      <c r="K18" s="38">
        <v>9.3190000000000008</v>
      </c>
    </row>
    <row r="19" spans="1:11">
      <c r="A19" s="51" t="s">
        <v>93</v>
      </c>
      <c r="B19" s="38">
        <v>14.051600000000001</v>
      </c>
      <c r="C19" s="38">
        <v>1.7323</v>
      </c>
      <c r="D19" s="38">
        <v>12.3192</v>
      </c>
      <c r="E19" s="38">
        <v>2.0939000000000001</v>
      </c>
      <c r="F19" s="38">
        <v>10.225300000000001</v>
      </c>
      <c r="G19" s="15">
        <v>14.7311</v>
      </c>
      <c r="H19" s="38">
        <v>1.1567000000000001</v>
      </c>
      <c r="I19" s="38">
        <v>13.574400000000001</v>
      </c>
      <c r="J19" s="38">
        <v>1.9051</v>
      </c>
      <c r="K19" s="38">
        <v>11.6693</v>
      </c>
    </row>
    <row r="20" spans="1:11">
      <c r="A20" s="51" t="s">
        <v>94</v>
      </c>
      <c r="B20" s="38">
        <v>13.9115</v>
      </c>
      <c r="C20" s="38">
        <v>2.8005</v>
      </c>
      <c r="D20" s="38">
        <v>11.111000000000001</v>
      </c>
      <c r="E20" s="38">
        <v>2.5030999999999999</v>
      </c>
      <c r="F20" s="38">
        <v>8.6079000000000008</v>
      </c>
      <c r="G20" s="15">
        <v>14.1555</v>
      </c>
      <c r="H20" s="38">
        <v>1.5027999999999999</v>
      </c>
      <c r="I20" s="38">
        <v>12.652699999999999</v>
      </c>
      <c r="J20" s="38">
        <v>3.9670999999999998</v>
      </c>
      <c r="K20" s="38">
        <v>8.6854999999999993</v>
      </c>
    </row>
    <row r="21" spans="1:11">
      <c r="A21" s="51" t="s">
        <v>95</v>
      </c>
      <c r="B21" s="38">
        <v>15.0627</v>
      </c>
      <c r="C21" s="38">
        <v>2.8761000000000001</v>
      </c>
      <c r="D21" s="38">
        <v>12.1866</v>
      </c>
      <c r="E21" s="38">
        <v>4.7415000000000003</v>
      </c>
      <c r="F21" s="38">
        <v>7.4451000000000001</v>
      </c>
      <c r="G21" s="15">
        <v>14.5533</v>
      </c>
      <c r="H21" s="38">
        <v>2.6716000000000002</v>
      </c>
      <c r="I21" s="38">
        <v>11.8817</v>
      </c>
      <c r="J21" s="38">
        <v>4.2076000000000002</v>
      </c>
      <c r="K21" s="38">
        <v>7.6741000000000001</v>
      </c>
    </row>
    <row r="22" spans="1:11">
      <c r="A22" s="51" t="s">
        <v>96</v>
      </c>
      <c r="B22" s="38">
        <v>19.6477</v>
      </c>
      <c r="C22" s="38">
        <v>1.7212000000000001</v>
      </c>
      <c r="D22" s="38">
        <v>17.926500000000001</v>
      </c>
      <c r="E22" s="38">
        <v>3.1859999999999999</v>
      </c>
      <c r="F22" s="38">
        <v>14.740500000000001</v>
      </c>
      <c r="G22" s="15">
        <v>20.043099999999999</v>
      </c>
      <c r="H22" s="38">
        <v>1.7116</v>
      </c>
      <c r="I22" s="38">
        <v>18.331499999999998</v>
      </c>
      <c r="J22" s="38">
        <v>2.0177999999999998</v>
      </c>
      <c r="K22" s="38">
        <v>16.313800000000001</v>
      </c>
    </row>
    <row r="23" spans="1:11">
      <c r="A23" s="51" t="s">
        <v>97</v>
      </c>
      <c r="B23" s="38">
        <v>18.424600000000002</v>
      </c>
      <c r="C23" s="38">
        <v>1.484</v>
      </c>
      <c r="D23" s="38">
        <v>16.9405</v>
      </c>
      <c r="E23" s="38">
        <v>2.7968000000000002</v>
      </c>
      <c r="F23" s="38">
        <v>14.143700000000001</v>
      </c>
      <c r="G23" s="15">
        <v>17.3795</v>
      </c>
      <c r="H23" s="38">
        <v>1.54</v>
      </c>
      <c r="I23" s="38">
        <v>15.839499999999999</v>
      </c>
      <c r="J23" s="38">
        <v>2.0834999999999999</v>
      </c>
      <c r="K23" s="38">
        <v>13.756</v>
      </c>
    </row>
    <row r="24" spans="1:11">
      <c r="A24" s="51" t="s">
        <v>98</v>
      </c>
      <c r="B24" s="38">
        <v>13.8904</v>
      </c>
      <c r="C24" s="38">
        <v>4.4189999999999996</v>
      </c>
      <c r="D24" s="38">
        <v>9.4713999999999992</v>
      </c>
      <c r="E24" s="38">
        <v>2.0827</v>
      </c>
      <c r="F24" s="38">
        <v>7.3887</v>
      </c>
      <c r="G24" s="15">
        <v>13.723599999999999</v>
      </c>
      <c r="H24" s="38">
        <v>5.2774999999999999</v>
      </c>
      <c r="I24" s="38">
        <v>8.4460999999999995</v>
      </c>
      <c r="J24" s="38">
        <v>1.6715</v>
      </c>
      <c r="K24" s="38">
        <v>6.7746000000000004</v>
      </c>
    </row>
    <row r="25" spans="1:11">
      <c r="A25" s="51" t="s">
        <v>99</v>
      </c>
      <c r="B25" s="38">
        <v>18.612400000000001</v>
      </c>
      <c r="C25" s="38">
        <v>4.5867000000000004</v>
      </c>
      <c r="D25" s="38">
        <v>14.025700000000001</v>
      </c>
      <c r="E25" s="38">
        <v>2.0356999999999998</v>
      </c>
      <c r="F25" s="38">
        <v>11.9899</v>
      </c>
      <c r="G25" s="15">
        <v>18.067900000000002</v>
      </c>
      <c r="H25" s="38">
        <v>2.5943000000000001</v>
      </c>
      <c r="I25" s="38">
        <v>15.4735</v>
      </c>
      <c r="J25" s="38">
        <v>1.3474999999999999</v>
      </c>
      <c r="K25" s="38">
        <v>14.125999999999999</v>
      </c>
    </row>
    <row r="26" spans="1:11">
      <c r="A26" s="51" t="s">
        <v>100</v>
      </c>
      <c r="B26" s="38">
        <v>13.723000000000001</v>
      </c>
      <c r="C26" s="38">
        <v>2.4588999999999999</v>
      </c>
      <c r="D26" s="38">
        <v>11.263999999999999</v>
      </c>
      <c r="E26" s="38">
        <v>3.7263000000000002</v>
      </c>
      <c r="F26" s="38">
        <v>7.5377999999999998</v>
      </c>
      <c r="G26" s="15">
        <v>13.272500000000001</v>
      </c>
      <c r="H26" s="38">
        <v>1.9195</v>
      </c>
      <c r="I26" s="38">
        <v>11.353</v>
      </c>
      <c r="J26" s="38">
        <v>2.9868999999999999</v>
      </c>
      <c r="K26" s="38">
        <v>8.3661999999999992</v>
      </c>
    </row>
    <row r="27" spans="1:11">
      <c r="A27" s="51" t="s">
        <v>101</v>
      </c>
      <c r="B27" s="38">
        <v>14.3719</v>
      </c>
      <c r="C27" s="38">
        <v>1.5618000000000001</v>
      </c>
      <c r="D27" s="38">
        <v>12.8102</v>
      </c>
      <c r="E27" s="38">
        <v>4.9532999999999996</v>
      </c>
      <c r="F27" s="38">
        <v>7.8569000000000004</v>
      </c>
      <c r="G27" s="15">
        <v>14.6698</v>
      </c>
      <c r="H27" s="38">
        <v>1.3680000000000001</v>
      </c>
      <c r="I27" s="38">
        <v>13.3019</v>
      </c>
      <c r="J27" s="38">
        <v>4.2709999999999999</v>
      </c>
      <c r="K27" s="38">
        <v>9.0307999999999993</v>
      </c>
    </row>
    <row r="28" spans="1:11">
      <c r="A28" s="51" t="s">
        <v>102</v>
      </c>
      <c r="B28" s="38">
        <v>9.5403000000000002</v>
      </c>
      <c r="C28" s="38">
        <v>0.74380000000000002</v>
      </c>
      <c r="D28" s="38">
        <v>8.7965</v>
      </c>
      <c r="E28" s="38">
        <v>2.9493999999999998</v>
      </c>
      <c r="F28" s="38">
        <v>5.8471000000000002</v>
      </c>
      <c r="G28" s="15">
        <v>9.4662000000000006</v>
      </c>
      <c r="H28" s="38">
        <v>0.76129999999999998</v>
      </c>
      <c r="I28" s="38">
        <v>8.7049000000000003</v>
      </c>
      <c r="J28" s="38">
        <v>3.7408999999999999</v>
      </c>
      <c r="K28" s="38">
        <v>4.9640000000000004</v>
      </c>
    </row>
    <row r="29" spans="1:11">
      <c r="A29" s="51" t="s">
        <v>103</v>
      </c>
      <c r="B29" s="38">
        <v>14.3278</v>
      </c>
      <c r="C29" s="38">
        <v>2.5834999999999999</v>
      </c>
      <c r="D29" s="38">
        <v>11.744300000000001</v>
      </c>
      <c r="E29" s="38">
        <v>4.0697000000000001</v>
      </c>
      <c r="F29" s="38">
        <v>7.6745999999999999</v>
      </c>
      <c r="G29" s="15">
        <v>13.0906</v>
      </c>
      <c r="H29" s="38">
        <v>1.6337999999999999</v>
      </c>
      <c r="I29" s="38">
        <v>11.456799999999999</v>
      </c>
      <c r="J29" s="38">
        <v>3.3795000000000002</v>
      </c>
      <c r="K29" s="38">
        <v>8.0772999999999993</v>
      </c>
    </row>
    <row r="30" spans="1:11">
      <c r="A30" s="51" t="s">
        <v>104</v>
      </c>
      <c r="B30" s="38">
        <v>11.8515</v>
      </c>
      <c r="C30" s="38">
        <v>1.6521999999999999</v>
      </c>
      <c r="D30" s="38">
        <v>10.199299999999999</v>
      </c>
      <c r="E30" s="38">
        <v>2.4897</v>
      </c>
      <c r="F30" s="38">
        <v>7.7096</v>
      </c>
      <c r="G30" s="15">
        <v>11.7751</v>
      </c>
      <c r="H30" s="38">
        <v>1.4950000000000001</v>
      </c>
      <c r="I30" s="38">
        <v>10.280099999999999</v>
      </c>
      <c r="J30" s="38">
        <v>2.8098999999999998</v>
      </c>
      <c r="K30" s="38">
        <v>7.4702000000000002</v>
      </c>
    </row>
    <row r="31" spans="1:11">
      <c r="A31" s="51" t="s">
        <v>105</v>
      </c>
      <c r="B31" s="38">
        <v>17.8794</v>
      </c>
      <c r="C31" s="38">
        <v>2.3386</v>
      </c>
      <c r="D31" s="38">
        <v>15.540699999999999</v>
      </c>
      <c r="E31" s="38">
        <v>6.6909000000000001</v>
      </c>
      <c r="F31" s="38">
        <v>8.8498000000000001</v>
      </c>
      <c r="G31" s="15">
        <v>16.598800000000001</v>
      </c>
      <c r="H31" s="38">
        <v>1.3907</v>
      </c>
      <c r="I31" s="38">
        <v>15.2081</v>
      </c>
      <c r="J31" s="38">
        <v>4.8882000000000003</v>
      </c>
      <c r="K31" s="38">
        <v>10.319900000000001</v>
      </c>
    </row>
    <row r="32" spans="1:11">
      <c r="A32" s="51" t="s">
        <v>106</v>
      </c>
      <c r="B32" s="38">
        <v>11.864699999999999</v>
      </c>
      <c r="C32" s="38">
        <v>2.2321</v>
      </c>
      <c r="D32" s="38">
        <v>9.6326000000000001</v>
      </c>
      <c r="E32" s="38">
        <v>3.4493999999999998</v>
      </c>
      <c r="F32" s="38">
        <v>6.1832000000000003</v>
      </c>
      <c r="G32" s="15">
        <v>10.748799999999999</v>
      </c>
      <c r="H32" s="38">
        <v>2.1903999999999999</v>
      </c>
      <c r="I32" s="38">
        <v>8.5582999999999991</v>
      </c>
      <c r="J32" s="38">
        <v>2.8126000000000002</v>
      </c>
      <c r="K32" s="38">
        <v>5.7458</v>
      </c>
    </row>
    <row r="33" spans="1:11">
      <c r="A33" s="51" t="s">
        <v>107</v>
      </c>
      <c r="B33" s="38">
        <v>18.388300000000001</v>
      </c>
      <c r="C33" s="38">
        <v>2.0889000000000002</v>
      </c>
      <c r="D33" s="38">
        <v>16.299299999999999</v>
      </c>
      <c r="E33" s="38">
        <v>2.6560000000000001</v>
      </c>
      <c r="F33" s="38">
        <v>13.6433</v>
      </c>
      <c r="G33" s="15">
        <v>17.0273</v>
      </c>
      <c r="H33" s="38">
        <v>1.6452</v>
      </c>
      <c r="I33" s="38">
        <v>15.382099999999999</v>
      </c>
      <c r="J33" s="38">
        <v>1.4907999999999999</v>
      </c>
      <c r="K33" s="38">
        <v>13.891299999999999</v>
      </c>
    </row>
    <row r="34" spans="1:11">
      <c r="A34" s="51" t="s">
        <v>108</v>
      </c>
      <c r="B34" s="38">
        <v>15.5863</v>
      </c>
      <c r="C34" s="38">
        <v>2.2724000000000002</v>
      </c>
      <c r="D34" s="38">
        <v>13.314</v>
      </c>
      <c r="E34" s="38">
        <v>1.6434</v>
      </c>
      <c r="F34" s="38">
        <v>11.6706</v>
      </c>
      <c r="G34" s="15">
        <v>16.7819</v>
      </c>
      <c r="H34" s="38">
        <v>2.9901</v>
      </c>
      <c r="I34" s="38">
        <v>13.7918</v>
      </c>
      <c r="J34" s="38">
        <v>1.8273999999999999</v>
      </c>
      <c r="K34" s="38">
        <v>11.9643</v>
      </c>
    </row>
    <row r="35" spans="1:11">
      <c r="A35" s="51" t="s">
        <v>109</v>
      </c>
      <c r="B35" s="38">
        <v>12.553599999999999</v>
      </c>
      <c r="C35" s="38">
        <v>1.9282999999999999</v>
      </c>
      <c r="D35" s="38">
        <v>10.625299999999999</v>
      </c>
      <c r="E35" s="38">
        <v>2.2900999999999998</v>
      </c>
      <c r="F35" s="38">
        <v>8.3352000000000004</v>
      </c>
      <c r="G35" s="15">
        <v>13.468</v>
      </c>
      <c r="H35" s="38">
        <v>2.1949999999999998</v>
      </c>
      <c r="I35" s="38">
        <v>11.273</v>
      </c>
      <c r="J35" s="38">
        <v>2.0451000000000001</v>
      </c>
      <c r="K35" s="38">
        <v>9.2279</v>
      </c>
    </row>
    <row r="36" spans="1:11">
      <c r="A36" s="51" t="s">
        <v>110</v>
      </c>
      <c r="B36" s="38">
        <v>16.267700000000001</v>
      </c>
      <c r="C36" s="38">
        <v>0.99519999999999997</v>
      </c>
      <c r="D36" s="38">
        <v>15.272500000000001</v>
      </c>
      <c r="E36" s="38">
        <v>0.87590000000000001</v>
      </c>
      <c r="F36" s="38">
        <v>14.396599999999999</v>
      </c>
      <c r="G36" s="15">
        <v>15.615</v>
      </c>
      <c r="H36" s="38">
        <v>0.91110000000000002</v>
      </c>
      <c r="I36" s="38">
        <v>14.703900000000001</v>
      </c>
      <c r="J36" s="38">
        <v>0.73250000000000004</v>
      </c>
      <c r="K36" s="38">
        <v>13.971399999999999</v>
      </c>
    </row>
    <row r="37" spans="1:11">
      <c r="A37" s="51" t="s">
        <v>111</v>
      </c>
      <c r="B37" s="38">
        <v>14.7393</v>
      </c>
      <c r="C37" s="38">
        <v>1.9847999999999999</v>
      </c>
      <c r="D37" s="38">
        <v>12.7545</v>
      </c>
      <c r="E37" s="38">
        <v>2.8879000000000001</v>
      </c>
      <c r="F37" s="38">
        <v>9.8666</v>
      </c>
      <c r="G37" s="15">
        <v>14.8546</v>
      </c>
      <c r="H37" s="38">
        <v>1.6519999999999999</v>
      </c>
      <c r="I37" s="38">
        <v>13.202500000000001</v>
      </c>
      <c r="J37" s="38">
        <v>2.8252000000000002</v>
      </c>
      <c r="K37" s="38">
        <v>10.3773</v>
      </c>
    </row>
    <row r="38" spans="1:11">
      <c r="A38" s="51" t="s">
        <v>112</v>
      </c>
      <c r="B38" s="38">
        <v>16.122599999999998</v>
      </c>
      <c r="C38" s="38">
        <v>3.6659999999999999</v>
      </c>
      <c r="D38" s="38">
        <v>12.4567</v>
      </c>
      <c r="E38" s="38">
        <v>4.048</v>
      </c>
      <c r="F38" s="38">
        <v>8.4086999999999996</v>
      </c>
      <c r="G38" s="15">
        <v>14.5115</v>
      </c>
      <c r="H38" s="38">
        <v>3.2559999999999998</v>
      </c>
      <c r="I38" s="38">
        <v>11.2555</v>
      </c>
      <c r="J38" s="38">
        <v>2.8788999999999998</v>
      </c>
      <c r="K38" s="38">
        <v>8.3765999999999998</v>
      </c>
    </row>
    <row r="39" spans="1:11">
      <c r="A39" s="51" t="s">
        <v>113</v>
      </c>
      <c r="B39" s="38">
        <v>13.589399999999999</v>
      </c>
      <c r="C39" s="38">
        <v>2.7210000000000001</v>
      </c>
      <c r="D39" s="38">
        <v>10.868399999999999</v>
      </c>
      <c r="E39" s="38">
        <v>1.5462</v>
      </c>
      <c r="F39" s="38">
        <v>9.3223000000000003</v>
      </c>
      <c r="G39" s="15">
        <v>14.1587</v>
      </c>
      <c r="H39" s="38">
        <v>2.1796000000000002</v>
      </c>
      <c r="I39" s="38">
        <v>11.978999999999999</v>
      </c>
      <c r="J39" s="38">
        <v>1.5641</v>
      </c>
      <c r="K39" s="38">
        <v>10.414999999999999</v>
      </c>
    </row>
    <row r="40" spans="1:11">
      <c r="A40" s="51" t="s">
        <v>114</v>
      </c>
      <c r="B40" s="38">
        <v>15.0587</v>
      </c>
      <c r="C40" s="38">
        <v>3.8647</v>
      </c>
      <c r="D40" s="38">
        <v>11.194000000000001</v>
      </c>
      <c r="E40" s="38">
        <v>4.1832000000000003</v>
      </c>
      <c r="F40" s="38">
        <v>7.0107999999999997</v>
      </c>
      <c r="G40" s="15">
        <v>15.498699999999999</v>
      </c>
      <c r="H40" s="38">
        <v>7.8383000000000003</v>
      </c>
      <c r="I40" s="38">
        <v>7.6604000000000001</v>
      </c>
      <c r="J40" s="38">
        <v>2.9089</v>
      </c>
      <c r="K40" s="38">
        <v>4.7514000000000003</v>
      </c>
    </row>
    <row r="41" spans="1:11">
      <c r="A41" s="51" t="s">
        <v>115</v>
      </c>
      <c r="B41" s="38">
        <v>15.67</v>
      </c>
      <c r="C41" s="38">
        <v>2.2597999999999998</v>
      </c>
      <c r="D41" s="38">
        <v>13.4102</v>
      </c>
      <c r="E41" s="38">
        <v>4.6607000000000003</v>
      </c>
      <c r="F41" s="38">
        <v>8.7494999999999994</v>
      </c>
      <c r="G41" s="15">
        <v>15.379300000000001</v>
      </c>
      <c r="H41" s="38">
        <v>2.3012000000000001</v>
      </c>
      <c r="I41" s="38">
        <v>13.078200000000001</v>
      </c>
      <c r="J41" s="38">
        <v>4.2626999999999997</v>
      </c>
      <c r="K41" s="38">
        <v>8.8154000000000003</v>
      </c>
    </row>
    <row r="42" spans="1:11">
      <c r="A42" s="51" t="s">
        <v>116</v>
      </c>
      <c r="B42" s="38">
        <v>15.455299999999999</v>
      </c>
      <c r="C42" s="38">
        <v>2.4165000000000001</v>
      </c>
      <c r="D42" s="38">
        <v>13.0388</v>
      </c>
      <c r="E42" s="38">
        <v>3.3464</v>
      </c>
      <c r="F42" s="38">
        <v>9.6923999999999992</v>
      </c>
      <c r="G42" s="15">
        <v>15.1837</v>
      </c>
      <c r="H42" s="38">
        <v>1.3064</v>
      </c>
      <c r="I42" s="38">
        <v>13.8772</v>
      </c>
      <c r="J42" s="38">
        <v>3.3420000000000001</v>
      </c>
      <c r="K42" s="38">
        <v>10.5352</v>
      </c>
    </row>
    <row r="43" spans="1:11">
      <c r="A43" s="51" t="s">
        <v>117</v>
      </c>
      <c r="B43" s="38">
        <v>17.228300000000001</v>
      </c>
      <c r="C43" s="38">
        <v>1.5827</v>
      </c>
      <c r="D43" s="38">
        <v>15.6456</v>
      </c>
      <c r="E43" s="38">
        <v>2.9588999999999999</v>
      </c>
      <c r="F43" s="38">
        <v>12.6868</v>
      </c>
      <c r="G43" s="15">
        <v>13.8184</v>
      </c>
      <c r="H43" s="38">
        <v>0.83830000000000005</v>
      </c>
      <c r="I43" s="38">
        <v>12.9801</v>
      </c>
      <c r="J43" s="38">
        <v>0.98419999999999996</v>
      </c>
      <c r="K43" s="38">
        <v>11.995900000000001</v>
      </c>
    </row>
    <row r="44" spans="1:11">
      <c r="A44" s="51" t="s">
        <v>118</v>
      </c>
      <c r="B44" s="38">
        <v>14.4025</v>
      </c>
      <c r="C44" s="38">
        <v>1.76</v>
      </c>
      <c r="D44" s="38">
        <v>12.6425</v>
      </c>
      <c r="E44" s="38">
        <v>4.8331</v>
      </c>
      <c r="F44" s="38">
        <v>7.8094999999999999</v>
      </c>
      <c r="G44" s="15">
        <v>13.6412</v>
      </c>
      <c r="H44" s="38">
        <v>1.2305999999999999</v>
      </c>
      <c r="I44" s="38">
        <v>12.410600000000001</v>
      </c>
      <c r="J44" s="38">
        <v>4.0248999999999997</v>
      </c>
      <c r="K44" s="38">
        <v>8.3856999999999999</v>
      </c>
    </row>
    <row r="45" spans="1:11">
      <c r="A45" s="51" t="s">
        <v>119</v>
      </c>
      <c r="B45" s="38">
        <v>14.704499999999999</v>
      </c>
      <c r="C45" s="38">
        <v>1.8652</v>
      </c>
      <c r="D45" s="38">
        <v>12.8393</v>
      </c>
      <c r="E45" s="38">
        <v>5.3010000000000002</v>
      </c>
      <c r="F45" s="38">
        <v>7.5382999999999996</v>
      </c>
      <c r="G45" s="15">
        <v>16.072299999999998</v>
      </c>
      <c r="H45" s="38">
        <v>1.7554000000000001</v>
      </c>
      <c r="I45" s="38">
        <v>14.317</v>
      </c>
      <c r="J45" s="38">
        <v>6.8897000000000004</v>
      </c>
      <c r="K45" s="38">
        <v>7.4272999999999998</v>
      </c>
    </row>
    <row r="46" spans="1:11">
      <c r="A46" s="51" t="s">
        <v>120</v>
      </c>
      <c r="B46" s="38">
        <v>13.501200000000001</v>
      </c>
      <c r="C46" s="38">
        <v>3.2334999999999998</v>
      </c>
      <c r="D46" s="38">
        <v>10.2677</v>
      </c>
      <c r="E46" s="38">
        <v>2.9459</v>
      </c>
      <c r="F46" s="38">
        <v>7.3217999999999996</v>
      </c>
      <c r="G46" s="15">
        <v>13.5716</v>
      </c>
      <c r="H46" s="38">
        <v>3.2461000000000002</v>
      </c>
      <c r="I46" s="38">
        <v>10.3255</v>
      </c>
      <c r="J46" s="38">
        <v>2.8853</v>
      </c>
      <c r="K46" s="38">
        <v>7.4401999999999999</v>
      </c>
    </row>
    <row r="47" spans="1:11">
      <c r="A47" s="51" t="s">
        <v>121</v>
      </c>
      <c r="B47" s="38">
        <v>9.9234000000000009</v>
      </c>
      <c r="C47" s="38">
        <v>2.7658999999999998</v>
      </c>
      <c r="D47" s="38">
        <v>7.1574</v>
      </c>
      <c r="E47" s="38">
        <v>2.0474000000000001</v>
      </c>
      <c r="F47" s="38">
        <v>5.1100000000000003</v>
      </c>
      <c r="G47" s="15">
        <v>10.4039</v>
      </c>
      <c r="H47" s="38">
        <v>3.7450000000000001</v>
      </c>
      <c r="I47" s="38">
        <v>6.6589</v>
      </c>
      <c r="J47" s="38">
        <v>1.7181999999999999</v>
      </c>
      <c r="K47" s="38">
        <v>4.9406999999999996</v>
      </c>
    </row>
    <row r="48" spans="1:11">
      <c r="A48" s="51" t="s">
        <v>122</v>
      </c>
      <c r="B48" s="38">
        <v>12.245200000000001</v>
      </c>
      <c r="C48" s="38">
        <v>2.0032999999999999</v>
      </c>
      <c r="D48" s="38">
        <v>10.241899999999999</v>
      </c>
      <c r="E48" s="38">
        <v>3.4333</v>
      </c>
      <c r="F48" s="38">
        <v>6.8086000000000002</v>
      </c>
      <c r="G48" s="15">
        <v>13.1927</v>
      </c>
      <c r="H48" s="38">
        <v>1.8427</v>
      </c>
      <c r="I48" s="38">
        <v>11.35</v>
      </c>
      <c r="J48" s="38">
        <v>3.9070999999999998</v>
      </c>
      <c r="K48" s="38">
        <v>7.4428999999999998</v>
      </c>
    </row>
    <row r="49" spans="1:11">
      <c r="A49" s="51" t="s">
        <v>123</v>
      </c>
      <c r="B49" s="38">
        <v>18.552</v>
      </c>
      <c r="C49" s="38">
        <v>2.0560999999999998</v>
      </c>
      <c r="D49" s="38">
        <v>16.495899999999999</v>
      </c>
      <c r="E49" s="38">
        <v>3.2164000000000001</v>
      </c>
      <c r="F49" s="38">
        <v>13.279500000000001</v>
      </c>
      <c r="G49" s="15">
        <v>17.262599999999999</v>
      </c>
      <c r="H49" s="38">
        <v>1.4581999999999999</v>
      </c>
      <c r="I49" s="38">
        <v>15.804399999999999</v>
      </c>
      <c r="J49" s="38">
        <v>2.0242</v>
      </c>
      <c r="K49" s="38">
        <v>13.780200000000001</v>
      </c>
    </row>
    <row r="50" spans="1:11">
      <c r="A50" s="51" t="s">
        <v>124</v>
      </c>
      <c r="B50" s="38">
        <v>14.121</v>
      </c>
      <c r="C50" s="38">
        <v>2.0388000000000002</v>
      </c>
      <c r="D50" s="38">
        <v>12.0822</v>
      </c>
      <c r="E50" s="38">
        <v>3.3904999999999998</v>
      </c>
      <c r="F50" s="38">
        <v>8.6918000000000006</v>
      </c>
      <c r="G50" s="15">
        <v>13.283200000000001</v>
      </c>
      <c r="H50" s="38">
        <v>1.9757</v>
      </c>
      <c r="I50" s="38">
        <v>11.307499999999999</v>
      </c>
      <c r="J50" s="38">
        <v>3.3357000000000001</v>
      </c>
      <c r="K50" s="38">
        <v>7.9718</v>
      </c>
    </row>
    <row r="51" spans="1:11">
      <c r="A51" s="51" t="s">
        <v>125</v>
      </c>
      <c r="B51" s="38">
        <v>12.301299999999999</v>
      </c>
      <c r="C51" s="38">
        <v>1.5618000000000001</v>
      </c>
      <c r="D51" s="38">
        <v>10.7395</v>
      </c>
      <c r="E51" s="38">
        <v>3.4508000000000001</v>
      </c>
      <c r="F51" s="38">
        <v>7.2888000000000002</v>
      </c>
      <c r="G51" s="15">
        <v>13.5825</v>
      </c>
      <c r="H51" s="38">
        <v>1.6148</v>
      </c>
      <c r="I51" s="38">
        <v>11.967700000000001</v>
      </c>
      <c r="J51" s="38">
        <v>3.3298999999999999</v>
      </c>
      <c r="K51" s="38">
        <v>8.6379000000000001</v>
      </c>
    </row>
    <row r="52" spans="1:11">
      <c r="A52" s="51" t="s">
        <v>126</v>
      </c>
      <c r="B52" s="38">
        <v>17.2682</v>
      </c>
      <c r="C52" s="38">
        <v>1.5401</v>
      </c>
      <c r="D52" s="38">
        <v>15.7281</v>
      </c>
      <c r="E52" s="38">
        <v>6.6428000000000003</v>
      </c>
      <c r="F52" s="38">
        <v>9.0853000000000002</v>
      </c>
      <c r="G52" s="15">
        <v>17.5016</v>
      </c>
      <c r="H52" s="38">
        <v>1.4802</v>
      </c>
      <c r="I52" s="38">
        <v>16.0214</v>
      </c>
      <c r="J52" s="38">
        <v>7.3765999999999998</v>
      </c>
      <c r="K52" s="38">
        <v>8.6448999999999998</v>
      </c>
    </row>
    <row r="53" spans="1:11">
      <c r="A53" s="51" t="s">
        <v>127</v>
      </c>
      <c r="B53" s="38">
        <v>14.957599999999999</v>
      </c>
      <c r="C53" s="38">
        <v>2.0834999999999999</v>
      </c>
      <c r="D53" s="38">
        <v>12.8741</v>
      </c>
      <c r="E53" s="38">
        <v>2.2473999999999998</v>
      </c>
      <c r="F53" s="38">
        <v>10.6267</v>
      </c>
      <c r="G53" s="15">
        <v>14.237399999999999</v>
      </c>
      <c r="H53" s="38">
        <v>1.6539999999999999</v>
      </c>
      <c r="I53" s="38">
        <v>12.583399999999999</v>
      </c>
      <c r="J53" s="38">
        <v>2.3843000000000001</v>
      </c>
      <c r="K53" s="38">
        <v>10.1991</v>
      </c>
    </row>
    <row r="54" spans="1:11">
      <c r="A54" s="51" t="s">
        <v>128</v>
      </c>
      <c r="B54" s="38">
        <v>15.842700000000001</v>
      </c>
      <c r="C54" s="38">
        <v>1.0326</v>
      </c>
      <c r="D54" s="38">
        <v>14.8101</v>
      </c>
      <c r="E54" s="38">
        <v>3.7126000000000001</v>
      </c>
      <c r="F54" s="38">
        <v>11.0975</v>
      </c>
      <c r="G54" s="15">
        <v>15.9506</v>
      </c>
      <c r="H54" s="38">
        <v>1.5456000000000001</v>
      </c>
      <c r="I54" s="38">
        <v>14.404999999999999</v>
      </c>
      <c r="J54" s="38">
        <v>3.8706</v>
      </c>
      <c r="K54" s="38">
        <v>10.5344</v>
      </c>
    </row>
    <row r="55" spans="1:11">
      <c r="A55" s="40" t="s">
        <v>129</v>
      </c>
      <c r="B55" s="41"/>
      <c r="C55" s="41"/>
      <c r="D55" s="41"/>
      <c r="E55" s="41"/>
      <c r="F55" s="41"/>
      <c r="G55" s="41"/>
      <c r="H55" s="41"/>
      <c r="I55" s="41"/>
      <c r="J55" s="41"/>
      <c r="K55" s="41"/>
    </row>
    <row r="56" spans="1:11">
      <c r="A56" s="52" t="s">
        <v>131</v>
      </c>
      <c r="B56" s="38">
        <v>13.8309</v>
      </c>
      <c r="C56" s="38">
        <v>3.7957000000000001</v>
      </c>
      <c r="D56" s="38">
        <v>10.0352</v>
      </c>
      <c r="E56" s="38">
        <v>1.5624</v>
      </c>
      <c r="F56" s="38">
        <v>8.4727999999999994</v>
      </c>
      <c r="G56" s="15">
        <v>15.0303</v>
      </c>
      <c r="H56" s="38">
        <v>4.5124000000000004</v>
      </c>
      <c r="I56" s="38">
        <v>10.517899999999999</v>
      </c>
      <c r="J56" s="42" t="s">
        <v>70</v>
      </c>
      <c r="K56" s="38">
        <v>10.1389</v>
      </c>
    </row>
    <row r="57" spans="1:11">
      <c r="A57" s="52" t="s">
        <v>180</v>
      </c>
      <c r="B57" s="38">
        <v>12.3978</v>
      </c>
      <c r="C57" s="38">
        <v>1.4551000000000001</v>
      </c>
      <c r="D57" s="38">
        <v>10.9427</v>
      </c>
      <c r="E57" s="38">
        <v>3.2296</v>
      </c>
      <c r="F57" s="38">
        <v>7.7130999999999998</v>
      </c>
      <c r="G57" s="15">
        <v>12.868</v>
      </c>
      <c r="H57" s="38">
        <v>1.6347</v>
      </c>
      <c r="I57" s="38">
        <v>11.2333</v>
      </c>
      <c r="J57" s="38">
        <v>2.8416999999999999</v>
      </c>
      <c r="K57" s="38">
        <v>8.3916000000000004</v>
      </c>
    </row>
    <row r="58" spans="1:11">
      <c r="A58" s="16" t="s">
        <v>133</v>
      </c>
      <c r="B58" s="13" t="s">
        <v>248</v>
      </c>
      <c r="C58" s="13" t="s">
        <v>248</v>
      </c>
      <c r="D58" s="13" t="s">
        <v>248</v>
      </c>
      <c r="E58" s="13" t="s">
        <v>248</v>
      </c>
      <c r="F58" s="13" t="s">
        <v>248</v>
      </c>
      <c r="G58" s="20">
        <v>24.323084999999999</v>
      </c>
      <c r="H58" s="13" t="s">
        <v>70</v>
      </c>
      <c r="I58" s="8">
        <v>23.873106</v>
      </c>
      <c r="J58" s="8">
        <v>1.081915</v>
      </c>
      <c r="K58" s="8">
        <v>22.791191000000001</v>
      </c>
    </row>
    <row r="59" spans="1:11">
      <c r="A59" s="10" t="s">
        <v>252</v>
      </c>
    </row>
  </sheetData>
  <mergeCells count="4">
    <mergeCell ref="A55:K55"/>
    <mergeCell ref="B2:F2"/>
    <mergeCell ref="A2:A3"/>
    <mergeCell ref="G2:K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K59"/>
  <sheetViews>
    <sheetView workbookViewId="0"/>
  </sheetViews>
  <sheetFormatPr defaultRowHeight="15"/>
  <cols>
    <col min="1" max="1" width="26" customWidth="1"/>
    <col min="2" max="11" width="16" customWidth="1"/>
  </cols>
  <sheetData>
    <row r="1" spans="1:11">
      <c r="A1" s="2" t="s">
        <v>24</v>
      </c>
    </row>
    <row r="2" spans="1:11">
      <c r="A2" s="43" t="s">
        <v>73</v>
      </c>
      <c r="B2" s="66">
        <v>2013</v>
      </c>
      <c r="C2" s="45"/>
      <c r="D2" s="45"/>
      <c r="E2" s="45"/>
      <c r="F2" s="45"/>
      <c r="G2" s="66">
        <v>2015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13.672599999999999</v>
      </c>
      <c r="C4" s="38">
        <v>1.2637</v>
      </c>
      <c r="D4" s="38">
        <v>12.408899999999999</v>
      </c>
      <c r="E4" s="38">
        <v>2.2193999999999998</v>
      </c>
      <c r="F4" s="38">
        <v>10.189500000000001</v>
      </c>
      <c r="G4" s="15">
        <v>14.4695</v>
      </c>
      <c r="H4" s="38">
        <v>1.3782000000000001</v>
      </c>
      <c r="I4" s="38">
        <v>13.0914</v>
      </c>
      <c r="J4" s="38">
        <v>2.5194999999999999</v>
      </c>
      <c r="K4" s="38">
        <v>10.571899999999999</v>
      </c>
    </row>
    <row r="5" spans="1:11">
      <c r="A5" s="51" t="s">
        <v>79</v>
      </c>
      <c r="B5" s="38">
        <v>10.2247</v>
      </c>
      <c r="C5" s="38">
        <v>1.0347999999999999</v>
      </c>
      <c r="D5" s="38">
        <v>9.19</v>
      </c>
      <c r="E5" s="38">
        <v>4.3696000000000002</v>
      </c>
      <c r="F5" s="38">
        <v>4.8204000000000002</v>
      </c>
      <c r="G5" s="15">
        <v>11.719799999999999</v>
      </c>
      <c r="H5" s="38">
        <v>1.0227999999999999</v>
      </c>
      <c r="I5" s="38">
        <v>10.697100000000001</v>
      </c>
      <c r="J5" s="38">
        <v>4.9623999999999997</v>
      </c>
      <c r="K5" s="38">
        <v>5.7347000000000001</v>
      </c>
    </row>
    <row r="6" spans="1:11">
      <c r="A6" s="51" t="s">
        <v>80</v>
      </c>
      <c r="B6" s="38">
        <v>15.6823</v>
      </c>
      <c r="C6" s="38">
        <v>0.97650000000000003</v>
      </c>
      <c r="D6" s="38">
        <v>14.7058</v>
      </c>
      <c r="E6" s="38">
        <v>2.0373000000000001</v>
      </c>
      <c r="F6" s="38">
        <v>12.6685</v>
      </c>
      <c r="G6" s="15">
        <v>15.031599999999999</v>
      </c>
      <c r="H6" s="38">
        <v>1.2987</v>
      </c>
      <c r="I6" s="38">
        <v>13.732900000000001</v>
      </c>
      <c r="J6" s="38">
        <v>2.1532</v>
      </c>
      <c r="K6" s="38">
        <v>11.579700000000001</v>
      </c>
    </row>
    <row r="7" spans="1:11">
      <c r="A7" s="51" t="s">
        <v>81</v>
      </c>
      <c r="B7" s="38">
        <v>10.4497</v>
      </c>
      <c r="C7" s="38">
        <v>0.88170000000000004</v>
      </c>
      <c r="D7" s="38">
        <v>9.5680999999999994</v>
      </c>
      <c r="E7" s="38">
        <v>1.8214999999999999</v>
      </c>
      <c r="F7" s="38">
        <v>7.7465999999999999</v>
      </c>
      <c r="G7" s="15">
        <v>12.882999999999999</v>
      </c>
      <c r="H7" s="38">
        <v>0.94159999999999999</v>
      </c>
      <c r="I7" s="38">
        <v>11.9415</v>
      </c>
      <c r="J7" s="38">
        <v>2.0314999999999999</v>
      </c>
      <c r="K7" s="38">
        <v>9.91</v>
      </c>
    </row>
    <row r="8" spans="1:11">
      <c r="A8" s="51" t="s">
        <v>82</v>
      </c>
      <c r="B8" s="38">
        <v>14.0472</v>
      </c>
      <c r="C8" s="38">
        <v>1.1631</v>
      </c>
      <c r="D8" s="38">
        <v>12.8841</v>
      </c>
      <c r="E8" s="38">
        <v>2.1335000000000002</v>
      </c>
      <c r="F8" s="38">
        <v>10.7506</v>
      </c>
      <c r="G8" s="15">
        <v>14.236800000000001</v>
      </c>
      <c r="H8" s="38">
        <v>1.1794</v>
      </c>
      <c r="I8" s="38">
        <v>13.0573</v>
      </c>
      <c r="J8" s="38">
        <v>1.7741</v>
      </c>
      <c r="K8" s="38">
        <v>11.283200000000001</v>
      </c>
    </row>
    <row r="9" spans="1:11">
      <c r="A9" s="51" t="s">
        <v>83</v>
      </c>
      <c r="B9" s="38">
        <v>9.6951000000000001</v>
      </c>
      <c r="C9" s="38">
        <v>1.5362</v>
      </c>
      <c r="D9" s="38">
        <v>8.1588999999999992</v>
      </c>
      <c r="E9" s="38">
        <v>1.5972</v>
      </c>
      <c r="F9" s="38">
        <v>6.5617000000000001</v>
      </c>
      <c r="G9" s="15">
        <v>10.2875</v>
      </c>
      <c r="H9" s="38">
        <v>1.4040999999999999</v>
      </c>
      <c r="I9" s="38">
        <v>8.8834</v>
      </c>
      <c r="J9" s="38">
        <v>2.4539</v>
      </c>
      <c r="K9" s="38">
        <v>6.4295</v>
      </c>
    </row>
    <row r="10" spans="1:11">
      <c r="A10" s="51" t="s">
        <v>84</v>
      </c>
      <c r="B10" s="38">
        <v>10.214399999999999</v>
      </c>
      <c r="C10" s="38">
        <v>1.0434000000000001</v>
      </c>
      <c r="D10" s="38">
        <v>9.1709999999999994</v>
      </c>
      <c r="E10" s="38">
        <v>1.5557000000000001</v>
      </c>
      <c r="F10" s="38">
        <v>7.6153000000000004</v>
      </c>
      <c r="G10" s="15">
        <v>11.476599999999999</v>
      </c>
      <c r="H10" s="38">
        <v>1.3794999999999999</v>
      </c>
      <c r="I10" s="38">
        <v>10.097099999999999</v>
      </c>
      <c r="J10" s="38">
        <v>1.6236999999999999</v>
      </c>
      <c r="K10" s="38">
        <v>8.4733999999999998</v>
      </c>
    </row>
    <row r="11" spans="1:11">
      <c r="A11" s="51" t="s">
        <v>85</v>
      </c>
      <c r="B11" s="38">
        <v>14.137</v>
      </c>
      <c r="C11" s="38">
        <v>1.1895</v>
      </c>
      <c r="D11" s="38">
        <v>12.9475</v>
      </c>
      <c r="E11" s="38">
        <v>1.4435</v>
      </c>
      <c r="F11" s="38">
        <v>11.504</v>
      </c>
      <c r="G11" s="15">
        <v>13.221299999999999</v>
      </c>
      <c r="H11" s="38">
        <v>0.99</v>
      </c>
      <c r="I11" s="38">
        <v>12.231199999999999</v>
      </c>
      <c r="J11" s="38">
        <v>2.1023999999999998</v>
      </c>
      <c r="K11" s="38">
        <v>10.1288</v>
      </c>
    </row>
    <row r="12" spans="1:11">
      <c r="A12" s="51" t="s">
        <v>86</v>
      </c>
      <c r="B12" s="38">
        <v>15.761799999999999</v>
      </c>
      <c r="C12" s="38">
        <v>1.9834000000000001</v>
      </c>
      <c r="D12" s="38">
        <v>13.7784</v>
      </c>
      <c r="E12" s="38">
        <v>1.7883</v>
      </c>
      <c r="F12" s="38">
        <v>11.9902</v>
      </c>
      <c r="G12" s="15">
        <v>16.696100000000001</v>
      </c>
      <c r="H12" s="38">
        <v>1.1045</v>
      </c>
      <c r="I12" s="38">
        <v>15.5916</v>
      </c>
      <c r="J12" s="38">
        <v>2.7056</v>
      </c>
      <c r="K12" s="38">
        <v>12.885999999999999</v>
      </c>
    </row>
    <row r="13" spans="1:11">
      <c r="A13" s="51" t="s">
        <v>87</v>
      </c>
      <c r="B13" s="38">
        <v>15.8002</v>
      </c>
      <c r="C13" s="38">
        <v>1.2472000000000001</v>
      </c>
      <c r="D13" s="38">
        <v>14.553000000000001</v>
      </c>
      <c r="E13" s="38">
        <v>2.3569</v>
      </c>
      <c r="F13" s="38">
        <v>12.196099999999999</v>
      </c>
      <c r="G13" s="15">
        <v>17.342700000000001</v>
      </c>
      <c r="H13" s="38">
        <v>1.2635000000000001</v>
      </c>
      <c r="I13" s="38">
        <v>16.0793</v>
      </c>
      <c r="J13" s="38">
        <v>2.2086999999999999</v>
      </c>
      <c r="K13" s="38">
        <v>13.8706</v>
      </c>
    </row>
    <row r="14" spans="1:11">
      <c r="A14" s="51" t="s">
        <v>88</v>
      </c>
      <c r="B14" s="38">
        <v>12.380599999999999</v>
      </c>
      <c r="C14" s="38">
        <v>1.3373999999999999</v>
      </c>
      <c r="D14" s="38">
        <v>11.043200000000001</v>
      </c>
      <c r="E14" s="38">
        <v>2.0562999999999998</v>
      </c>
      <c r="F14" s="38">
        <v>8.9869000000000003</v>
      </c>
      <c r="G14" s="15">
        <v>14.1225</v>
      </c>
      <c r="H14" s="38">
        <v>1.3638999999999999</v>
      </c>
      <c r="I14" s="38">
        <v>12.758599999999999</v>
      </c>
      <c r="J14" s="38">
        <v>2.2848000000000002</v>
      </c>
      <c r="K14" s="38">
        <v>10.473800000000001</v>
      </c>
    </row>
    <row r="15" spans="1:11">
      <c r="A15" s="51" t="s">
        <v>89</v>
      </c>
      <c r="B15" s="38">
        <v>9.9625000000000004</v>
      </c>
      <c r="C15" s="38">
        <v>0.8115</v>
      </c>
      <c r="D15" s="38">
        <v>9.1509999999999998</v>
      </c>
      <c r="E15" s="38">
        <v>1.4717</v>
      </c>
      <c r="F15" s="38">
        <v>7.6792999999999996</v>
      </c>
      <c r="G15" s="15">
        <v>9.6102000000000007</v>
      </c>
      <c r="H15" s="38">
        <v>1.0774999999999999</v>
      </c>
      <c r="I15" s="38">
        <v>8.5327000000000002</v>
      </c>
      <c r="J15" s="38">
        <v>1.972</v>
      </c>
      <c r="K15" s="38">
        <v>6.5606999999999998</v>
      </c>
    </row>
    <row r="16" spans="1:11">
      <c r="A16" s="51" t="s">
        <v>90</v>
      </c>
      <c r="B16" s="38">
        <v>11.057</v>
      </c>
      <c r="C16" s="38">
        <v>1.0023</v>
      </c>
      <c r="D16" s="38">
        <v>10.0547</v>
      </c>
      <c r="E16" s="38">
        <v>2.1246</v>
      </c>
      <c r="F16" s="38">
        <v>7.9301000000000004</v>
      </c>
      <c r="G16" s="15">
        <v>11.1624</v>
      </c>
      <c r="H16" s="38">
        <v>1.5029999999999999</v>
      </c>
      <c r="I16" s="38">
        <v>9.6593999999999998</v>
      </c>
      <c r="J16" s="38">
        <v>2.2682000000000002</v>
      </c>
      <c r="K16" s="38">
        <v>7.3912000000000004</v>
      </c>
    </row>
    <row r="17" spans="1:11">
      <c r="A17" s="51" t="s">
        <v>91</v>
      </c>
      <c r="B17" s="38">
        <v>13.6455</v>
      </c>
      <c r="C17" s="38">
        <v>0.71699999999999997</v>
      </c>
      <c r="D17" s="38">
        <v>12.9284</v>
      </c>
      <c r="E17" s="38">
        <v>2.3494000000000002</v>
      </c>
      <c r="F17" s="38">
        <v>10.5791</v>
      </c>
      <c r="G17" s="15">
        <v>13.438000000000001</v>
      </c>
      <c r="H17" s="38">
        <v>0.89370000000000005</v>
      </c>
      <c r="I17" s="38">
        <v>12.5443</v>
      </c>
      <c r="J17" s="38">
        <v>3.0493999999999999</v>
      </c>
      <c r="K17" s="38">
        <v>9.4948999999999995</v>
      </c>
    </row>
    <row r="18" spans="1:11">
      <c r="A18" s="51" t="s">
        <v>92</v>
      </c>
      <c r="B18" s="38">
        <v>16.553100000000001</v>
      </c>
      <c r="C18" s="38">
        <v>1.3149</v>
      </c>
      <c r="D18" s="38">
        <v>15.238200000000001</v>
      </c>
      <c r="E18" s="38">
        <v>2.4499</v>
      </c>
      <c r="F18" s="38">
        <v>12.7883</v>
      </c>
      <c r="G18" s="15">
        <v>16.837900000000001</v>
      </c>
      <c r="H18" s="38">
        <v>1.1793</v>
      </c>
      <c r="I18" s="38">
        <v>15.6587</v>
      </c>
      <c r="J18" s="38">
        <v>3.0451000000000001</v>
      </c>
      <c r="K18" s="38">
        <v>12.6135</v>
      </c>
    </row>
    <row r="19" spans="1:11">
      <c r="A19" s="51" t="s">
        <v>93</v>
      </c>
      <c r="B19" s="38">
        <v>13.2493</v>
      </c>
      <c r="C19" s="38">
        <v>0.52639999999999998</v>
      </c>
      <c r="D19" s="38">
        <v>12.723000000000001</v>
      </c>
      <c r="E19" s="38">
        <v>1.9415</v>
      </c>
      <c r="F19" s="38">
        <v>10.781499999999999</v>
      </c>
      <c r="G19" s="15">
        <v>13.4483</v>
      </c>
      <c r="H19" s="38">
        <v>0.81069999999999998</v>
      </c>
      <c r="I19" s="38">
        <v>12.637600000000001</v>
      </c>
      <c r="J19" s="38">
        <v>1.4781</v>
      </c>
      <c r="K19" s="38">
        <v>11.159599999999999</v>
      </c>
    </row>
    <row r="20" spans="1:11">
      <c r="A20" s="51" t="s">
        <v>94</v>
      </c>
      <c r="B20" s="38">
        <v>15.181800000000001</v>
      </c>
      <c r="C20" s="38">
        <v>1.4263999999999999</v>
      </c>
      <c r="D20" s="38">
        <v>13.7554</v>
      </c>
      <c r="E20" s="38">
        <v>3.2391000000000001</v>
      </c>
      <c r="F20" s="38">
        <v>10.516400000000001</v>
      </c>
      <c r="G20" s="15">
        <v>15.0716</v>
      </c>
      <c r="H20" s="38">
        <v>1.0371999999999999</v>
      </c>
      <c r="I20" s="38">
        <v>14.0344</v>
      </c>
      <c r="J20" s="38">
        <v>4.1009000000000002</v>
      </c>
      <c r="K20" s="38">
        <v>9.9335000000000004</v>
      </c>
    </row>
    <row r="21" spans="1:11">
      <c r="A21" s="51" t="s">
        <v>95</v>
      </c>
      <c r="B21" s="38">
        <v>13.1129</v>
      </c>
      <c r="C21" s="38">
        <v>1.2614000000000001</v>
      </c>
      <c r="D21" s="38">
        <v>11.8514</v>
      </c>
      <c r="E21" s="38">
        <v>2.3622000000000001</v>
      </c>
      <c r="F21" s="38">
        <v>9.4892000000000003</v>
      </c>
      <c r="G21" s="15">
        <v>15.885300000000001</v>
      </c>
      <c r="H21" s="38">
        <v>1.8426</v>
      </c>
      <c r="I21" s="38">
        <v>14.0427</v>
      </c>
      <c r="J21" s="38">
        <v>4.1166</v>
      </c>
      <c r="K21" s="38">
        <v>9.9261999999999997</v>
      </c>
    </row>
    <row r="22" spans="1:11">
      <c r="A22" s="51" t="s">
        <v>96</v>
      </c>
      <c r="B22" s="38">
        <v>20.067799999999998</v>
      </c>
      <c r="C22" s="38">
        <v>0.96950000000000003</v>
      </c>
      <c r="D22" s="38">
        <v>19.098299999999998</v>
      </c>
      <c r="E22" s="38">
        <v>1.9883999999999999</v>
      </c>
      <c r="F22" s="38">
        <v>17.11</v>
      </c>
      <c r="G22" s="15">
        <v>21.341799999999999</v>
      </c>
      <c r="H22" s="38">
        <v>2.0095999999999998</v>
      </c>
      <c r="I22" s="38">
        <v>19.3322</v>
      </c>
      <c r="J22" s="38">
        <v>1.8691</v>
      </c>
      <c r="K22" s="38">
        <v>17.463000000000001</v>
      </c>
    </row>
    <row r="23" spans="1:11">
      <c r="A23" s="51" t="s">
        <v>97</v>
      </c>
      <c r="B23" s="38">
        <v>19.7698</v>
      </c>
      <c r="C23" s="38">
        <v>1.9358</v>
      </c>
      <c r="D23" s="38">
        <v>17.834</v>
      </c>
      <c r="E23" s="38">
        <v>1.6681999999999999</v>
      </c>
      <c r="F23" s="38">
        <v>16.165800000000001</v>
      </c>
      <c r="G23" s="15">
        <v>19.124500000000001</v>
      </c>
      <c r="H23" s="38">
        <v>1.4159999999999999</v>
      </c>
      <c r="I23" s="38">
        <v>17.708600000000001</v>
      </c>
      <c r="J23" s="38">
        <v>1.6963999999999999</v>
      </c>
      <c r="K23" s="38">
        <v>16.0122</v>
      </c>
    </row>
    <row r="24" spans="1:11">
      <c r="A24" s="51" t="s">
        <v>98</v>
      </c>
      <c r="B24" s="38">
        <v>13.6777</v>
      </c>
      <c r="C24" s="38">
        <v>0.75529999999999997</v>
      </c>
      <c r="D24" s="38">
        <v>12.9224</v>
      </c>
      <c r="E24" s="38">
        <v>1.3168</v>
      </c>
      <c r="F24" s="38">
        <v>11.605600000000001</v>
      </c>
      <c r="G24" s="15">
        <v>13.095000000000001</v>
      </c>
      <c r="H24" s="38">
        <v>0.97670000000000001</v>
      </c>
      <c r="I24" s="38">
        <v>12.1183</v>
      </c>
      <c r="J24" s="38">
        <v>1.4127000000000001</v>
      </c>
      <c r="K24" s="38">
        <v>10.7056</v>
      </c>
    </row>
    <row r="25" spans="1:11">
      <c r="A25" s="51" t="s">
        <v>99</v>
      </c>
      <c r="B25" s="38">
        <v>19.139199999999999</v>
      </c>
      <c r="C25" s="38">
        <v>1.7546999999999999</v>
      </c>
      <c r="D25" s="38">
        <v>17.384499999999999</v>
      </c>
      <c r="E25" s="38">
        <v>1.415</v>
      </c>
      <c r="F25" s="38">
        <v>15.9695</v>
      </c>
      <c r="G25" s="15">
        <v>19.746500000000001</v>
      </c>
      <c r="H25" s="38">
        <v>1.8565</v>
      </c>
      <c r="I25" s="38">
        <v>17.89</v>
      </c>
      <c r="J25" s="38">
        <v>1.5283</v>
      </c>
      <c r="K25" s="38">
        <v>16.361699999999999</v>
      </c>
    </row>
    <row r="26" spans="1:11">
      <c r="A26" s="51" t="s">
        <v>100</v>
      </c>
      <c r="B26" s="38">
        <v>13.001300000000001</v>
      </c>
      <c r="C26" s="38">
        <v>1.5818000000000001</v>
      </c>
      <c r="D26" s="38">
        <v>11.4194</v>
      </c>
      <c r="E26" s="38">
        <v>2.8612000000000002</v>
      </c>
      <c r="F26" s="38">
        <v>8.5581999999999994</v>
      </c>
      <c r="G26" s="15">
        <v>14.175700000000001</v>
      </c>
      <c r="H26" s="38">
        <v>2.3037999999999998</v>
      </c>
      <c r="I26" s="38">
        <v>11.8719</v>
      </c>
      <c r="J26" s="38">
        <v>3.1103000000000001</v>
      </c>
      <c r="K26" s="38">
        <v>8.7615999999999996</v>
      </c>
    </row>
    <row r="27" spans="1:11">
      <c r="A27" s="51" t="s">
        <v>101</v>
      </c>
      <c r="B27" s="38">
        <v>14.261900000000001</v>
      </c>
      <c r="C27" s="38">
        <v>1.2663</v>
      </c>
      <c r="D27" s="38">
        <v>12.9956</v>
      </c>
      <c r="E27" s="38">
        <v>5.0045000000000002</v>
      </c>
      <c r="F27" s="38">
        <v>7.9911000000000003</v>
      </c>
      <c r="G27" s="15">
        <v>14.4244</v>
      </c>
      <c r="H27" s="38">
        <v>1.8210999999999999</v>
      </c>
      <c r="I27" s="38">
        <v>12.603199999999999</v>
      </c>
      <c r="J27" s="38">
        <v>5.1029999999999998</v>
      </c>
      <c r="K27" s="38">
        <v>7.5002000000000004</v>
      </c>
    </row>
    <row r="28" spans="1:11">
      <c r="A28" s="51" t="s">
        <v>102</v>
      </c>
      <c r="B28" s="38">
        <v>10.224299999999999</v>
      </c>
      <c r="C28" s="38">
        <v>0.66610000000000003</v>
      </c>
      <c r="D28" s="38">
        <v>9.5581999999999994</v>
      </c>
      <c r="E28" s="38">
        <v>3.3332999999999999</v>
      </c>
      <c r="F28" s="38">
        <v>6.2249999999999996</v>
      </c>
      <c r="G28" s="15">
        <v>12.1966</v>
      </c>
      <c r="H28" s="38">
        <v>0.58579999999999999</v>
      </c>
      <c r="I28" s="38">
        <v>11.610799999999999</v>
      </c>
      <c r="J28" s="38">
        <v>4.3520000000000003</v>
      </c>
      <c r="K28" s="38">
        <v>7.2587999999999999</v>
      </c>
    </row>
    <row r="29" spans="1:11">
      <c r="A29" s="51" t="s">
        <v>103</v>
      </c>
      <c r="B29" s="38">
        <v>13.8498</v>
      </c>
      <c r="C29" s="38">
        <v>1.3214999999999999</v>
      </c>
      <c r="D29" s="38">
        <v>12.5283</v>
      </c>
      <c r="E29" s="38">
        <v>3.1581999999999999</v>
      </c>
      <c r="F29" s="38">
        <v>9.3701000000000008</v>
      </c>
      <c r="G29" s="15">
        <v>13.8582</v>
      </c>
      <c r="H29" s="38">
        <v>0.69789999999999996</v>
      </c>
      <c r="I29" s="38">
        <v>13.160299999999999</v>
      </c>
      <c r="J29" s="38">
        <v>4.4070999999999998</v>
      </c>
      <c r="K29" s="38">
        <v>8.7531999999999996</v>
      </c>
    </row>
    <row r="30" spans="1:11">
      <c r="A30" s="51" t="s">
        <v>104</v>
      </c>
      <c r="B30" s="38">
        <v>12.0191</v>
      </c>
      <c r="C30" s="38">
        <v>1.6439999999999999</v>
      </c>
      <c r="D30" s="38">
        <v>10.3751</v>
      </c>
      <c r="E30" s="38">
        <v>2.383</v>
      </c>
      <c r="F30" s="38">
        <v>7.9920999999999998</v>
      </c>
      <c r="G30" s="15">
        <v>12.3147</v>
      </c>
      <c r="H30" s="38">
        <v>1.2282</v>
      </c>
      <c r="I30" s="38">
        <v>11.086499999999999</v>
      </c>
      <c r="J30" s="38">
        <v>3.3048000000000002</v>
      </c>
      <c r="K30" s="38">
        <v>7.7816000000000001</v>
      </c>
    </row>
    <row r="31" spans="1:11">
      <c r="A31" s="51" t="s">
        <v>105</v>
      </c>
      <c r="B31" s="38">
        <v>16.6233</v>
      </c>
      <c r="C31" s="38">
        <v>1.4982</v>
      </c>
      <c r="D31" s="38">
        <v>15.1251</v>
      </c>
      <c r="E31" s="38">
        <v>4.4352</v>
      </c>
      <c r="F31" s="38">
        <v>10.6899</v>
      </c>
      <c r="G31" s="15">
        <v>16.802499999999998</v>
      </c>
      <c r="H31" s="38">
        <v>1.1003000000000001</v>
      </c>
      <c r="I31" s="38">
        <v>15.702199999999999</v>
      </c>
      <c r="J31" s="38">
        <v>4.3552</v>
      </c>
      <c r="K31" s="38">
        <v>11.347</v>
      </c>
    </row>
    <row r="32" spans="1:11">
      <c r="A32" s="51" t="s">
        <v>106</v>
      </c>
      <c r="B32" s="38">
        <v>12.666700000000001</v>
      </c>
      <c r="C32" s="38">
        <v>1.1392</v>
      </c>
      <c r="D32" s="38">
        <v>11.5275</v>
      </c>
      <c r="E32" s="38">
        <v>2.6013999999999999</v>
      </c>
      <c r="F32" s="38">
        <v>8.9260999999999999</v>
      </c>
      <c r="G32" s="15">
        <v>11.585800000000001</v>
      </c>
      <c r="H32" s="38">
        <v>2.3974000000000002</v>
      </c>
      <c r="I32" s="38">
        <v>9.1883999999999997</v>
      </c>
      <c r="J32" s="38">
        <v>1.9351</v>
      </c>
      <c r="K32" s="38">
        <v>7.2533000000000003</v>
      </c>
    </row>
    <row r="33" spans="1:11">
      <c r="A33" s="51" t="s">
        <v>107</v>
      </c>
      <c r="B33" s="38">
        <v>16.097799999999999</v>
      </c>
      <c r="C33" s="38">
        <v>1.1378999999999999</v>
      </c>
      <c r="D33" s="38">
        <v>14.959899999999999</v>
      </c>
      <c r="E33" s="38">
        <v>1.1452</v>
      </c>
      <c r="F33" s="38">
        <v>13.8147</v>
      </c>
      <c r="G33" s="15">
        <v>17.983599999999999</v>
      </c>
      <c r="H33" s="38">
        <v>0.94499999999999995</v>
      </c>
      <c r="I33" s="38">
        <v>17.038599999999999</v>
      </c>
      <c r="J33" s="38">
        <v>1.3684000000000001</v>
      </c>
      <c r="K33" s="38">
        <v>15.670299999999999</v>
      </c>
    </row>
    <row r="34" spans="1:11">
      <c r="A34" s="51" t="s">
        <v>108</v>
      </c>
      <c r="B34" s="38">
        <v>16.011500000000002</v>
      </c>
      <c r="C34" s="38">
        <v>0.94489999999999996</v>
      </c>
      <c r="D34" s="38">
        <v>15.066599999999999</v>
      </c>
      <c r="E34" s="38">
        <v>1.1208</v>
      </c>
      <c r="F34" s="38">
        <v>13.9458</v>
      </c>
      <c r="G34" s="15">
        <v>18.357199999999999</v>
      </c>
      <c r="H34" s="38">
        <v>1.2003999999999999</v>
      </c>
      <c r="I34" s="38">
        <v>17.1568</v>
      </c>
      <c r="J34" s="38">
        <v>1.7934000000000001</v>
      </c>
      <c r="K34" s="38">
        <v>15.3635</v>
      </c>
    </row>
    <row r="35" spans="1:11">
      <c r="A35" s="51" t="s">
        <v>109</v>
      </c>
      <c r="B35" s="38">
        <v>13.616</v>
      </c>
      <c r="C35" s="38">
        <v>1.0660000000000001</v>
      </c>
      <c r="D35" s="38">
        <v>12.55</v>
      </c>
      <c r="E35" s="38">
        <v>2.2677</v>
      </c>
      <c r="F35" s="38">
        <v>10.282299999999999</v>
      </c>
      <c r="G35" s="15">
        <v>15.227600000000001</v>
      </c>
      <c r="H35" s="38">
        <v>1.7867</v>
      </c>
      <c r="I35" s="38">
        <v>13.440899999999999</v>
      </c>
      <c r="J35" s="38">
        <v>2.4773999999999998</v>
      </c>
      <c r="K35" s="38">
        <v>10.9636</v>
      </c>
    </row>
    <row r="36" spans="1:11">
      <c r="A36" s="51" t="s">
        <v>110</v>
      </c>
      <c r="B36" s="38">
        <v>16.615100000000002</v>
      </c>
      <c r="C36" s="38">
        <v>0.87939999999999996</v>
      </c>
      <c r="D36" s="38">
        <v>15.7357</v>
      </c>
      <c r="E36" s="38">
        <v>0.88859999999999995</v>
      </c>
      <c r="F36" s="38">
        <v>14.847</v>
      </c>
      <c r="G36" s="15">
        <v>18.471</v>
      </c>
      <c r="H36" s="38">
        <v>0.99490000000000001</v>
      </c>
      <c r="I36" s="38">
        <v>17.476099999999999</v>
      </c>
      <c r="J36" s="38">
        <v>0.65429999999999999</v>
      </c>
      <c r="K36" s="38">
        <v>16.8218</v>
      </c>
    </row>
    <row r="37" spans="1:11">
      <c r="A37" s="51" t="s">
        <v>111</v>
      </c>
      <c r="B37" s="38">
        <v>15.29</v>
      </c>
      <c r="C37" s="38">
        <v>1.1164000000000001</v>
      </c>
      <c r="D37" s="38">
        <v>14.173500000000001</v>
      </c>
      <c r="E37" s="38">
        <v>2.1833</v>
      </c>
      <c r="F37" s="38">
        <v>11.9902</v>
      </c>
      <c r="G37" s="15">
        <v>13.4252</v>
      </c>
      <c r="H37" s="38">
        <v>0.93220000000000003</v>
      </c>
      <c r="I37" s="38">
        <v>12.493</v>
      </c>
      <c r="J37" s="38">
        <v>1.8885000000000001</v>
      </c>
      <c r="K37" s="38">
        <v>10.6044</v>
      </c>
    </row>
    <row r="38" spans="1:11">
      <c r="A38" s="51" t="s">
        <v>112</v>
      </c>
      <c r="B38" s="38">
        <v>14.164199999999999</v>
      </c>
      <c r="C38" s="38">
        <v>2.3896000000000002</v>
      </c>
      <c r="D38" s="38">
        <v>11.7746</v>
      </c>
      <c r="E38" s="38">
        <v>2.6766000000000001</v>
      </c>
      <c r="F38" s="38">
        <v>9.0980000000000008</v>
      </c>
      <c r="G38" s="15">
        <v>13.3362</v>
      </c>
      <c r="H38" s="38">
        <v>1.7957000000000001</v>
      </c>
      <c r="I38" s="38">
        <v>11.5405</v>
      </c>
      <c r="J38" s="38">
        <v>2.9851999999999999</v>
      </c>
      <c r="K38" s="38">
        <v>8.5553000000000008</v>
      </c>
    </row>
    <row r="39" spans="1:11">
      <c r="A39" s="51" t="s">
        <v>113</v>
      </c>
      <c r="B39" s="38">
        <v>14.7928</v>
      </c>
      <c r="C39" s="38">
        <v>1.2022999999999999</v>
      </c>
      <c r="D39" s="38">
        <v>13.5905</v>
      </c>
      <c r="E39" s="38">
        <v>2.2376999999999998</v>
      </c>
      <c r="F39" s="38">
        <v>11.3528</v>
      </c>
      <c r="G39" s="15">
        <v>15.757199999999999</v>
      </c>
      <c r="H39" s="38">
        <v>1.7821</v>
      </c>
      <c r="I39" s="38">
        <v>13.975099999999999</v>
      </c>
      <c r="J39" s="38">
        <v>1.2373000000000001</v>
      </c>
      <c r="K39" s="38">
        <v>12.7379</v>
      </c>
    </row>
    <row r="40" spans="1:11">
      <c r="A40" s="51" t="s">
        <v>114</v>
      </c>
      <c r="B40" s="38">
        <v>17.2775</v>
      </c>
      <c r="C40" s="38">
        <v>1.7707999999999999</v>
      </c>
      <c r="D40" s="38">
        <v>15.5067</v>
      </c>
      <c r="E40" s="38">
        <v>3.4481999999999999</v>
      </c>
      <c r="F40" s="38">
        <v>12.0586</v>
      </c>
      <c r="G40" s="15">
        <v>18.345800000000001</v>
      </c>
      <c r="H40" s="38">
        <v>2.1671</v>
      </c>
      <c r="I40" s="38">
        <v>16.178699999999999</v>
      </c>
      <c r="J40" s="38">
        <v>4.3346</v>
      </c>
      <c r="K40" s="38">
        <v>11.844099999999999</v>
      </c>
    </row>
    <row r="41" spans="1:11">
      <c r="A41" s="51" t="s">
        <v>115</v>
      </c>
      <c r="B41" s="38">
        <v>15.5124</v>
      </c>
      <c r="C41" s="38">
        <v>1.9537</v>
      </c>
      <c r="D41" s="38">
        <v>13.5586</v>
      </c>
      <c r="E41" s="38">
        <v>3.9942000000000002</v>
      </c>
      <c r="F41" s="38">
        <v>9.5645000000000007</v>
      </c>
      <c r="G41" s="15">
        <v>14.4193</v>
      </c>
      <c r="H41" s="38">
        <v>2.1741000000000001</v>
      </c>
      <c r="I41" s="38">
        <v>12.245200000000001</v>
      </c>
      <c r="J41" s="38">
        <v>2.9592999999999998</v>
      </c>
      <c r="K41" s="38">
        <v>9.2858000000000001</v>
      </c>
    </row>
    <row r="42" spans="1:11">
      <c r="A42" s="51" t="s">
        <v>116</v>
      </c>
      <c r="B42" s="38">
        <v>16.399100000000001</v>
      </c>
      <c r="C42" s="38">
        <v>1.4256</v>
      </c>
      <c r="D42" s="38">
        <v>14.9735</v>
      </c>
      <c r="E42" s="38">
        <v>3.3954</v>
      </c>
      <c r="F42" s="38">
        <v>11.578200000000001</v>
      </c>
      <c r="G42" s="15">
        <v>18.6038</v>
      </c>
      <c r="H42" s="38">
        <v>1.3629</v>
      </c>
      <c r="I42" s="38">
        <v>17.2409</v>
      </c>
      <c r="J42" s="38">
        <v>4.1412000000000004</v>
      </c>
      <c r="K42" s="38">
        <v>13.0997</v>
      </c>
    </row>
    <row r="43" spans="1:11">
      <c r="A43" s="51" t="s">
        <v>117</v>
      </c>
      <c r="B43" s="38">
        <v>13.866899999999999</v>
      </c>
      <c r="C43" s="38">
        <v>0.94910000000000005</v>
      </c>
      <c r="D43" s="38">
        <v>12.9178</v>
      </c>
      <c r="E43" s="38">
        <v>0.89739999999999998</v>
      </c>
      <c r="F43" s="38">
        <v>12.0204</v>
      </c>
      <c r="G43" s="15">
        <v>13.7721</v>
      </c>
      <c r="H43" s="38">
        <v>0.98</v>
      </c>
      <c r="I43" s="38">
        <v>12.7921</v>
      </c>
      <c r="J43" s="38">
        <v>1.3246</v>
      </c>
      <c r="K43" s="38">
        <v>11.467499999999999</v>
      </c>
    </row>
    <row r="44" spans="1:11">
      <c r="A44" s="51" t="s">
        <v>118</v>
      </c>
      <c r="B44" s="38">
        <v>14.1614</v>
      </c>
      <c r="C44" s="38">
        <v>1.0225</v>
      </c>
      <c r="D44" s="38">
        <v>13.1389</v>
      </c>
      <c r="E44" s="38">
        <v>3.1292</v>
      </c>
      <c r="F44" s="38">
        <v>10.0097</v>
      </c>
      <c r="G44" s="15">
        <v>14.2522</v>
      </c>
      <c r="H44" s="38">
        <v>0.77410000000000001</v>
      </c>
      <c r="I44" s="38">
        <v>13.4781</v>
      </c>
      <c r="J44" s="38">
        <v>3.9356</v>
      </c>
      <c r="K44" s="38">
        <v>9.5425000000000004</v>
      </c>
    </row>
    <row r="45" spans="1:11">
      <c r="A45" s="51" t="s">
        <v>119</v>
      </c>
      <c r="B45" s="38">
        <v>15.993499999999999</v>
      </c>
      <c r="C45" s="38">
        <v>1.4245000000000001</v>
      </c>
      <c r="D45" s="38">
        <v>14.569000000000001</v>
      </c>
      <c r="E45" s="38">
        <v>5.5335999999999999</v>
      </c>
      <c r="F45" s="38">
        <v>9.0353999999999992</v>
      </c>
      <c r="G45" s="15">
        <v>16.386900000000001</v>
      </c>
      <c r="H45" s="38">
        <v>0.9778</v>
      </c>
      <c r="I45" s="38">
        <v>15.4091</v>
      </c>
      <c r="J45" s="38">
        <v>5.7525000000000004</v>
      </c>
      <c r="K45" s="38">
        <v>9.6567000000000007</v>
      </c>
    </row>
    <row r="46" spans="1:11">
      <c r="A46" s="51" t="s">
        <v>120</v>
      </c>
      <c r="B46" s="38">
        <v>14.497</v>
      </c>
      <c r="C46" s="38">
        <v>1.0817000000000001</v>
      </c>
      <c r="D46" s="38">
        <v>13.4153</v>
      </c>
      <c r="E46" s="38">
        <v>2.4325000000000001</v>
      </c>
      <c r="F46" s="38">
        <v>10.982799999999999</v>
      </c>
      <c r="G46" s="15">
        <v>15.356999999999999</v>
      </c>
      <c r="H46" s="38">
        <v>1.4699</v>
      </c>
      <c r="I46" s="38">
        <v>13.8871</v>
      </c>
      <c r="J46" s="38">
        <v>3.2844000000000002</v>
      </c>
      <c r="K46" s="38">
        <v>10.6027</v>
      </c>
    </row>
    <row r="47" spans="1:11">
      <c r="A47" s="51" t="s">
        <v>121</v>
      </c>
      <c r="B47" s="38">
        <v>11.660299999999999</v>
      </c>
      <c r="C47" s="38">
        <v>1.3385</v>
      </c>
      <c r="D47" s="38">
        <v>10.3217</v>
      </c>
      <c r="E47" s="38">
        <v>1.3977999999999999</v>
      </c>
      <c r="F47" s="38">
        <v>8.9239999999999995</v>
      </c>
      <c r="G47" s="15">
        <v>13.991</v>
      </c>
      <c r="H47" s="38">
        <v>1.9658</v>
      </c>
      <c r="I47" s="38">
        <v>12.0253</v>
      </c>
      <c r="J47" s="38">
        <v>1.6121000000000001</v>
      </c>
      <c r="K47" s="38">
        <v>10.4132</v>
      </c>
    </row>
    <row r="48" spans="1:11">
      <c r="A48" s="51" t="s">
        <v>122</v>
      </c>
      <c r="B48" s="38">
        <v>13.1356</v>
      </c>
      <c r="C48" s="38">
        <v>1.0834999999999999</v>
      </c>
      <c r="D48" s="38">
        <v>12.052099999999999</v>
      </c>
      <c r="E48" s="38">
        <v>2.7734000000000001</v>
      </c>
      <c r="F48" s="38">
        <v>9.2787000000000006</v>
      </c>
      <c r="G48" s="15">
        <v>12.459099999999999</v>
      </c>
      <c r="H48" s="38">
        <v>1.1412</v>
      </c>
      <c r="I48" s="38">
        <v>11.3179</v>
      </c>
      <c r="J48" s="38">
        <v>4.4364999999999997</v>
      </c>
      <c r="K48" s="38">
        <v>6.8814000000000002</v>
      </c>
    </row>
    <row r="49" spans="1:11">
      <c r="A49" s="51" t="s">
        <v>123</v>
      </c>
      <c r="B49" s="38">
        <v>17.153600000000001</v>
      </c>
      <c r="C49" s="38">
        <v>1.2633000000000001</v>
      </c>
      <c r="D49" s="38">
        <v>15.8903</v>
      </c>
      <c r="E49" s="38">
        <v>1.3143</v>
      </c>
      <c r="F49" s="38">
        <v>14.576000000000001</v>
      </c>
      <c r="G49" s="15">
        <v>17.767099999999999</v>
      </c>
      <c r="H49" s="38">
        <v>1.4843999999999999</v>
      </c>
      <c r="I49" s="38">
        <v>16.282699999999998</v>
      </c>
      <c r="J49" s="38">
        <v>1.7246999999999999</v>
      </c>
      <c r="K49" s="38">
        <v>14.558</v>
      </c>
    </row>
    <row r="50" spans="1:11">
      <c r="A50" s="51" t="s">
        <v>124</v>
      </c>
      <c r="B50" s="38">
        <v>13.9285</v>
      </c>
      <c r="C50" s="38">
        <v>1.2270000000000001</v>
      </c>
      <c r="D50" s="38">
        <v>12.701499999999999</v>
      </c>
      <c r="E50" s="38">
        <v>2.6817000000000002</v>
      </c>
      <c r="F50" s="38">
        <v>10.0198</v>
      </c>
      <c r="G50" s="15">
        <v>13.2311</v>
      </c>
      <c r="H50" s="38">
        <v>1.0829</v>
      </c>
      <c r="I50" s="38">
        <v>12.148300000000001</v>
      </c>
      <c r="J50" s="38">
        <v>2.1499000000000001</v>
      </c>
      <c r="K50" s="38">
        <v>9.9984000000000002</v>
      </c>
    </row>
    <row r="51" spans="1:11">
      <c r="A51" s="51" t="s">
        <v>125</v>
      </c>
      <c r="B51" s="38">
        <v>14.129099999999999</v>
      </c>
      <c r="C51" s="38">
        <v>2.0013999999999998</v>
      </c>
      <c r="D51" s="38">
        <v>12.127700000000001</v>
      </c>
      <c r="E51" s="38">
        <v>3.3031000000000001</v>
      </c>
      <c r="F51" s="38">
        <v>8.8246000000000002</v>
      </c>
      <c r="G51" s="15">
        <v>13.190300000000001</v>
      </c>
      <c r="H51" s="38">
        <v>1.0783</v>
      </c>
      <c r="I51" s="38">
        <v>12.112</v>
      </c>
      <c r="J51" s="38">
        <v>3.0969000000000002</v>
      </c>
      <c r="K51" s="38">
        <v>9.0151000000000003</v>
      </c>
    </row>
    <row r="52" spans="1:11">
      <c r="A52" s="51" t="s">
        <v>126</v>
      </c>
      <c r="B52" s="38">
        <v>18.385200000000001</v>
      </c>
      <c r="C52" s="38">
        <v>1.6451</v>
      </c>
      <c r="D52" s="38">
        <v>16.740100000000002</v>
      </c>
      <c r="E52" s="38">
        <v>6.9546999999999999</v>
      </c>
      <c r="F52" s="38">
        <v>9.7853999999999992</v>
      </c>
      <c r="G52" s="15">
        <v>19.9879</v>
      </c>
      <c r="H52" s="38">
        <v>1.1897</v>
      </c>
      <c r="I52" s="38">
        <v>18.798200000000001</v>
      </c>
      <c r="J52" s="38">
        <v>7.6458000000000004</v>
      </c>
      <c r="K52" s="38">
        <v>11.1524</v>
      </c>
    </row>
    <row r="53" spans="1:11">
      <c r="A53" s="51" t="s">
        <v>127</v>
      </c>
      <c r="B53" s="38">
        <v>14.905900000000001</v>
      </c>
      <c r="C53" s="38">
        <v>1.6355</v>
      </c>
      <c r="D53" s="38">
        <v>13.2704</v>
      </c>
      <c r="E53" s="38">
        <v>2.3959000000000001</v>
      </c>
      <c r="F53" s="38">
        <v>10.874499999999999</v>
      </c>
      <c r="G53" s="15">
        <v>12.813499999999999</v>
      </c>
      <c r="H53" s="38">
        <v>0.9415</v>
      </c>
      <c r="I53" s="38">
        <v>11.872</v>
      </c>
      <c r="J53" s="38">
        <v>2.6303000000000001</v>
      </c>
      <c r="K53" s="38">
        <v>9.2416999999999998</v>
      </c>
    </row>
    <row r="54" spans="1:11">
      <c r="A54" s="51" t="s">
        <v>128</v>
      </c>
      <c r="B54" s="38">
        <v>15.4224</v>
      </c>
      <c r="C54" s="38">
        <v>0.89449999999999996</v>
      </c>
      <c r="D54" s="38">
        <v>14.527900000000001</v>
      </c>
      <c r="E54" s="38">
        <v>3.2665000000000002</v>
      </c>
      <c r="F54" s="38">
        <v>11.2614</v>
      </c>
      <c r="G54" s="15">
        <v>15.4696</v>
      </c>
      <c r="H54" s="38">
        <v>0.91220000000000001</v>
      </c>
      <c r="I54" s="38">
        <v>14.557499999999999</v>
      </c>
      <c r="J54" s="38">
        <v>2.8843999999999999</v>
      </c>
      <c r="K54" s="38">
        <v>11.6731</v>
      </c>
    </row>
    <row r="55" spans="1:11">
      <c r="A55" s="40" t="s">
        <v>129</v>
      </c>
      <c r="B55" s="41"/>
      <c r="C55" s="41"/>
      <c r="D55" s="41"/>
      <c r="E55" s="41"/>
      <c r="F55" s="41"/>
      <c r="G55" s="41"/>
      <c r="H55" s="41"/>
      <c r="I55" s="41"/>
      <c r="J55" s="41"/>
      <c r="K55" s="41"/>
    </row>
    <row r="56" spans="1:11">
      <c r="A56" s="52" t="s">
        <v>131</v>
      </c>
      <c r="B56" s="38">
        <v>15.227399999999999</v>
      </c>
      <c r="C56" s="38">
        <v>0.85570000000000002</v>
      </c>
      <c r="D56" s="38">
        <v>14.371700000000001</v>
      </c>
      <c r="E56" s="38">
        <v>0.68310000000000004</v>
      </c>
      <c r="F56" s="38">
        <v>13.688599999999999</v>
      </c>
      <c r="G56" s="15">
        <v>13.9239</v>
      </c>
      <c r="H56" s="38">
        <v>1.2250000000000001</v>
      </c>
      <c r="I56" s="38">
        <v>12.6989</v>
      </c>
      <c r="J56" s="38">
        <v>0.54720000000000002</v>
      </c>
      <c r="K56" s="38">
        <v>12.1517</v>
      </c>
    </row>
    <row r="57" spans="1:11">
      <c r="A57" s="52" t="s">
        <v>180</v>
      </c>
      <c r="B57" s="38">
        <v>13.716900000000001</v>
      </c>
      <c r="C57" s="38">
        <v>1.1724000000000001</v>
      </c>
      <c r="D57" s="38">
        <v>12.544499999999999</v>
      </c>
      <c r="E57" s="38">
        <v>2.6917</v>
      </c>
      <c r="F57" s="38">
        <v>9.8528000000000002</v>
      </c>
      <c r="G57" s="15">
        <v>14.272</v>
      </c>
      <c r="H57" s="38">
        <v>0.74709999999999999</v>
      </c>
      <c r="I57" s="38">
        <v>13.524900000000001</v>
      </c>
      <c r="J57" s="38">
        <v>2.7431000000000001</v>
      </c>
      <c r="K57" s="38">
        <v>10.7818</v>
      </c>
    </row>
    <row r="58" spans="1:11">
      <c r="A58" s="16" t="s">
        <v>133</v>
      </c>
      <c r="B58" s="8">
        <v>28.318985000000001</v>
      </c>
      <c r="C58" s="13" t="s">
        <v>70</v>
      </c>
      <c r="D58" s="8">
        <v>28.318985000000001</v>
      </c>
      <c r="E58" s="8">
        <v>1.4571069999999999</v>
      </c>
      <c r="F58" s="8">
        <v>26.861878000000001</v>
      </c>
      <c r="G58" s="20">
        <v>30.315802999999999</v>
      </c>
      <c r="H58" s="13" t="s">
        <v>70</v>
      </c>
      <c r="I58" s="8">
        <v>30.237981000000001</v>
      </c>
      <c r="J58" s="8">
        <v>1.3622129999999999</v>
      </c>
      <c r="K58" s="8">
        <v>28.875768000000001</v>
      </c>
    </row>
    <row r="59" spans="1:11">
      <c r="A59" s="10" t="s">
        <v>252</v>
      </c>
    </row>
  </sheetData>
  <mergeCells count="4">
    <mergeCell ref="A55:K55"/>
    <mergeCell ref="B2:F2"/>
    <mergeCell ref="A2:A3"/>
    <mergeCell ref="G2:K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59"/>
  <sheetViews>
    <sheetView workbookViewId="0"/>
  </sheetViews>
  <sheetFormatPr defaultRowHeight="15"/>
  <cols>
    <col min="1" max="1" width="26" customWidth="1"/>
    <col min="2" max="11" width="16" customWidth="1"/>
  </cols>
  <sheetData>
    <row r="1" spans="1:11">
      <c r="A1" s="2" t="s">
        <v>24</v>
      </c>
    </row>
    <row r="2" spans="1:11">
      <c r="A2" s="43" t="s">
        <v>73</v>
      </c>
      <c r="B2" s="66">
        <v>2017</v>
      </c>
      <c r="C2" s="45"/>
      <c r="D2" s="45"/>
      <c r="E2" s="45"/>
      <c r="F2" s="45"/>
      <c r="G2" s="66">
        <v>2019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14.545999999999999</v>
      </c>
      <c r="C4" s="38">
        <v>1.504</v>
      </c>
      <c r="D4" s="38">
        <v>13.042</v>
      </c>
      <c r="E4" s="38">
        <v>3.7029000000000001</v>
      </c>
      <c r="F4" s="38">
        <v>9.3391000000000002</v>
      </c>
      <c r="G4" s="15">
        <v>15.735161</v>
      </c>
      <c r="H4" s="38">
        <v>1.5831550000000001</v>
      </c>
      <c r="I4" s="38">
        <v>14.152006999999999</v>
      </c>
      <c r="J4" s="38">
        <v>3.31189</v>
      </c>
      <c r="K4" s="38">
        <v>10.840116999999999</v>
      </c>
    </row>
    <row r="5" spans="1:11">
      <c r="A5" s="51" t="s">
        <v>79</v>
      </c>
      <c r="B5" s="38">
        <v>12.3674</v>
      </c>
      <c r="C5" s="38">
        <v>0.95469999999999999</v>
      </c>
      <c r="D5" s="38">
        <v>11.412699999999999</v>
      </c>
      <c r="E5" s="38">
        <v>5.7797000000000001</v>
      </c>
      <c r="F5" s="38">
        <v>5.633</v>
      </c>
      <c r="G5" s="15">
        <v>14.645816</v>
      </c>
      <c r="H5" s="38">
        <v>1.08693</v>
      </c>
      <c r="I5" s="38">
        <v>13.558887</v>
      </c>
      <c r="J5" s="38">
        <v>5.8998280000000003</v>
      </c>
      <c r="K5" s="38">
        <v>7.6590590000000001</v>
      </c>
    </row>
    <row r="6" spans="1:11">
      <c r="A6" s="51" t="s">
        <v>80</v>
      </c>
      <c r="B6" s="38">
        <v>14.615</v>
      </c>
      <c r="C6" s="38">
        <v>0.83579999999999999</v>
      </c>
      <c r="D6" s="38">
        <v>13.779199999999999</v>
      </c>
      <c r="E6" s="38">
        <v>5.2272999999999996</v>
      </c>
      <c r="F6" s="38">
        <v>8.5519999999999996</v>
      </c>
      <c r="G6" s="15">
        <v>16.438635999999999</v>
      </c>
      <c r="H6" s="42" t="s">
        <v>70</v>
      </c>
      <c r="I6" s="38">
        <v>16.070163999999998</v>
      </c>
      <c r="J6" s="38">
        <v>4.052149</v>
      </c>
      <c r="K6" s="38">
        <v>12.018015</v>
      </c>
    </row>
    <row r="7" spans="1:11">
      <c r="A7" s="51" t="s">
        <v>81</v>
      </c>
      <c r="B7" s="38">
        <v>11.198399999999999</v>
      </c>
      <c r="C7" s="38">
        <v>1.1218999999999999</v>
      </c>
      <c r="D7" s="38">
        <v>10.076499999999999</v>
      </c>
      <c r="E7" s="38">
        <v>2.0781999999999998</v>
      </c>
      <c r="F7" s="38">
        <v>7.9983000000000004</v>
      </c>
      <c r="G7" s="15">
        <v>13.489542999999999</v>
      </c>
      <c r="H7" s="38">
        <v>0.89871000000000001</v>
      </c>
      <c r="I7" s="38">
        <v>12.590833</v>
      </c>
      <c r="J7" s="38">
        <v>3.6016710000000001</v>
      </c>
      <c r="K7" s="38">
        <v>8.9891629999999996</v>
      </c>
    </row>
    <row r="8" spans="1:11">
      <c r="A8" s="51" t="s">
        <v>82</v>
      </c>
      <c r="B8" s="38">
        <v>15.5603</v>
      </c>
      <c r="C8" s="38">
        <v>1.4075</v>
      </c>
      <c r="D8" s="38">
        <v>14.152799999999999</v>
      </c>
      <c r="E8" s="38">
        <v>3.6812</v>
      </c>
      <c r="F8" s="38">
        <v>10.4716</v>
      </c>
      <c r="G8" s="15">
        <v>17.964729999999999</v>
      </c>
      <c r="H8" s="38">
        <v>1.0109379999999999</v>
      </c>
      <c r="I8" s="38">
        <v>16.953790999999999</v>
      </c>
      <c r="J8" s="38">
        <v>2.6378780000000002</v>
      </c>
      <c r="K8" s="38">
        <v>14.315913</v>
      </c>
    </row>
    <row r="9" spans="1:11">
      <c r="A9" s="51" t="s">
        <v>83</v>
      </c>
      <c r="B9" s="38">
        <v>11.3035</v>
      </c>
      <c r="C9" s="38">
        <v>1.891</v>
      </c>
      <c r="D9" s="38">
        <v>9.4125999999999994</v>
      </c>
      <c r="E9" s="38">
        <v>4.492</v>
      </c>
      <c r="F9" s="38">
        <v>4.9206000000000003</v>
      </c>
      <c r="G9" s="15">
        <v>13.447641000000001</v>
      </c>
      <c r="H9" s="38">
        <v>2.1306579999999999</v>
      </c>
      <c r="I9" s="38">
        <v>11.316983</v>
      </c>
      <c r="J9" s="38">
        <v>4.880134</v>
      </c>
      <c r="K9" s="38">
        <v>6.4368489999999996</v>
      </c>
    </row>
    <row r="10" spans="1:11">
      <c r="A10" s="51" t="s">
        <v>84</v>
      </c>
      <c r="B10" s="38">
        <v>11.7197</v>
      </c>
      <c r="C10" s="38">
        <v>0.95069999999999999</v>
      </c>
      <c r="D10" s="38">
        <v>10.769</v>
      </c>
      <c r="E10" s="38">
        <v>3.1606999999999998</v>
      </c>
      <c r="F10" s="38">
        <v>7.6082999999999998</v>
      </c>
      <c r="G10" s="15">
        <v>12.929824999999999</v>
      </c>
      <c r="H10" s="38">
        <v>0.75305</v>
      </c>
      <c r="I10" s="38">
        <v>12.176774999999999</v>
      </c>
      <c r="J10" s="38">
        <v>4.0191220000000003</v>
      </c>
      <c r="K10" s="38">
        <v>8.1576529999999998</v>
      </c>
    </row>
    <row r="11" spans="1:11">
      <c r="A11" s="51" t="s">
        <v>85</v>
      </c>
      <c r="B11" s="38">
        <v>15.0624</v>
      </c>
      <c r="C11" s="38">
        <v>1.3835</v>
      </c>
      <c r="D11" s="38">
        <v>13.678800000000001</v>
      </c>
      <c r="E11" s="38">
        <v>3.2759</v>
      </c>
      <c r="F11" s="38">
        <v>10.403</v>
      </c>
      <c r="G11" s="15">
        <v>15.233916000000001</v>
      </c>
      <c r="H11" s="38">
        <v>0.99079799999999996</v>
      </c>
      <c r="I11" s="38">
        <v>14.243118000000001</v>
      </c>
      <c r="J11" s="38">
        <v>2.7314020000000001</v>
      </c>
      <c r="K11" s="38">
        <v>11.511715000000001</v>
      </c>
    </row>
    <row r="12" spans="1:11">
      <c r="A12" s="51" t="s">
        <v>86</v>
      </c>
      <c r="B12" s="38">
        <v>17.9603</v>
      </c>
      <c r="C12" s="38">
        <v>1.0336000000000001</v>
      </c>
      <c r="D12" s="38">
        <v>16.9267</v>
      </c>
      <c r="E12" s="38">
        <v>4.8966000000000003</v>
      </c>
      <c r="F12" s="38">
        <v>12.030099999999999</v>
      </c>
      <c r="G12" s="15">
        <v>17.846392999999999</v>
      </c>
      <c r="H12" s="38">
        <v>1.1296010000000001</v>
      </c>
      <c r="I12" s="38">
        <v>16.716792000000002</v>
      </c>
      <c r="J12" s="38">
        <v>2.6539269999999999</v>
      </c>
      <c r="K12" s="38">
        <v>14.062865</v>
      </c>
    </row>
    <row r="13" spans="1:11">
      <c r="A13" s="51" t="s">
        <v>87</v>
      </c>
      <c r="B13" s="38">
        <v>17.014099999999999</v>
      </c>
      <c r="C13" s="38">
        <v>1.7779</v>
      </c>
      <c r="D13" s="38">
        <v>15.2363</v>
      </c>
      <c r="E13" s="38">
        <v>2.1099000000000001</v>
      </c>
      <c r="F13" s="38">
        <v>13.126300000000001</v>
      </c>
      <c r="G13" s="15">
        <v>20.797785000000001</v>
      </c>
      <c r="H13" s="38">
        <v>1.680623</v>
      </c>
      <c r="I13" s="38">
        <v>19.117163000000001</v>
      </c>
      <c r="J13" s="38">
        <v>2.4435340000000001</v>
      </c>
      <c r="K13" s="38">
        <v>16.673628999999998</v>
      </c>
    </row>
    <row r="14" spans="1:11">
      <c r="A14" s="51" t="s">
        <v>88</v>
      </c>
      <c r="B14" s="38">
        <v>13.7226</v>
      </c>
      <c r="C14" s="38">
        <v>1.2290000000000001</v>
      </c>
      <c r="D14" s="38">
        <v>12.493499999999999</v>
      </c>
      <c r="E14" s="38">
        <v>2.8096999999999999</v>
      </c>
      <c r="F14" s="38">
        <v>9.6837999999999997</v>
      </c>
      <c r="G14" s="15">
        <v>14.702780000000001</v>
      </c>
      <c r="H14" s="38">
        <v>1.3769260000000001</v>
      </c>
      <c r="I14" s="38">
        <v>13.325855000000001</v>
      </c>
      <c r="J14" s="38">
        <v>2.4978280000000002</v>
      </c>
      <c r="K14" s="38">
        <v>10.828027000000001</v>
      </c>
    </row>
    <row r="15" spans="1:11">
      <c r="A15" s="51" t="s">
        <v>89</v>
      </c>
      <c r="B15" s="38">
        <v>9.5368999999999993</v>
      </c>
      <c r="C15" s="38">
        <v>1.4607000000000001</v>
      </c>
      <c r="D15" s="38">
        <v>8.0762999999999998</v>
      </c>
      <c r="E15" s="38">
        <v>3.3578999999999999</v>
      </c>
      <c r="F15" s="38">
        <v>4.7183999999999999</v>
      </c>
      <c r="G15" s="15">
        <v>10.778821000000001</v>
      </c>
      <c r="H15" s="38">
        <v>1.069893</v>
      </c>
      <c r="I15" s="38">
        <v>9.7089280000000002</v>
      </c>
      <c r="J15" s="38">
        <v>3.9574660000000002</v>
      </c>
      <c r="K15" s="38">
        <v>5.7514609999999999</v>
      </c>
    </row>
    <row r="16" spans="1:11">
      <c r="A16" s="51" t="s">
        <v>90</v>
      </c>
      <c r="B16" s="38">
        <v>11.230600000000001</v>
      </c>
      <c r="C16" s="38">
        <v>0.94650000000000001</v>
      </c>
      <c r="D16" s="38">
        <v>10.2841</v>
      </c>
      <c r="E16" s="38">
        <v>2.81</v>
      </c>
      <c r="F16" s="38">
        <v>7.4741</v>
      </c>
      <c r="G16" s="15">
        <v>12.042052</v>
      </c>
      <c r="H16" s="38">
        <v>1.207522</v>
      </c>
      <c r="I16" s="38">
        <v>10.834529</v>
      </c>
      <c r="J16" s="38">
        <v>3.1833469999999999</v>
      </c>
      <c r="K16" s="38">
        <v>7.6511829999999996</v>
      </c>
    </row>
    <row r="17" spans="1:11">
      <c r="A17" s="51" t="s">
        <v>91</v>
      </c>
      <c r="B17" s="38">
        <v>14.918900000000001</v>
      </c>
      <c r="C17" s="38">
        <v>1.0567</v>
      </c>
      <c r="D17" s="38">
        <v>13.8622</v>
      </c>
      <c r="E17" s="38">
        <v>2.2239</v>
      </c>
      <c r="F17" s="38">
        <v>11.638199999999999</v>
      </c>
      <c r="G17" s="15">
        <v>14.616495</v>
      </c>
      <c r="H17" s="38">
        <v>0.63334699999999999</v>
      </c>
      <c r="I17" s="38">
        <v>13.983148</v>
      </c>
      <c r="J17" s="38">
        <v>2.8301940000000001</v>
      </c>
      <c r="K17" s="38">
        <v>11.152953999999999</v>
      </c>
    </row>
    <row r="18" spans="1:11">
      <c r="A18" s="51" t="s">
        <v>92</v>
      </c>
      <c r="B18" s="38">
        <v>16.5395</v>
      </c>
      <c r="C18" s="38">
        <v>1.1698999999999999</v>
      </c>
      <c r="D18" s="38">
        <v>15.3696</v>
      </c>
      <c r="E18" s="38">
        <v>3.2067999999999999</v>
      </c>
      <c r="F18" s="38">
        <v>12.162800000000001</v>
      </c>
      <c r="G18" s="15">
        <v>17.830164</v>
      </c>
      <c r="H18" s="38">
        <v>1.341645</v>
      </c>
      <c r="I18" s="38">
        <v>16.488519</v>
      </c>
      <c r="J18" s="38">
        <v>3.1972260000000001</v>
      </c>
      <c r="K18" s="38">
        <v>13.291293</v>
      </c>
    </row>
    <row r="19" spans="1:11">
      <c r="A19" s="51" t="s">
        <v>93</v>
      </c>
      <c r="B19" s="38">
        <v>14.9741</v>
      </c>
      <c r="C19" s="38">
        <v>1.3475999999999999</v>
      </c>
      <c r="D19" s="38">
        <v>13.6265</v>
      </c>
      <c r="E19" s="38">
        <v>1.9756</v>
      </c>
      <c r="F19" s="38">
        <v>11.6509</v>
      </c>
      <c r="G19" s="15">
        <v>13.663606</v>
      </c>
      <c r="H19" s="38">
        <v>1.0394110000000001</v>
      </c>
      <c r="I19" s="38">
        <v>12.624195</v>
      </c>
      <c r="J19" s="38">
        <v>1.3476399999999999</v>
      </c>
      <c r="K19" s="38">
        <v>11.276554000000001</v>
      </c>
    </row>
    <row r="20" spans="1:11">
      <c r="A20" s="51" t="s">
        <v>94</v>
      </c>
      <c r="B20" s="38">
        <v>14.516</v>
      </c>
      <c r="C20" s="38">
        <v>1.1077999999999999</v>
      </c>
      <c r="D20" s="38">
        <v>13.408200000000001</v>
      </c>
      <c r="E20" s="38">
        <v>5.8315000000000001</v>
      </c>
      <c r="F20" s="38">
        <v>7.5766999999999998</v>
      </c>
      <c r="G20" s="15">
        <v>14.837206999999999</v>
      </c>
      <c r="H20" s="38">
        <v>1.1965460000000001</v>
      </c>
      <c r="I20" s="38">
        <v>13.640662000000001</v>
      </c>
      <c r="J20" s="38">
        <v>4.1332069999999996</v>
      </c>
      <c r="K20" s="38">
        <v>9.5074550000000002</v>
      </c>
    </row>
    <row r="21" spans="1:11">
      <c r="A21" s="51" t="s">
        <v>95</v>
      </c>
      <c r="B21" s="38">
        <v>15.5083</v>
      </c>
      <c r="C21" s="38">
        <v>1.1504000000000001</v>
      </c>
      <c r="D21" s="38">
        <v>14.357900000000001</v>
      </c>
      <c r="E21" s="38">
        <v>4.8042999999999996</v>
      </c>
      <c r="F21" s="38">
        <v>9.5535999999999994</v>
      </c>
      <c r="G21" s="15">
        <v>16.93571</v>
      </c>
      <c r="H21" s="38">
        <v>1.4896130000000001</v>
      </c>
      <c r="I21" s="38">
        <v>15.446097</v>
      </c>
      <c r="J21" s="38">
        <v>4.0197989999999999</v>
      </c>
      <c r="K21" s="38">
        <v>11.426297</v>
      </c>
    </row>
    <row r="22" spans="1:11">
      <c r="A22" s="51" t="s">
        <v>96</v>
      </c>
      <c r="B22" s="38">
        <v>18.291799999999999</v>
      </c>
      <c r="C22" s="38">
        <v>1.7831999999999999</v>
      </c>
      <c r="D22" s="38">
        <v>16.508700000000001</v>
      </c>
      <c r="E22" s="38">
        <v>2.4001999999999999</v>
      </c>
      <c r="F22" s="38">
        <v>14.1084</v>
      </c>
      <c r="G22" s="15">
        <v>18.84187</v>
      </c>
      <c r="H22" s="38">
        <v>1.7017519999999999</v>
      </c>
      <c r="I22" s="38">
        <v>17.140118000000001</v>
      </c>
      <c r="J22" s="38">
        <v>2.0113370000000002</v>
      </c>
      <c r="K22" s="38">
        <v>15.128781</v>
      </c>
    </row>
    <row r="23" spans="1:11">
      <c r="A23" s="51" t="s">
        <v>97</v>
      </c>
      <c r="B23" s="38">
        <v>19.859500000000001</v>
      </c>
      <c r="C23" s="38">
        <v>1.0407999999999999</v>
      </c>
      <c r="D23" s="38">
        <v>18.8187</v>
      </c>
      <c r="E23" s="38">
        <v>5.2115</v>
      </c>
      <c r="F23" s="38">
        <v>13.607200000000001</v>
      </c>
      <c r="G23" s="15">
        <v>21.158768999999999</v>
      </c>
      <c r="H23" s="38">
        <v>0.90620400000000001</v>
      </c>
      <c r="I23" s="38">
        <v>20.252565000000001</v>
      </c>
      <c r="J23" s="38">
        <v>2.489859</v>
      </c>
      <c r="K23" s="38">
        <v>17.762706000000001</v>
      </c>
    </row>
    <row r="24" spans="1:11">
      <c r="A24" s="51" t="s">
        <v>98</v>
      </c>
      <c r="B24" s="38">
        <v>13.009600000000001</v>
      </c>
      <c r="C24" s="38">
        <v>0.73380000000000001</v>
      </c>
      <c r="D24" s="38">
        <v>12.2758</v>
      </c>
      <c r="E24" s="38">
        <v>1.9409000000000001</v>
      </c>
      <c r="F24" s="38">
        <v>10.334899999999999</v>
      </c>
      <c r="G24" s="15">
        <v>14.34869</v>
      </c>
      <c r="H24" s="38">
        <v>0.90349900000000005</v>
      </c>
      <c r="I24" s="38">
        <v>13.44519</v>
      </c>
      <c r="J24" s="38">
        <v>1.5001420000000001</v>
      </c>
      <c r="K24" s="38">
        <v>11.945048</v>
      </c>
    </row>
    <row r="25" spans="1:11">
      <c r="A25" s="51" t="s">
        <v>99</v>
      </c>
      <c r="B25" s="38">
        <v>19.718499999999999</v>
      </c>
      <c r="C25" s="38">
        <v>1.8170999999999999</v>
      </c>
      <c r="D25" s="38">
        <v>17.901399999999999</v>
      </c>
      <c r="E25" s="38">
        <v>2.8052999999999999</v>
      </c>
      <c r="F25" s="38">
        <v>15.096</v>
      </c>
      <c r="G25" s="15">
        <v>20.96942</v>
      </c>
      <c r="H25" s="38">
        <v>1.6499980000000001</v>
      </c>
      <c r="I25" s="38">
        <v>19.319421999999999</v>
      </c>
      <c r="J25" s="38">
        <v>2.4739439999999999</v>
      </c>
      <c r="K25" s="38">
        <v>16.845478</v>
      </c>
    </row>
    <row r="26" spans="1:11">
      <c r="A26" s="51" t="s">
        <v>100</v>
      </c>
      <c r="B26" s="38">
        <v>12.463900000000001</v>
      </c>
      <c r="C26" s="38">
        <v>2.2292999999999998</v>
      </c>
      <c r="D26" s="38">
        <v>10.2346</v>
      </c>
      <c r="E26" s="38">
        <v>5.1151999999999997</v>
      </c>
      <c r="F26" s="38">
        <v>5.1193999999999997</v>
      </c>
      <c r="G26" s="15">
        <v>12.617955</v>
      </c>
      <c r="H26" s="38">
        <v>1.589753</v>
      </c>
      <c r="I26" s="38">
        <v>11.028202</v>
      </c>
      <c r="J26" s="38">
        <v>3.4525350000000001</v>
      </c>
      <c r="K26" s="38">
        <v>7.5756670000000002</v>
      </c>
    </row>
    <row r="27" spans="1:11">
      <c r="A27" s="51" t="s">
        <v>101</v>
      </c>
      <c r="B27" s="38">
        <v>13.5817</v>
      </c>
      <c r="C27" s="38">
        <v>1.2687999999999999</v>
      </c>
      <c r="D27" s="38">
        <v>12.313000000000001</v>
      </c>
      <c r="E27" s="38">
        <v>7.3301999999999996</v>
      </c>
      <c r="F27" s="38">
        <v>4.9828000000000001</v>
      </c>
      <c r="G27" s="15">
        <v>14.658182999999999</v>
      </c>
      <c r="H27" s="38">
        <v>1.4812689999999999</v>
      </c>
      <c r="I27" s="38">
        <v>13.176914</v>
      </c>
      <c r="J27" s="38">
        <v>5.7585990000000002</v>
      </c>
      <c r="K27" s="38">
        <v>7.4183149999999998</v>
      </c>
    </row>
    <row r="28" spans="1:11">
      <c r="A28" s="51" t="s">
        <v>102</v>
      </c>
      <c r="B28" s="38">
        <v>13.5623</v>
      </c>
      <c r="C28" s="38">
        <v>0.96550000000000002</v>
      </c>
      <c r="D28" s="38">
        <v>12.5968</v>
      </c>
      <c r="E28" s="38">
        <v>4.5864000000000003</v>
      </c>
      <c r="F28" s="38">
        <v>8.0104000000000006</v>
      </c>
      <c r="G28" s="15">
        <v>14.269812999999999</v>
      </c>
      <c r="H28" s="38">
        <v>0.78854000000000002</v>
      </c>
      <c r="I28" s="38">
        <v>13.481273</v>
      </c>
      <c r="J28" s="38">
        <v>3.643866</v>
      </c>
      <c r="K28" s="38">
        <v>9.8374059999999997</v>
      </c>
    </row>
    <row r="29" spans="1:11">
      <c r="A29" s="51" t="s">
        <v>103</v>
      </c>
      <c r="B29" s="38">
        <v>15.415900000000001</v>
      </c>
      <c r="C29" s="38">
        <v>1.1209</v>
      </c>
      <c r="D29" s="38">
        <v>14.295</v>
      </c>
      <c r="E29" s="38">
        <v>5.7262000000000004</v>
      </c>
      <c r="F29" s="38">
        <v>8.5687999999999995</v>
      </c>
      <c r="G29" s="15">
        <v>14.885555</v>
      </c>
      <c r="H29" s="38">
        <v>0.93583300000000003</v>
      </c>
      <c r="I29" s="38">
        <v>13.949722</v>
      </c>
      <c r="J29" s="38">
        <v>3.9173230000000001</v>
      </c>
      <c r="K29" s="38">
        <v>10.032399</v>
      </c>
    </row>
    <row r="30" spans="1:11">
      <c r="A30" s="51" t="s">
        <v>104</v>
      </c>
      <c r="B30" s="38">
        <v>13.166399999999999</v>
      </c>
      <c r="C30" s="38">
        <v>1.0801000000000001</v>
      </c>
      <c r="D30" s="38">
        <v>12.0863</v>
      </c>
      <c r="E30" s="38">
        <v>4.7473999999999998</v>
      </c>
      <c r="F30" s="38">
        <v>7.3388999999999998</v>
      </c>
      <c r="G30" s="15">
        <v>15.383595</v>
      </c>
      <c r="H30" s="38">
        <v>1.1776880000000001</v>
      </c>
      <c r="I30" s="38">
        <v>14.205907</v>
      </c>
      <c r="J30" s="38">
        <v>5.3474449999999996</v>
      </c>
      <c r="K30" s="38">
        <v>8.8584630000000004</v>
      </c>
    </row>
    <row r="31" spans="1:11">
      <c r="A31" s="51" t="s">
        <v>105</v>
      </c>
      <c r="B31" s="38">
        <v>16.706700000000001</v>
      </c>
      <c r="C31" s="38">
        <v>1.1896</v>
      </c>
      <c r="D31" s="38">
        <v>15.517099999999999</v>
      </c>
      <c r="E31" s="38">
        <v>5.5392999999999999</v>
      </c>
      <c r="F31" s="38">
        <v>9.9778000000000002</v>
      </c>
      <c r="G31" s="15">
        <v>17.223305</v>
      </c>
      <c r="H31" s="38">
        <v>0.975329</v>
      </c>
      <c r="I31" s="38">
        <v>16.247976000000001</v>
      </c>
      <c r="J31" s="38">
        <v>4.5136750000000001</v>
      </c>
      <c r="K31" s="38">
        <v>11.734301</v>
      </c>
    </row>
    <row r="32" spans="1:11">
      <c r="A32" s="51" t="s">
        <v>106</v>
      </c>
      <c r="B32" s="38">
        <v>12.014799999999999</v>
      </c>
      <c r="C32" s="38">
        <v>1.0644</v>
      </c>
      <c r="D32" s="38">
        <v>10.9504</v>
      </c>
      <c r="E32" s="38">
        <v>6.3699000000000003</v>
      </c>
      <c r="F32" s="38">
        <v>4.5804999999999998</v>
      </c>
      <c r="G32" s="15">
        <v>12.280207000000001</v>
      </c>
      <c r="H32" s="38">
        <v>1.436212</v>
      </c>
      <c r="I32" s="38">
        <v>10.843995</v>
      </c>
      <c r="J32" s="38">
        <v>5.4143600000000003</v>
      </c>
      <c r="K32" s="38">
        <v>5.4296350000000002</v>
      </c>
    </row>
    <row r="33" spans="1:11">
      <c r="A33" s="51" t="s">
        <v>107</v>
      </c>
      <c r="B33" s="38">
        <v>17.837</v>
      </c>
      <c r="C33" s="38">
        <v>0.7853</v>
      </c>
      <c r="D33" s="38">
        <v>17.0518</v>
      </c>
      <c r="E33" s="38">
        <v>4.0225</v>
      </c>
      <c r="F33" s="38">
        <v>13.029299999999999</v>
      </c>
      <c r="G33" s="15">
        <v>18.614761999999999</v>
      </c>
      <c r="H33" s="38">
        <v>1.1145130000000001</v>
      </c>
      <c r="I33" s="38">
        <v>17.500249</v>
      </c>
      <c r="J33" s="38">
        <v>3.19957</v>
      </c>
      <c r="K33" s="38">
        <v>14.300679000000001</v>
      </c>
    </row>
    <row r="34" spans="1:11">
      <c r="A34" s="51" t="s">
        <v>108</v>
      </c>
      <c r="B34" s="38">
        <v>16.741299999999999</v>
      </c>
      <c r="C34" s="38">
        <v>0.80410000000000004</v>
      </c>
      <c r="D34" s="38">
        <v>15.937200000000001</v>
      </c>
      <c r="E34" s="38">
        <v>2.8660000000000001</v>
      </c>
      <c r="F34" s="38">
        <v>13.071199999999999</v>
      </c>
      <c r="G34" s="15">
        <v>17.492715</v>
      </c>
      <c r="H34" s="38">
        <v>1.224377</v>
      </c>
      <c r="I34" s="38">
        <v>16.268338</v>
      </c>
      <c r="J34" s="38">
        <v>1.3399700000000001</v>
      </c>
      <c r="K34" s="38">
        <v>14.928369</v>
      </c>
    </row>
    <row r="35" spans="1:11">
      <c r="A35" s="51" t="s">
        <v>109</v>
      </c>
      <c r="B35" s="38">
        <v>15.5235</v>
      </c>
      <c r="C35" s="38">
        <v>1.2747999999999999</v>
      </c>
      <c r="D35" s="38">
        <v>14.248799999999999</v>
      </c>
      <c r="E35" s="38">
        <v>3.9304999999999999</v>
      </c>
      <c r="F35" s="38">
        <v>10.318199999999999</v>
      </c>
      <c r="G35" s="15">
        <v>16.696791999999999</v>
      </c>
      <c r="H35" s="38">
        <v>1.2764169999999999</v>
      </c>
      <c r="I35" s="38">
        <v>15.420374000000001</v>
      </c>
      <c r="J35" s="38">
        <v>4.4056519999999999</v>
      </c>
      <c r="K35" s="38">
        <v>11.014723</v>
      </c>
    </row>
    <row r="36" spans="1:11">
      <c r="A36" s="51" t="s">
        <v>110</v>
      </c>
      <c r="B36" s="38">
        <v>16.530100000000001</v>
      </c>
      <c r="C36" s="38">
        <v>0.85309999999999997</v>
      </c>
      <c r="D36" s="38">
        <v>15.677</v>
      </c>
      <c r="E36" s="38">
        <v>1.8080000000000001</v>
      </c>
      <c r="F36" s="38">
        <v>13.869</v>
      </c>
      <c r="G36" s="15">
        <v>18.039165000000001</v>
      </c>
      <c r="H36" s="38">
        <v>2.2596799999999999</v>
      </c>
      <c r="I36" s="38">
        <v>15.779484999999999</v>
      </c>
      <c r="J36" s="38">
        <v>1.9218789999999999</v>
      </c>
      <c r="K36" s="38">
        <v>13.857606000000001</v>
      </c>
    </row>
    <row r="37" spans="1:11">
      <c r="A37" s="51" t="s">
        <v>111</v>
      </c>
      <c r="B37" s="38">
        <v>15.473100000000001</v>
      </c>
      <c r="C37" s="38">
        <v>1.2647999999999999</v>
      </c>
      <c r="D37" s="38">
        <v>14.208299999999999</v>
      </c>
      <c r="E37" s="38">
        <v>4.2084000000000001</v>
      </c>
      <c r="F37" s="38">
        <v>9.9998000000000005</v>
      </c>
      <c r="G37" s="15">
        <v>13.880765</v>
      </c>
      <c r="H37" s="38">
        <v>1.322038</v>
      </c>
      <c r="I37" s="38">
        <v>12.558726999999999</v>
      </c>
      <c r="J37" s="38">
        <v>2.221711</v>
      </c>
      <c r="K37" s="38">
        <v>10.337016</v>
      </c>
    </row>
    <row r="38" spans="1:11">
      <c r="A38" s="51" t="s">
        <v>112</v>
      </c>
      <c r="B38" s="38">
        <v>13.874499999999999</v>
      </c>
      <c r="C38" s="38">
        <v>1.2041999999999999</v>
      </c>
      <c r="D38" s="38">
        <v>12.670299999999999</v>
      </c>
      <c r="E38" s="38">
        <v>5.4897999999999998</v>
      </c>
      <c r="F38" s="38">
        <v>7.1805000000000003</v>
      </c>
      <c r="G38" s="15">
        <v>14.613312000000001</v>
      </c>
      <c r="H38" s="38">
        <v>1.303372</v>
      </c>
      <c r="I38" s="38">
        <v>13.309941</v>
      </c>
      <c r="J38" s="38">
        <v>3.619777</v>
      </c>
      <c r="K38" s="38">
        <v>9.6901639999999993</v>
      </c>
    </row>
    <row r="39" spans="1:11">
      <c r="A39" s="51" t="s">
        <v>113</v>
      </c>
      <c r="B39" s="38">
        <v>15.6639</v>
      </c>
      <c r="C39" s="38">
        <v>1.7118</v>
      </c>
      <c r="D39" s="38">
        <v>13.9521</v>
      </c>
      <c r="E39" s="38">
        <v>1.7161</v>
      </c>
      <c r="F39" s="38">
        <v>12.2361</v>
      </c>
      <c r="G39" s="15">
        <v>17.645838000000001</v>
      </c>
      <c r="H39" s="38">
        <v>2.40347</v>
      </c>
      <c r="I39" s="38">
        <v>15.242368000000001</v>
      </c>
      <c r="J39" s="38">
        <v>1.831073</v>
      </c>
      <c r="K39" s="38">
        <v>13.411295000000001</v>
      </c>
    </row>
    <row r="40" spans="1:11">
      <c r="A40" s="51" t="s">
        <v>114</v>
      </c>
      <c r="B40" s="38">
        <v>18.127199999999998</v>
      </c>
      <c r="C40" s="38">
        <v>1.7264999999999999</v>
      </c>
      <c r="D40" s="38">
        <v>16.400700000000001</v>
      </c>
      <c r="E40" s="38">
        <v>4.8983999999999996</v>
      </c>
      <c r="F40" s="38">
        <v>11.5023</v>
      </c>
      <c r="G40" s="15">
        <v>19.022984000000001</v>
      </c>
      <c r="H40" s="38">
        <v>1.942488</v>
      </c>
      <c r="I40" s="38">
        <v>17.080496</v>
      </c>
      <c r="J40" s="38">
        <v>4.7899240000000001</v>
      </c>
      <c r="K40" s="38">
        <v>12.290571999999999</v>
      </c>
    </row>
    <row r="41" spans="1:11">
      <c r="A41" s="51" t="s">
        <v>115</v>
      </c>
      <c r="B41" s="38">
        <v>14.090199999999999</v>
      </c>
      <c r="C41" s="38">
        <v>1.246</v>
      </c>
      <c r="D41" s="38">
        <v>12.844200000000001</v>
      </c>
      <c r="E41" s="38">
        <v>5.6311999999999998</v>
      </c>
      <c r="F41" s="38">
        <v>7.2130000000000001</v>
      </c>
      <c r="G41" s="15">
        <v>15.505679000000001</v>
      </c>
      <c r="H41" s="38">
        <v>1.0808660000000001</v>
      </c>
      <c r="I41" s="38">
        <v>14.424813</v>
      </c>
      <c r="J41" s="38">
        <v>7.0946009999999999</v>
      </c>
      <c r="K41" s="38">
        <v>7.3302120000000004</v>
      </c>
    </row>
    <row r="42" spans="1:11">
      <c r="A42" s="51" t="s">
        <v>116</v>
      </c>
      <c r="B42" s="38">
        <v>16.839700000000001</v>
      </c>
      <c r="C42" s="38">
        <v>1.6374</v>
      </c>
      <c r="D42" s="38">
        <v>15.202299999999999</v>
      </c>
      <c r="E42" s="38">
        <v>4.0350000000000001</v>
      </c>
      <c r="F42" s="38">
        <v>11.167299999999999</v>
      </c>
      <c r="G42" s="15">
        <v>18.652902000000001</v>
      </c>
      <c r="H42" s="38">
        <v>2.2138710000000001</v>
      </c>
      <c r="I42" s="38">
        <v>16.439031</v>
      </c>
      <c r="J42" s="38">
        <v>4.001131</v>
      </c>
      <c r="K42" s="38">
        <v>12.437900000000001</v>
      </c>
    </row>
    <row r="43" spans="1:11">
      <c r="A43" s="51" t="s">
        <v>117</v>
      </c>
      <c r="B43" s="38">
        <v>14.203799999999999</v>
      </c>
      <c r="C43" s="38">
        <v>0.92859999999999998</v>
      </c>
      <c r="D43" s="38">
        <v>13.2752</v>
      </c>
      <c r="E43" s="38">
        <v>0.92779999999999996</v>
      </c>
      <c r="F43" s="38">
        <v>12.3474</v>
      </c>
      <c r="G43" s="15">
        <v>16.013158000000001</v>
      </c>
      <c r="H43" s="38">
        <v>0.94225099999999995</v>
      </c>
      <c r="I43" s="38">
        <v>15.070907</v>
      </c>
      <c r="J43" s="38">
        <v>1.2820940000000001</v>
      </c>
      <c r="K43" s="38">
        <v>13.788812999999999</v>
      </c>
    </row>
    <row r="44" spans="1:11">
      <c r="A44" s="51" t="s">
        <v>118</v>
      </c>
      <c r="B44" s="38">
        <v>14.640499999999999</v>
      </c>
      <c r="C44" s="38">
        <v>1.004</v>
      </c>
      <c r="D44" s="38">
        <v>13.6365</v>
      </c>
      <c r="E44" s="38">
        <v>7.8273999999999999</v>
      </c>
      <c r="F44" s="38">
        <v>5.8090999999999999</v>
      </c>
      <c r="G44" s="15">
        <v>15.242941</v>
      </c>
      <c r="H44" s="38">
        <v>0.742946</v>
      </c>
      <c r="I44" s="38">
        <v>14.499995</v>
      </c>
      <c r="J44" s="38">
        <v>4.8152330000000001</v>
      </c>
      <c r="K44" s="38">
        <v>9.6847630000000002</v>
      </c>
    </row>
    <row r="45" spans="1:11">
      <c r="A45" s="51" t="s">
        <v>119</v>
      </c>
      <c r="B45" s="38">
        <v>16.533200000000001</v>
      </c>
      <c r="C45" s="38">
        <v>1.3070999999999999</v>
      </c>
      <c r="D45" s="38">
        <v>15.226100000000001</v>
      </c>
      <c r="E45" s="38">
        <v>9.9223999999999997</v>
      </c>
      <c r="F45" s="38">
        <v>5.3037000000000001</v>
      </c>
      <c r="G45" s="15">
        <v>17.266693</v>
      </c>
      <c r="H45" s="38">
        <v>0.83817200000000003</v>
      </c>
      <c r="I45" s="38">
        <v>16.428521</v>
      </c>
      <c r="J45" s="38">
        <v>8.1414740000000005</v>
      </c>
      <c r="K45" s="38">
        <v>8.2870469999999994</v>
      </c>
    </row>
    <row r="46" spans="1:11">
      <c r="A46" s="51" t="s">
        <v>120</v>
      </c>
      <c r="B46" s="38">
        <v>13.067399999999999</v>
      </c>
      <c r="C46" s="38">
        <v>1.5148999999999999</v>
      </c>
      <c r="D46" s="38">
        <v>11.5524</v>
      </c>
      <c r="E46" s="38">
        <v>4.1692999999999998</v>
      </c>
      <c r="F46" s="38">
        <v>7.3830999999999998</v>
      </c>
      <c r="G46" s="15">
        <v>14.782768000000001</v>
      </c>
      <c r="H46" s="38">
        <v>1.480502</v>
      </c>
      <c r="I46" s="38">
        <v>13.302265</v>
      </c>
      <c r="J46" s="38">
        <v>4.742775</v>
      </c>
      <c r="K46" s="38">
        <v>8.5594900000000003</v>
      </c>
    </row>
    <row r="47" spans="1:11">
      <c r="A47" s="51" t="s">
        <v>121</v>
      </c>
      <c r="B47" s="38">
        <v>14.635999999999999</v>
      </c>
      <c r="C47" s="38">
        <v>2.2898999999999998</v>
      </c>
      <c r="D47" s="38">
        <v>12.3461</v>
      </c>
      <c r="E47" s="38">
        <v>2.8393000000000002</v>
      </c>
      <c r="F47" s="38">
        <v>9.5068000000000001</v>
      </c>
      <c r="G47" s="15">
        <v>15.374980000000001</v>
      </c>
      <c r="H47" s="38">
        <v>2.14933</v>
      </c>
      <c r="I47" s="38">
        <v>13.22565</v>
      </c>
      <c r="J47" s="38">
        <v>1.5935809999999999</v>
      </c>
      <c r="K47" s="38">
        <v>11.632068</v>
      </c>
    </row>
    <row r="48" spans="1:11">
      <c r="A48" s="51" t="s">
        <v>122</v>
      </c>
      <c r="B48" s="38">
        <v>13.593400000000001</v>
      </c>
      <c r="C48" s="38">
        <v>1.26</v>
      </c>
      <c r="D48" s="38">
        <v>12.333299999999999</v>
      </c>
      <c r="E48" s="38">
        <v>6.2157999999999998</v>
      </c>
      <c r="F48" s="38">
        <v>6.1176000000000004</v>
      </c>
      <c r="G48" s="15">
        <v>13.847785999999999</v>
      </c>
      <c r="H48" s="38">
        <v>1.2958750000000001</v>
      </c>
      <c r="I48" s="38">
        <v>12.551911</v>
      </c>
      <c r="J48" s="38">
        <v>5.7999660000000004</v>
      </c>
      <c r="K48" s="38">
        <v>6.7519450000000001</v>
      </c>
    </row>
    <row r="49" spans="1:11">
      <c r="A49" s="51" t="s">
        <v>123</v>
      </c>
      <c r="B49" s="38">
        <v>17.790400000000002</v>
      </c>
      <c r="C49" s="38">
        <v>0.94359999999999999</v>
      </c>
      <c r="D49" s="38">
        <v>16.846900000000002</v>
      </c>
      <c r="E49" s="38">
        <v>4.2393000000000001</v>
      </c>
      <c r="F49" s="38">
        <v>12.6076</v>
      </c>
      <c r="G49" s="15">
        <v>19.978149999999999</v>
      </c>
      <c r="H49" s="38">
        <v>0.91848700000000005</v>
      </c>
      <c r="I49" s="38">
        <v>19.059663</v>
      </c>
      <c r="J49" s="38">
        <v>4.5377679999999998</v>
      </c>
      <c r="K49" s="38">
        <v>14.521894</v>
      </c>
    </row>
    <row r="50" spans="1:11">
      <c r="A50" s="51" t="s">
        <v>124</v>
      </c>
      <c r="B50" s="38">
        <v>13.0861</v>
      </c>
      <c r="C50" s="38">
        <v>1.4490000000000001</v>
      </c>
      <c r="D50" s="38">
        <v>11.6371</v>
      </c>
      <c r="E50" s="38">
        <v>3.4661</v>
      </c>
      <c r="F50" s="38">
        <v>8.1708999999999996</v>
      </c>
      <c r="G50" s="15">
        <v>14.771578999999999</v>
      </c>
      <c r="H50" s="38">
        <v>1.004955</v>
      </c>
      <c r="I50" s="38">
        <v>13.766624</v>
      </c>
      <c r="J50" s="38">
        <v>3.131742</v>
      </c>
      <c r="K50" s="38">
        <v>10.634881</v>
      </c>
    </row>
    <row r="51" spans="1:11">
      <c r="A51" s="51" t="s">
        <v>125</v>
      </c>
      <c r="B51" s="38">
        <v>13.184100000000001</v>
      </c>
      <c r="C51" s="38">
        <v>1.9608000000000001</v>
      </c>
      <c r="D51" s="38">
        <v>11.2233</v>
      </c>
      <c r="E51" s="38">
        <v>4.6406999999999998</v>
      </c>
      <c r="F51" s="38">
        <v>6.5826000000000002</v>
      </c>
      <c r="G51" s="15">
        <v>14.325165</v>
      </c>
      <c r="H51" s="38">
        <v>2.2396379999999998</v>
      </c>
      <c r="I51" s="38">
        <v>12.085528</v>
      </c>
      <c r="J51" s="38">
        <v>4.3945040000000004</v>
      </c>
      <c r="K51" s="38">
        <v>7.6910239999999996</v>
      </c>
    </row>
    <row r="52" spans="1:11">
      <c r="A52" s="51" t="s">
        <v>126</v>
      </c>
      <c r="B52" s="38">
        <v>21.159600000000001</v>
      </c>
      <c r="C52" s="38">
        <v>1.3385</v>
      </c>
      <c r="D52" s="38">
        <v>19.821100000000001</v>
      </c>
      <c r="E52" s="38">
        <v>10.524900000000001</v>
      </c>
      <c r="F52" s="38">
        <v>9.2962000000000007</v>
      </c>
      <c r="G52" s="15">
        <v>21.374656999999999</v>
      </c>
      <c r="H52" s="38">
        <v>1.0166269999999999</v>
      </c>
      <c r="I52" s="38">
        <v>20.358031</v>
      </c>
      <c r="J52" s="38">
        <v>9.2515859999999996</v>
      </c>
      <c r="K52" s="38">
        <v>11.106444</v>
      </c>
    </row>
    <row r="53" spans="1:11">
      <c r="A53" s="51" t="s">
        <v>127</v>
      </c>
      <c r="B53" s="38">
        <v>14.5578</v>
      </c>
      <c r="C53" s="38">
        <v>1.4531000000000001</v>
      </c>
      <c r="D53" s="38">
        <v>13.104699999999999</v>
      </c>
      <c r="E53" s="38">
        <v>4.3796999999999997</v>
      </c>
      <c r="F53" s="38">
        <v>8.7249999999999996</v>
      </c>
      <c r="G53" s="15">
        <v>14.003449</v>
      </c>
      <c r="H53" s="38">
        <v>1.06471</v>
      </c>
      <c r="I53" s="38">
        <v>12.938739999999999</v>
      </c>
      <c r="J53" s="38">
        <v>3.6681309999999998</v>
      </c>
      <c r="K53" s="38">
        <v>9.2706090000000003</v>
      </c>
    </row>
    <row r="54" spans="1:11">
      <c r="A54" s="51" t="s">
        <v>128</v>
      </c>
      <c r="B54" s="38">
        <v>14.7997</v>
      </c>
      <c r="C54" s="38">
        <v>1.0849</v>
      </c>
      <c r="D54" s="38">
        <v>13.7148</v>
      </c>
      <c r="E54" s="38">
        <v>4.1776999999999997</v>
      </c>
      <c r="F54" s="38">
        <v>9.5371000000000006</v>
      </c>
      <c r="G54" s="15">
        <v>16.587696999999999</v>
      </c>
      <c r="H54" s="38">
        <v>0.80830900000000006</v>
      </c>
      <c r="I54" s="38">
        <v>15.779388000000001</v>
      </c>
      <c r="J54" s="38">
        <v>2.8824610000000002</v>
      </c>
      <c r="K54" s="38">
        <v>12.896927</v>
      </c>
    </row>
    <row r="55" spans="1:11">
      <c r="A55" s="40" t="s">
        <v>129</v>
      </c>
      <c r="B55" s="41"/>
      <c r="C55" s="41"/>
      <c r="D55" s="41"/>
      <c r="E55" s="41"/>
      <c r="F55" s="41"/>
      <c r="G55" s="41"/>
      <c r="H55" s="41"/>
      <c r="I55" s="41"/>
      <c r="J55" s="41"/>
      <c r="K55" s="41"/>
    </row>
    <row r="56" spans="1:11">
      <c r="A56" s="52" t="s">
        <v>131</v>
      </c>
      <c r="B56" s="38">
        <v>15.817500000000001</v>
      </c>
      <c r="C56" s="38">
        <v>1.2645999999999999</v>
      </c>
      <c r="D56" s="38">
        <v>14.5528</v>
      </c>
      <c r="E56" s="38">
        <v>1.9530000000000001</v>
      </c>
      <c r="F56" s="38">
        <v>12.5999</v>
      </c>
      <c r="G56" s="15">
        <v>17.420953999999998</v>
      </c>
      <c r="H56" s="38">
        <v>1.0809280000000001</v>
      </c>
      <c r="I56" s="38">
        <v>16.340026000000002</v>
      </c>
      <c r="J56" s="38">
        <v>0.65249100000000004</v>
      </c>
      <c r="K56" s="38">
        <v>15.687535</v>
      </c>
    </row>
    <row r="57" spans="1:11">
      <c r="A57" s="52" t="s">
        <v>180</v>
      </c>
      <c r="B57" s="38">
        <v>12.8041</v>
      </c>
      <c r="C57" s="38">
        <v>0.55649999999999999</v>
      </c>
      <c r="D57" s="38">
        <v>12.2477</v>
      </c>
      <c r="E57" s="38">
        <v>3.5722</v>
      </c>
      <c r="F57" s="38">
        <v>8.6754999999999995</v>
      </c>
      <c r="G57" s="15">
        <v>14.238110000000001</v>
      </c>
      <c r="H57" s="38">
        <v>0.88123300000000004</v>
      </c>
      <c r="I57" s="38">
        <v>13.356877000000001</v>
      </c>
      <c r="J57" s="38">
        <v>3.0652469999999998</v>
      </c>
      <c r="K57" s="38">
        <v>10.29163</v>
      </c>
    </row>
    <row r="58" spans="1:11">
      <c r="A58" s="16" t="s">
        <v>133</v>
      </c>
      <c r="B58" s="8">
        <v>31.09055</v>
      </c>
      <c r="C58" s="13" t="s">
        <v>70</v>
      </c>
      <c r="D58" s="8">
        <v>31.020223999999999</v>
      </c>
      <c r="E58" s="8">
        <v>1.5198199999999999</v>
      </c>
      <c r="F58" s="8">
        <v>29.500405000000001</v>
      </c>
      <c r="G58" s="20">
        <v>32.327337999999997</v>
      </c>
      <c r="H58" s="13" t="s">
        <v>70</v>
      </c>
      <c r="I58" s="8">
        <v>32.327337999999997</v>
      </c>
      <c r="J58" s="8">
        <v>1.632064</v>
      </c>
      <c r="K58" s="8">
        <v>30.695274000000001</v>
      </c>
    </row>
    <row r="59" spans="1:11">
      <c r="A59" s="10" t="s">
        <v>252</v>
      </c>
    </row>
  </sheetData>
  <mergeCells count="4">
    <mergeCell ref="A55:K55"/>
    <mergeCell ref="B2:F2"/>
    <mergeCell ref="A2:A3"/>
    <mergeCell ref="G2:K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K63"/>
  <sheetViews>
    <sheetView workbookViewId="0"/>
  </sheetViews>
  <sheetFormatPr defaultRowHeight="15"/>
  <cols>
    <col min="1" max="1" width="26" customWidth="1"/>
    <col min="2" max="11" width="16" customWidth="1"/>
  </cols>
  <sheetData>
    <row r="1" spans="1:11">
      <c r="A1" s="2" t="s">
        <v>24</v>
      </c>
    </row>
    <row r="2" spans="1:11">
      <c r="A2" s="43" t="s">
        <v>73</v>
      </c>
      <c r="B2" s="66">
        <v>2022</v>
      </c>
      <c r="C2" s="45"/>
      <c r="D2" s="45"/>
      <c r="E2" s="45"/>
      <c r="F2" s="45"/>
      <c r="G2" s="66">
        <v>2024</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16.384221</v>
      </c>
      <c r="C4" s="38">
        <v>1.4728859999999999</v>
      </c>
      <c r="D4" s="38">
        <v>14.911334999999999</v>
      </c>
      <c r="E4" s="38">
        <v>3.9033180000000001</v>
      </c>
      <c r="F4" s="38">
        <v>11.008017000000001</v>
      </c>
      <c r="G4" s="15">
        <v>17.345217000000002</v>
      </c>
      <c r="H4" s="38">
        <v>1.768913</v>
      </c>
      <c r="I4" s="38">
        <v>15.576304</v>
      </c>
      <c r="J4" s="38">
        <v>4.5152929999999998</v>
      </c>
      <c r="K4" s="38">
        <v>11.061011000000001</v>
      </c>
    </row>
    <row r="5" spans="1:11">
      <c r="A5" s="51" t="s">
        <v>79</v>
      </c>
      <c r="B5" s="38">
        <v>13.396165999999999</v>
      </c>
      <c r="C5" s="38">
        <v>1.0758509999999999</v>
      </c>
      <c r="D5" s="38">
        <v>12.320315000000001</v>
      </c>
      <c r="E5" s="38">
        <v>4.612393</v>
      </c>
      <c r="F5" s="38">
        <v>7.7079219999999999</v>
      </c>
      <c r="G5" s="15">
        <v>16.376605999999999</v>
      </c>
      <c r="H5" s="38">
        <v>1.4552510000000001</v>
      </c>
      <c r="I5" s="38">
        <v>14.921355</v>
      </c>
      <c r="J5" s="38">
        <v>3.7003170000000001</v>
      </c>
      <c r="K5" s="38">
        <v>11.221038</v>
      </c>
    </row>
    <row r="6" spans="1:11">
      <c r="A6" s="51" t="s">
        <v>80</v>
      </c>
      <c r="B6" s="38">
        <v>17.351229</v>
      </c>
      <c r="C6" s="38">
        <v>0.83570800000000001</v>
      </c>
      <c r="D6" s="38">
        <v>16.515521</v>
      </c>
      <c r="E6" s="38">
        <v>3.9360179999999998</v>
      </c>
      <c r="F6" s="38">
        <v>12.579503000000001</v>
      </c>
      <c r="G6" s="15">
        <v>18.743103999999999</v>
      </c>
      <c r="H6" s="38">
        <v>0.93954800000000005</v>
      </c>
      <c r="I6" s="38">
        <v>17.803556</v>
      </c>
      <c r="J6" s="38">
        <v>3.8485800000000001</v>
      </c>
      <c r="K6" s="38">
        <v>13.954976</v>
      </c>
    </row>
    <row r="7" spans="1:11">
      <c r="A7" s="51" t="s">
        <v>81</v>
      </c>
      <c r="B7" s="38">
        <v>13.968584</v>
      </c>
      <c r="C7" s="38">
        <v>0.91386400000000001</v>
      </c>
      <c r="D7" s="38">
        <v>13.05472</v>
      </c>
      <c r="E7" s="38">
        <v>4.2070249999999998</v>
      </c>
      <c r="F7" s="38">
        <v>8.8476940000000006</v>
      </c>
      <c r="G7" s="15">
        <v>14.956322999999999</v>
      </c>
      <c r="H7" s="38">
        <v>1.300983</v>
      </c>
      <c r="I7" s="38">
        <v>13.655339</v>
      </c>
      <c r="J7" s="38">
        <v>4.6763649999999997</v>
      </c>
      <c r="K7" s="38">
        <v>8.9789739999999991</v>
      </c>
    </row>
    <row r="8" spans="1:11">
      <c r="A8" s="51" t="s">
        <v>82</v>
      </c>
      <c r="B8" s="38">
        <v>19.609055000000001</v>
      </c>
      <c r="C8" s="38">
        <v>0.68464199999999997</v>
      </c>
      <c r="D8" s="38">
        <v>18.924413000000001</v>
      </c>
      <c r="E8" s="38">
        <v>2.3682280000000002</v>
      </c>
      <c r="F8" s="38">
        <v>16.556184999999999</v>
      </c>
      <c r="G8" s="15">
        <v>19.986992000000001</v>
      </c>
      <c r="H8" s="38">
        <v>1.431333</v>
      </c>
      <c r="I8" s="38">
        <v>18.555658999999999</v>
      </c>
      <c r="J8" s="38">
        <v>3.8810850000000001</v>
      </c>
      <c r="K8" s="38">
        <v>14.674574</v>
      </c>
    </row>
    <row r="9" spans="1:11">
      <c r="A9" s="51" t="s">
        <v>83</v>
      </c>
      <c r="B9" s="38">
        <v>12.369128999999999</v>
      </c>
      <c r="C9" s="38">
        <v>1.660974</v>
      </c>
      <c r="D9" s="38">
        <v>10.708155</v>
      </c>
      <c r="E9" s="38">
        <v>4.8370579999999999</v>
      </c>
      <c r="F9" s="38">
        <v>5.8710969999999998</v>
      </c>
      <c r="G9" s="15">
        <v>12.800909000000001</v>
      </c>
      <c r="H9" s="38">
        <v>1.87327</v>
      </c>
      <c r="I9" s="38">
        <v>10.927638999999999</v>
      </c>
      <c r="J9" s="38">
        <v>5.7702689999999999</v>
      </c>
      <c r="K9" s="38">
        <v>5.1573700000000002</v>
      </c>
    </row>
    <row r="10" spans="1:11">
      <c r="A10" s="51" t="s">
        <v>84</v>
      </c>
      <c r="B10" s="38">
        <v>14.456837999999999</v>
      </c>
      <c r="C10" s="38">
        <v>1.2796190000000001</v>
      </c>
      <c r="D10" s="38">
        <v>13.177218999999999</v>
      </c>
      <c r="E10" s="38">
        <v>4.2604879999999996</v>
      </c>
      <c r="F10" s="38">
        <v>8.9167299999999994</v>
      </c>
      <c r="G10" s="15">
        <v>15.397792000000001</v>
      </c>
      <c r="H10" s="38">
        <v>1.2044779999999999</v>
      </c>
      <c r="I10" s="38">
        <v>14.193314000000001</v>
      </c>
      <c r="J10" s="38">
        <v>5.8488790000000002</v>
      </c>
      <c r="K10" s="38">
        <v>8.3444350000000007</v>
      </c>
    </row>
    <row r="11" spans="1:11">
      <c r="A11" s="51" t="s">
        <v>85</v>
      </c>
      <c r="B11" s="38">
        <v>16.827718000000001</v>
      </c>
      <c r="C11" s="38">
        <v>1.4918899999999999</v>
      </c>
      <c r="D11" s="38">
        <v>15.335829</v>
      </c>
      <c r="E11" s="38">
        <v>3.380601</v>
      </c>
      <c r="F11" s="38">
        <v>11.955228</v>
      </c>
      <c r="G11" s="15">
        <v>17.833016000000001</v>
      </c>
      <c r="H11" s="38">
        <v>2.184466</v>
      </c>
      <c r="I11" s="38">
        <v>15.64855</v>
      </c>
      <c r="J11" s="38">
        <v>3.2608839999999999</v>
      </c>
      <c r="K11" s="38">
        <v>12.387665999999999</v>
      </c>
    </row>
    <row r="12" spans="1:11">
      <c r="A12" s="51" t="s">
        <v>86</v>
      </c>
      <c r="B12" s="38">
        <v>18.701339000000001</v>
      </c>
      <c r="C12" s="38">
        <v>1.177454</v>
      </c>
      <c r="D12" s="38">
        <v>17.523883999999999</v>
      </c>
      <c r="E12" s="38">
        <v>4.6883090000000003</v>
      </c>
      <c r="F12" s="38">
        <v>12.835576</v>
      </c>
      <c r="G12" s="15">
        <v>22.276508</v>
      </c>
      <c r="H12" s="38">
        <v>2.859019</v>
      </c>
      <c r="I12" s="38">
        <v>19.417489</v>
      </c>
      <c r="J12" s="38">
        <v>4.5089870000000003</v>
      </c>
      <c r="K12" s="38">
        <v>14.908502</v>
      </c>
    </row>
    <row r="13" spans="1:11">
      <c r="A13" s="51" t="s">
        <v>87</v>
      </c>
      <c r="B13" s="38">
        <v>19.401389000000002</v>
      </c>
      <c r="C13" s="38">
        <v>1.8894409999999999</v>
      </c>
      <c r="D13" s="38">
        <v>17.511946999999999</v>
      </c>
      <c r="E13" s="38">
        <v>2.756866</v>
      </c>
      <c r="F13" s="38">
        <v>14.755081000000001</v>
      </c>
      <c r="G13" s="15">
        <v>20.156983</v>
      </c>
      <c r="H13" s="38">
        <v>1.48773</v>
      </c>
      <c r="I13" s="38">
        <v>18.669253000000001</v>
      </c>
      <c r="J13" s="38">
        <v>2.3982399999999999</v>
      </c>
      <c r="K13" s="38">
        <v>16.271013</v>
      </c>
    </row>
    <row r="14" spans="1:11">
      <c r="A14" s="51" t="s">
        <v>88</v>
      </c>
      <c r="B14" s="38">
        <v>14.822469</v>
      </c>
      <c r="C14" s="38">
        <v>1.124398</v>
      </c>
      <c r="D14" s="38">
        <v>13.698071000000001</v>
      </c>
      <c r="E14" s="38">
        <v>3.1463899999999998</v>
      </c>
      <c r="F14" s="38">
        <v>10.551681</v>
      </c>
      <c r="G14" s="15">
        <v>14.921917000000001</v>
      </c>
      <c r="H14" s="38">
        <v>1.4733320000000001</v>
      </c>
      <c r="I14" s="38">
        <v>13.448585</v>
      </c>
      <c r="J14" s="38">
        <v>2.3734829999999998</v>
      </c>
      <c r="K14" s="38">
        <v>11.075101999999999</v>
      </c>
    </row>
    <row r="15" spans="1:11">
      <c r="A15" s="51" t="s">
        <v>89</v>
      </c>
      <c r="B15" s="38">
        <v>11.049726</v>
      </c>
      <c r="C15" s="38">
        <v>1.238596</v>
      </c>
      <c r="D15" s="38">
        <v>9.8111300000000004</v>
      </c>
      <c r="E15" s="38">
        <v>4.6125489999999996</v>
      </c>
      <c r="F15" s="38">
        <v>5.1985809999999999</v>
      </c>
      <c r="G15" s="15">
        <v>11.347654</v>
      </c>
      <c r="H15" s="38">
        <v>1.107413</v>
      </c>
      <c r="I15" s="38">
        <v>10.240240999999999</v>
      </c>
      <c r="J15" s="38">
        <v>4.9354339999999999</v>
      </c>
      <c r="K15" s="38">
        <v>5.3048070000000003</v>
      </c>
    </row>
    <row r="16" spans="1:11">
      <c r="A16" s="51" t="s">
        <v>90</v>
      </c>
      <c r="B16" s="38">
        <v>14.576135000000001</v>
      </c>
      <c r="C16" s="38">
        <v>0.80100099999999996</v>
      </c>
      <c r="D16" s="38">
        <v>13.775134</v>
      </c>
      <c r="E16" s="38">
        <v>5.1398970000000004</v>
      </c>
      <c r="F16" s="38">
        <v>8.6352370000000001</v>
      </c>
      <c r="G16" s="15">
        <v>16.440283000000001</v>
      </c>
      <c r="H16" s="38">
        <v>1.7060660000000001</v>
      </c>
      <c r="I16" s="38">
        <v>14.734216999999999</v>
      </c>
      <c r="J16" s="38">
        <v>4.0728530000000003</v>
      </c>
      <c r="K16" s="38">
        <v>10.661363</v>
      </c>
    </row>
    <row r="17" spans="1:11">
      <c r="A17" s="51" t="s">
        <v>91</v>
      </c>
      <c r="B17" s="38">
        <v>15.064700999999999</v>
      </c>
      <c r="C17" s="38">
        <v>1.062586</v>
      </c>
      <c r="D17" s="38">
        <v>14.002115</v>
      </c>
      <c r="E17" s="38">
        <v>3.1064150000000001</v>
      </c>
      <c r="F17" s="38">
        <v>10.895699</v>
      </c>
      <c r="G17" s="15">
        <v>16.311454999999999</v>
      </c>
      <c r="H17" s="38">
        <v>1.3661970000000001</v>
      </c>
      <c r="I17" s="38">
        <v>14.945258000000001</v>
      </c>
      <c r="J17" s="38">
        <v>2.8871980000000002</v>
      </c>
      <c r="K17" s="38">
        <v>12.058059999999999</v>
      </c>
    </row>
    <row r="18" spans="1:11">
      <c r="A18" s="51" t="s">
        <v>92</v>
      </c>
      <c r="B18" s="38">
        <v>18.947320000000001</v>
      </c>
      <c r="C18" s="42" t="s">
        <v>70</v>
      </c>
      <c r="D18" s="38">
        <v>18.495315000000002</v>
      </c>
      <c r="E18" s="38">
        <v>5.5025659999999998</v>
      </c>
      <c r="F18" s="38">
        <v>12.992749999999999</v>
      </c>
      <c r="G18" s="15">
        <v>21.457139999999999</v>
      </c>
      <c r="H18" s="38">
        <v>2.4221430000000002</v>
      </c>
      <c r="I18" s="38">
        <v>19.034997000000001</v>
      </c>
      <c r="J18" s="38">
        <v>4.7674479999999999</v>
      </c>
      <c r="K18" s="38">
        <v>14.267549000000001</v>
      </c>
    </row>
    <row r="19" spans="1:11">
      <c r="A19" s="51" t="s">
        <v>93</v>
      </c>
      <c r="B19" s="38">
        <v>15.449662</v>
      </c>
      <c r="C19" s="38">
        <v>1.2154229999999999</v>
      </c>
      <c r="D19" s="38">
        <v>14.234239000000001</v>
      </c>
      <c r="E19" s="38">
        <v>2.6872050000000001</v>
      </c>
      <c r="F19" s="38">
        <v>11.547034</v>
      </c>
      <c r="G19" s="15">
        <v>15.02341</v>
      </c>
      <c r="H19" s="38">
        <v>1.342295</v>
      </c>
      <c r="I19" s="38">
        <v>13.681115999999999</v>
      </c>
      <c r="J19" s="38">
        <v>1.057488</v>
      </c>
      <c r="K19" s="38">
        <v>12.623628</v>
      </c>
    </row>
    <row r="20" spans="1:11">
      <c r="A20" s="51" t="s">
        <v>94</v>
      </c>
      <c r="B20" s="38">
        <v>17.443151</v>
      </c>
      <c r="C20" s="38">
        <v>1.0631010000000001</v>
      </c>
      <c r="D20" s="38">
        <v>16.380050000000001</v>
      </c>
      <c r="E20" s="38">
        <v>7.5088090000000003</v>
      </c>
      <c r="F20" s="38">
        <v>8.8712400000000002</v>
      </c>
      <c r="G20" s="15">
        <v>18.793686000000001</v>
      </c>
      <c r="H20" s="38">
        <v>1.3385880000000001</v>
      </c>
      <c r="I20" s="38">
        <v>17.455098</v>
      </c>
      <c r="J20" s="38">
        <v>6.2116259999999999</v>
      </c>
      <c r="K20" s="38">
        <v>11.243472000000001</v>
      </c>
    </row>
    <row r="21" spans="1:11">
      <c r="A21" s="51" t="s">
        <v>95</v>
      </c>
      <c r="B21" s="38">
        <v>17.312373000000001</v>
      </c>
      <c r="C21" s="38">
        <v>1.5604610000000001</v>
      </c>
      <c r="D21" s="38">
        <v>15.751911</v>
      </c>
      <c r="E21" s="38">
        <v>4.4208420000000004</v>
      </c>
      <c r="F21" s="38">
        <v>11.331068999999999</v>
      </c>
      <c r="G21" s="15">
        <v>17.834796999999998</v>
      </c>
      <c r="H21" s="38">
        <v>0.92801599999999995</v>
      </c>
      <c r="I21" s="38">
        <v>16.906780999999999</v>
      </c>
      <c r="J21" s="38">
        <v>5.1601739999999996</v>
      </c>
      <c r="K21" s="38">
        <v>11.746606999999999</v>
      </c>
    </row>
    <row r="22" spans="1:11">
      <c r="A22" s="51" t="s">
        <v>96</v>
      </c>
      <c r="B22" s="38">
        <v>19.185582</v>
      </c>
      <c r="C22" s="38">
        <v>1.5454840000000001</v>
      </c>
      <c r="D22" s="38">
        <v>17.640097999999998</v>
      </c>
      <c r="E22" s="38">
        <v>1.606271</v>
      </c>
      <c r="F22" s="38">
        <v>16.033826999999999</v>
      </c>
      <c r="G22" s="15">
        <v>20.635303</v>
      </c>
      <c r="H22" s="38">
        <v>1.501145</v>
      </c>
      <c r="I22" s="38">
        <v>19.134156999999998</v>
      </c>
      <c r="J22" s="38">
        <v>2.6962890000000002</v>
      </c>
      <c r="K22" s="38">
        <v>16.437868000000002</v>
      </c>
    </row>
    <row r="23" spans="1:11">
      <c r="A23" s="51" t="s">
        <v>97</v>
      </c>
      <c r="B23" s="38">
        <v>21.314798</v>
      </c>
      <c r="C23" s="38">
        <v>1.378587</v>
      </c>
      <c r="D23" s="38">
        <v>19.936212000000001</v>
      </c>
      <c r="E23" s="38">
        <v>4.3530309999999997</v>
      </c>
      <c r="F23" s="38">
        <v>15.583181</v>
      </c>
      <c r="G23" s="15">
        <v>24.489913000000001</v>
      </c>
      <c r="H23" s="38">
        <v>1.3829910000000001</v>
      </c>
      <c r="I23" s="38">
        <v>23.106922000000001</v>
      </c>
      <c r="J23" s="38">
        <v>4.0823410000000004</v>
      </c>
      <c r="K23" s="38">
        <v>19.024581000000001</v>
      </c>
    </row>
    <row r="24" spans="1:11">
      <c r="A24" s="51" t="s">
        <v>98</v>
      </c>
      <c r="B24" s="38">
        <v>13.519647000000001</v>
      </c>
      <c r="C24" s="38">
        <v>0.73245199999999999</v>
      </c>
      <c r="D24" s="38">
        <v>12.787195000000001</v>
      </c>
      <c r="E24" s="38">
        <v>1.9869060000000001</v>
      </c>
      <c r="F24" s="38">
        <v>10.800288999999999</v>
      </c>
      <c r="G24" s="15">
        <v>13.969034000000001</v>
      </c>
      <c r="H24" s="38">
        <v>1.4804889999999999</v>
      </c>
      <c r="I24" s="38">
        <v>12.488545</v>
      </c>
      <c r="J24" s="38">
        <v>1.5607530000000001</v>
      </c>
      <c r="K24" s="38">
        <v>10.927790999999999</v>
      </c>
    </row>
    <row r="25" spans="1:11">
      <c r="A25" s="51" t="s">
        <v>99</v>
      </c>
      <c r="B25" s="38">
        <v>20.029187</v>
      </c>
      <c r="C25" s="38">
        <v>1.3132140000000001</v>
      </c>
      <c r="D25" s="38">
        <v>18.715973999999999</v>
      </c>
      <c r="E25" s="38">
        <v>2.0622280000000002</v>
      </c>
      <c r="F25" s="38">
        <v>16.653745000000001</v>
      </c>
      <c r="G25" s="15">
        <v>21.014195999999998</v>
      </c>
      <c r="H25" s="38">
        <v>3.6127120000000001</v>
      </c>
      <c r="I25" s="38">
        <v>17.401482999999999</v>
      </c>
      <c r="J25" s="38">
        <v>2.2223410000000001</v>
      </c>
      <c r="K25" s="38">
        <v>15.179142000000001</v>
      </c>
    </row>
    <row r="26" spans="1:11">
      <c r="A26" s="51" t="s">
        <v>100</v>
      </c>
      <c r="B26" s="38">
        <v>14.231146000000001</v>
      </c>
      <c r="C26" s="38">
        <v>2.594821</v>
      </c>
      <c r="D26" s="38">
        <v>11.636326</v>
      </c>
      <c r="E26" s="38">
        <v>4.4888389999999996</v>
      </c>
      <c r="F26" s="38">
        <v>7.1474859999999998</v>
      </c>
      <c r="G26" s="15">
        <v>15.140177</v>
      </c>
      <c r="H26" s="38">
        <v>1.338541</v>
      </c>
      <c r="I26" s="38">
        <v>13.801636999999999</v>
      </c>
      <c r="J26" s="38">
        <v>4.529331</v>
      </c>
      <c r="K26" s="38">
        <v>9.2723060000000004</v>
      </c>
    </row>
    <row r="27" spans="1:11">
      <c r="A27" s="51" t="s">
        <v>101</v>
      </c>
      <c r="B27" s="38">
        <v>17.560593000000001</v>
      </c>
      <c r="C27" s="38">
        <v>2.1148720000000001</v>
      </c>
      <c r="D27" s="38">
        <v>15.445721000000001</v>
      </c>
      <c r="E27" s="38">
        <v>7.2641689999999999</v>
      </c>
      <c r="F27" s="38">
        <v>8.1815519999999999</v>
      </c>
      <c r="G27" s="15">
        <v>18.410050999999999</v>
      </c>
      <c r="H27" s="38">
        <v>2.0224199999999999</v>
      </c>
      <c r="I27" s="38">
        <v>16.387630999999999</v>
      </c>
      <c r="J27" s="38">
        <v>9.3120820000000002</v>
      </c>
      <c r="K27" s="38">
        <v>7.0755489999999996</v>
      </c>
    </row>
    <row r="28" spans="1:11">
      <c r="A28" s="51" t="s">
        <v>102</v>
      </c>
      <c r="B28" s="38">
        <v>15.94651</v>
      </c>
      <c r="C28" s="38">
        <v>0.71281799999999995</v>
      </c>
      <c r="D28" s="38">
        <v>15.233692</v>
      </c>
      <c r="E28" s="38">
        <v>3.6630989999999999</v>
      </c>
      <c r="F28" s="38">
        <v>11.570594</v>
      </c>
      <c r="G28" s="15">
        <v>19.645448999999999</v>
      </c>
      <c r="H28" s="38">
        <v>1.7751269999999999</v>
      </c>
      <c r="I28" s="38">
        <v>17.870322000000002</v>
      </c>
      <c r="J28" s="38">
        <v>3.833723</v>
      </c>
      <c r="K28" s="38">
        <v>14.036599000000001</v>
      </c>
    </row>
    <row r="29" spans="1:11">
      <c r="A29" s="51" t="s">
        <v>103</v>
      </c>
      <c r="B29" s="38">
        <v>16.100180999999999</v>
      </c>
      <c r="C29" s="38">
        <v>0.77590300000000001</v>
      </c>
      <c r="D29" s="38">
        <v>15.324278</v>
      </c>
      <c r="E29" s="38">
        <v>4.1470960000000003</v>
      </c>
      <c r="F29" s="38">
        <v>11.177182</v>
      </c>
      <c r="G29" s="15">
        <v>16.341442000000001</v>
      </c>
      <c r="H29" s="38">
        <v>0.94624699999999995</v>
      </c>
      <c r="I29" s="38">
        <v>15.395194999999999</v>
      </c>
      <c r="J29" s="38">
        <v>3.0690360000000001</v>
      </c>
      <c r="K29" s="38">
        <v>12.326159000000001</v>
      </c>
    </row>
    <row r="30" spans="1:11">
      <c r="A30" s="51" t="s">
        <v>104</v>
      </c>
      <c r="B30" s="38">
        <v>15.637383</v>
      </c>
      <c r="C30" s="38">
        <v>0.94500499999999998</v>
      </c>
      <c r="D30" s="38">
        <v>14.692378</v>
      </c>
      <c r="E30" s="38">
        <v>4.531714</v>
      </c>
      <c r="F30" s="38">
        <v>10.160664000000001</v>
      </c>
      <c r="G30" s="15">
        <v>16.610429</v>
      </c>
      <c r="H30" s="38">
        <v>0.96481899999999998</v>
      </c>
      <c r="I30" s="38">
        <v>15.64561</v>
      </c>
      <c r="J30" s="38">
        <v>5.0712609999999998</v>
      </c>
      <c r="K30" s="38">
        <v>10.574349</v>
      </c>
    </row>
    <row r="31" spans="1:11">
      <c r="A31" s="51" t="s">
        <v>105</v>
      </c>
      <c r="B31" s="38">
        <v>17.670435000000001</v>
      </c>
      <c r="C31" s="38">
        <v>1.1892499999999999</v>
      </c>
      <c r="D31" s="38">
        <v>16.481183999999999</v>
      </c>
      <c r="E31" s="38">
        <v>5.2411899999999996</v>
      </c>
      <c r="F31" s="38">
        <v>11.239993999999999</v>
      </c>
      <c r="G31" s="15">
        <v>19.604132</v>
      </c>
      <c r="H31" s="38">
        <v>0.86914800000000003</v>
      </c>
      <c r="I31" s="38">
        <v>18.734984000000001</v>
      </c>
      <c r="J31" s="38">
        <v>5.7410620000000003</v>
      </c>
      <c r="K31" s="38">
        <v>12.993923000000001</v>
      </c>
    </row>
    <row r="32" spans="1:11">
      <c r="A32" s="51" t="s">
        <v>106</v>
      </c>
      <c r="B32" s="38">
        <v>12.877347</v>
      </c>
      <c r="C32" s="38">
        <v>1.581488</v>
      </c>
      <c r="D32" s="38">
        <v>11.295859999999999</v>
      </c>
      <c r="E32" s="38">
        <v>7.4719350000000002</v>
      </c>
      <c r="F32" s="38">
        <v>3.823925</v>
      </c>
      <c r="G32" s="15">
        <v>15.249644</v>
      </c>
      <c r="H32" s="38">
        <v>1.5590520000000001</v>
      </c>
      <c r="I32" s="38">
        <v>13.690592000000001</v>
      </c>
      <c r="J32" s="38">
        <v>5.8585839999999996</v>
      </c>
      <c r="K32" s="38">
        <v>7.8320090000000002</v>
      </c>
    </row>
    <row r="33" spans="1:11">
      <c r="A33" s="51" t="s">
        <v>107</v>
      </c>
      <c r="B33" s="38">
        <v>20.051538999999998</v>
      </c>
      <c r="C33" s="38">
        <v>1.0432840000000001</v>
      </c>
      <c r="D33" s="38">
        <v>19.008254999999998</v>
      </c>
      <c r="E33" s="38">
        <v>4.6418520000000001</v>
      </c>
      <c r="F33" s="38">
        <v>14.366403</v>
      </c>
      <c r="G33" s="15">
        <v>19.884833</v>
      </c>
      <c r="H33" s="38">
        <v>1.2896259999999999</v>
      </c>
      <c r="I33" s="38">
        <v>18.595206999999998</v>
      </c>
      <c r="J33" s="38">
        <v>4.1487080000000001</v>
      </c>
      <c r="K33" s="38">
        <v>14.446498999999999</v>
      </c>
    </row>
    <row r="34" spans="1:11">
      <c r="A34" s="51" t="s">
        <v>108</v>
      </c>
      <c r="B34" s="38">
        <v>17.639417000000002</v>
      </c>
      <c r="C34" s="38">
        <v>1.229935</v>
      </c>
      <c r="D34" s="38">
        <v>16.409482000000001</v>
      </c>
      <c r="E34" s="38">
        <v>2.198054</v>
      </c>
      <c r="F34" s="38">
        <v>14.211429000000001</v>
      </c>
      <c r="G34" s="15">
        <v>19.594284999999999</v>
      </c>
      <c r="H34" s="38">
        <v>2.0667469999999999</v>
      </c>
      <c r="I34" s="38">
        <v>17.527538</v>
      </c>
      <c r="J34" s="38">
        <v>2.08283</v>
      </c>
      <c r="K34" s="38">
        <v>15.444708</v>
      </c>
    </row>
    <row r="35" spans="1:11">
      <c r="A35" s="51" t="s">
        <v>109</v>
      </c>
      <c r="B35" s="38">
        <v>16.934528</v>
      </c>
      <c r="C35" s="38">
        <v>1.406091</v>
      </c>
      <c r="D35" s="38">
        <v>15.528438</v>
      </c>
      <c r="E35" s="38">
        <v>4.0593279999999998</v>
      </c>
      <c r="F35" s="38">
        <v>11.469110000000001</v>
      </c>
      <c r="G35" s="15">
        <v>21.100069999999999</v>
      </c>
      <c r="H35" s="38">
        <v>1.5748249999999999</v>
      </c>
      <c r="I35" s="38">
        <v>19.525245000000002</v>
      </c>
      <c r="J35" s="38">
        <v>5.8633389999999999</v>
      </c>
      <c r="K35" s="38">
        <v>13.661905000000001</v>
      </c>
    </row>
    <row r="36" spans="1:11">
      <c r="A36" s="51" t="s">
        <v>110</v>
      </c>
      <c r="B36" s="38">
        <v>18.712645999999999</v>
      </c>
      <c r="C36" s="38">
        <v>0.69544600000000001</v>
      </c>
      <c r="D36" s="38">
        <v>18.017199999999999</v>
      </c>
      <c r="E36" s="38">
        <v>2.1739510000000002</v>
      </c>
      <c r="F36" s="38">
        <v>15.843249</v>
      </c>
      <c r="G36" s="15">
        <v>18.874480999999999</v>
      </c>
      <c r="H36" s="38">
        <v>1.713368</v>
      </c>
      <c r="I36" s="38">
        <v>17.161114000000001</v>
      </c>
      <c r="J36" s="38">
        <v>2.2340469999999999</v>
      </c>
      <c r="K36" s="38">
        <v>14.927066</v>
      </c>
    </row>
    <row r="37" spans="1:11">
      <c r="A37" s="51" t="s">
        <v>111</v>
      </c>
      <c r="B37" s="38">
        <v>15.575182</v>
      </c>
      <c r="C37" s="38">
        <v>1.1853800000000001</v>
      </c>
      <c r="D37" s="38">
        <v>14.389802</v>
      </c>
      <c r="E37" s="38">
        <v>3.6385749999999999</v>
      </c>
      <c r="F37" s="38">
        <v>10.751226000000001</v>
      </c>
      <c r="G37" s="15">
        <v>16.518612999999998</v>
      </c>
      <c r="H37" s="38">
        <v>1.5691729999999999</v>
      </c>
      <c r="I37" s="38">
        <v>14.949439999999999</v>
      </c>
      <c r="J37" s="38">
        <v>4.4718210000000003</v>
      </c>
      <c r="K37" s="38">
        <v>10.477618</v>
      </c>
    </row>
    <row r="38" spans="1:11">
      <c r="A38" s="51" t="s">
        <v>112</v>
      </c>
      <c r="B38" s="38">
        <v>15.228906</v>
      </c>
      <c r="C38" s="38">
        <v>1.108117</v>
      </c>
      <c r="D38" s="38">
        <v>14.120789</v>
      </c>
      <c r="E38" s="38">
        <v>3.404747</v>
      </c>
      <c r="F38" s="38">
        <v>10.716042</v>
      </c>
      <c r="G38" s="15">
        <v>16.480423999999999</v>
      </c>
      <c r="H38" s="38">
        <v>2.211246</v>
      </c>
      <c r="I38" s="38">
        <v>14.269178</v>
      </c>
      <c r="J38" s="38">
        <v>3.940849</v>
      </c>
      <c r="K38" s="38">
        <v>10.328328000000001</v>
      </c>
    </row>
    <row r="39" spans="1:11">
      <c r="A39" s="51" t="s">
        <v>113</v>
      </c>
      <c r="B39" s="38">
        <v>16.275995000000002</v>
      </c>
      <c r="C39" s="38">
        <v>0.941882</v>
      </c>
      <c r="D39" s="38">
        <v>15.334113</v>
      </c>
      <c r="E39" s="38">
        <v>1.11138</v>
      </c>
      <c r="F39" s="38">
        <v>14.222733</v>
      </c>
      <c r="G39" s="15">
        <v>18.315256999999999</v>
      </c>
      <c r="H39" s="38">
        <v>1.448205</v>
      </c>
      <c r="I39" s="38">
        <v>16.867052000000001</v>
      </c>
      <c r="J39" s="38">
        <v>1.945449</v>
      </c>
      <c r="K39" s="38">
        <v>14.921602999999999</v>
      </c>
    </row>
    <row r="40" spans="1:11">
      <c r="A40" s="51" t="s">
        <v>114</v>
      </c>
      <c r="B40" s="38">
        <v>20.175592999999999</v>
      </c>
      <c r="C40" s="38">
        <v>2.1677249999999999</v>
      </c>
      <c r="D40" s="38">
        <v>18.007868999999999</v>
      </c>
      <c r="E40" s="38">
        <v>5.5497519999999998</v>
      </c>
      <c r="F40" s="38">
        <v>12.458116</v>
      </c>
      <c r="G40" s="15">
        <v>22.721316999999999</v>
      </c>
      <c r="H40" s="38">
        <v>1.7805329999999999</v>
      </c>
      <c r="I40" s="38">
        <v>20.940784000000001</v>
      </c>
      <c r="J40" s="38">
        <v>5.6460059999999999</v>
      </c>
      <c r="K40" s="38">
        <v>15.294778000000001</v>
      </c>
    </row>
    <row r="41" spans="1:11">
      <c r="A41" s="51" t="s">
        <v>115</v>
      </c>
      <c r="B41" s="38">
        <v>15.923337999999999</v>
      </c>
      <c r="C41" s="38">
        <v>1.1119889999999999</v>
      </c>
      <c r="D41" s="38">
        <v>14.811349</v>
      </c>
      <c r="E41" s="38">
        <v>6.3588760000000004</v>
      </c>
      <c r="F41" s="38">
        <v>8.4524740000000005</v>
      </c>
      <c r="G41" s="15">
        <v>17.051838</v>
      </c>
      <c r="H41" s="38">
        <v>1.3078909999999999</v>
      </c>
      <c r="I41" s="38">
        <v>15.743947</v>
      </c>
      <c r="J41" s="38">
        <v>7.5083120000000001</v>
      </c>
      <c r="K41" s="38">
        <v>8.2356350000000003</v>
      </c>
    </row>
    <row r="42" spans="1:11">
      <c r="A42" s="51" t="s">
        <v>116</v>
      </c>
      <c r="B42" s="38">
        <v>19.159293999999999</v>
      </c>
      <c r="C42" s="38">
        <v>1.536969</v>
      </c>
      <c r="D42" s="38">
        <v>17.622325</v>
      </c>
      <c r="E42" s="38">
        <v>5.0379399999999999</v>
      </c>
      <c r="F42" s="38">
        <v>12.584386</v>
      </c>
      <c r="G42" s="15">
        <v>22.979096999999999</v>
      </c>
      <c r="H42" s="38">
        <v>2.3300329999999998</v>
      </c>
      <c r="I42" s="38">
        <v>20.649063999999999</v>
      </c>
      <c r="J42" s="38">
        <v>5.3156100000000004</v>
      </c>
      <c r="K42" s="38">
        <v>15.333454</v>
      </c>
    </row>
    <row r="43" spans="1:11">
      <c r="A43" s="51" t="s">
        <v>117</v>
      </c>
      <c r="B43" s="38">
        <v>15.156929</v>
      </c>
      <c r="C43" s="38">
        <v>1.0092669999999999</v>
      </c>
      <c r="D43" s="38">
        <v>14.147662</v>
      </c>
      <c r="E43" s="38">
        <v>1.289358</v>
      </c>
      <c r="F43" s="38">
        <v>12.858304</v>
      </c>
      <c r="G43" s="15">
        <v>19.486034</v>
      </c>
      <c r="H43" s="38">
        <v>1.391424</v>
      </c>
      <c r="I43" s="38">
        <v>18.094611</v>
      </c>
      <c r="J43" s="38">
        <v>3.978783</v>
      </c>
      <c r="K43" s="38">
        <v>14.115828</v>
      </c>
    </row>
    <row r="44" spans="1:11">
      <c r="A44" s="51" t="s">
        <v>118</v>
      </c>
      <c r="B44" s="38">
        <v>16.025341000000001</v>
      </c>
      <c r="C44" s="38">
        <v>0.75425399999999998</v>
      </c>
      <c r="D44" s="38">
        <v>15.271087</v>
      </c>
      <c r="E44" s="38">
        <v>4.9844819999999999</v>
      </c>
      <c r="F44" s="38">
        <v>10.286605</v>
      </c>
      <c r="G44" s="15">
        <v>16.293323000000001</v>
      </c>
      <c r="H44" s="38">
        <v>1.150741</v>
      </c>
      <c r="I44" s="38">
        <v>15.142582000000001</v>
      </c>
      <c r="J44" s="38">
        <v>4.7259399999999996</v>
      </c>
      <c r="K44" s="38">
        <v>10.416642</v>
      </c>
    </row>
    <row r="45" spans="1:11">
      <c r="A45" s="51" t="s">
        <v>119</v>
      </c>
      <c r="B45" s="38">
        <v>17.769528000000001</v>
      </c>
      <c r="C45" s="38">
        <v>1.043112</v>
      </c>
      <c r="D45" s="38">
        <v>16.726416</v>
      </c>
      <c r="E45" s="38">
        <v>8.3325859999999992</v>
      </c>
      <c r="F45" s="38">
        <v>8.3938290000000002</v>
      </c>
      <c r="G45" s="15">
        <v>19.581941</v>
      </c>
      <c r="H45" s="38">
        <v>1.271379</v>
      </c>
      <c r="I45" s="38">
        <v>18.310562000000001</v>
      </c>
      <c r="J45" s="38">
        <v>8.4915769999999995</v>
      </c>
      <c r="K45" s="38">
        <v>9.8189840000000004</v>
      </c>
    </row>
    <row r="46" spans="1:11">
      <c r="A46" s="51" t="s">
        <v>120</v>
      </c>
      <c r="B46" s="38">
        <v>15.131804000000001</v>
      </c>
      <c r="C46" s="38">
        <v>1.885386</v>
      </c>
      <c r="D46" s="38">
        <v>13.246418</v>
      </c>
      <c r="E46" s="38">
        <v>3.9915769999999999</v>
      </c>
      <c r="F46" s="38">
        <v>9.2548410000000008</v>
      </c>
      <c r="G46" s="15">
        <v>17.063417999999999</v>
      </c>
      <c r="H46" s="38">
        <v>1.754948</v>
      </c>
      <c r="I46" s="38">
        <v>15.30847</v>
      </c>
      <c r="J46" s="38">
        <v>5.0960510000000001</v>
      </c>
      <c r="K46" s="38">
        <v>10.212419000000001</v>
      </c>
    </row>
    <row r="47" spans="1:11">
      <c r="A47" s="51" t="s">
        <v>121</v>
      </c>
      <c r="B47" s="38">
        <v>18.624853999999999</v>
      </c>
      <c r="C47" s="38">
        <v>2.351248</v>
      </c>
      <c r="D47" s="38">
        <v>16.273606000000001</v>
      </c>
      <c r="E47" s="38">
        <v>3.2113149999999999</v>
      </c>
      <c r="F47" s="38">
        <v>13.062290000000001</v>
      </c>
      <c r="G47" s="15">
        <v>18.304908000000001</v>
      </c>
      <c r="H47" s="38">
        <v>2.6522220000000001</v>
      </c>
      <c r="I47" s="38">
        <v>15.652685999999999</v>
      </c>
      <c r="J47" s="38">
        <v>7.1538329999999997</v>
      </c>
      <c r="K47" s="38">
        <v>8.4988530000000004</v>
      </c>
    </row>
    <row r="48" spans="1:11">
      <c r="A48" s="51" t="s">
        <v>122</v>
      </c>
      <c r="B48" s="38">
        <v>16.149847000000001</v>
      </c>
      <c r="C48" s="38">
        <v>0.90186500000000003</v>
      </c>
      <c r="D48" s="38">
        <v>15.247983</v>
      </c>
      <c r="E48" s="38">
        <v>6.2278630000000001</v>
      </c>
      <c r="F48" s="38">
        <v>9.0201200000000004</v>
      </c>
      <c r="G48" s="15">
        <v>16.580245999999999</v>
      </c>
      <c r="H48" s="38">
        <v>1.0430630000000001</v>
      </c>
      <c r="I48" s="38">
        <v>15.537183000000001</v>
      </c>
      <c r="J48" s="38">
        <v>8.8840260000000004</v>
      </c>
      <c r="K48" s="38">
        <v>6.6531570000000002</v>
      </c>
    </row>
    <row r="49" spans="1:11">
      <c r="A49" s="51" t="s">
        <v>123</v>
      </c>
      <c r="B49" s="38">
        <v>20.593848999999999</v>
      </c>
      <c r="C49" s="38">
        <v>1.3234600000000001</v>
      </c>
      <c r="D49" s="38">
        <v>19.270389000000002</v>
      </c>
      <c r="E49" s="38">
        <v>4.0905069999999997</v>
      </c>
      <c r="F49" s="38">
        <v>15.179881999999999</v>
      </c>
      <c r="G49" s="15">
        <v>21.624556999999999</v>
      </c>
      <c r="H49" s="38">
        <v>1.9326950000000001</v>
      </c>
      <c r="I49" s="38">
        <v>19.691862</v>
      </c>
      <c r="J49" s="38">
        <v>4.5782809999999996</v>
      </c>
      <c r="K49" s="38">
        <v>15.113581</v>
      </c>
    </row>
    <row r="50" spans="1:11">
      <c r="A50" s="51" t="s">
        <v>124</v>
      </c>
      <c r="B50" s="38">
        <v>15.027145000000001</v>
      </c>
      <c r="C50" s="38">
        <v>2.2519719999999999</v>
      </c>
      <c r="D50" s="38">
        <v>12.775172</v>
      </c>
      <c r="E50" s="38">
        <v>4.2998419999999999</v>
      </c>
      <c r="F50" s="38">
        <v>8.4753299999999996</v>
      </c>
      <c r="G50" s="15">
        <v>15.000118000000001</v>
      </c>
      <c r="H50" s="38">
        <v>1.6908179999999999</v>
      </c>
      <c r="I50" s="38">
        <v>13.3093</v>
      </c>
      <c r="J50" s="38">
        <v>2.5967790000000002</v>
      </c>
      <c r="K50" s="38">
        <v>10.712521000000001</v>
      </c>
    </row>
    <row r="51" spans="1:11">
      <c r="A51" s="51" t="s">
        <v>125</v>
      </c>
      <c r="B51" s="38">
        <v>14.929804000000001</v>
      </c>
      <c r="C51" s="38">
        <v>1.7365900000000001</v>
      </c>
      <c r="D51" s="38">
        <v>13.193213999999999</v>
      </c>
      <c r="E51" s="38">
        <v>5.5791560000000002</v>
      </c>
      <c r="F51" s="38">
        <v>7.614058</v>
      </c>
      <c r="G51" s="15">
        <v>15.359431000000001</v>
      </c>
      <c r="H51" s="38">
        <v>1.741266</v>
      </c>
      <c r="I51" s="38">
        <v>13.618164999999999</v>
      </c>
      <c r="J51" s="38">
        <v>5.0417959999999997</v>
      </c>
      <c r="K51" s="38">
        <v>8.5763689999999997</v>
      </c>
    </row>
    <row r="52" spans="1:11">
      <c r="A52" s="51" t="s">
        <v>126</v>
      </c>
      <c r="B52" s="38">
        <v>22.439668999999999</v>
      </c>
      <c r="C52" s="38">
        <v>1.588508</v>
      </c>
      <c r="D52" s="38">
        <v>20.851161000000001</v>
      </c>
      <c r="E52" s="38">
        <v>9.6432629999999993</v>
      </c>
      <c r="F52" s="38">
        <v>11.207897000000001</v>
      </c>
      <c r="G52" s="15">
        <v>25.690640999999999</v>
      </c>
      <c r="H52" s="38">
        <v>1.530891</v>
      </c>
      <c r="I52" s="38">
        <v>24.159749999999999</v>
      </c>
      <c r="J52" s="38">
        <v>11.569148999999999</v>
      </c>
      <c r="K52" s="38">
        <v>12.590600999999999</v>
      </c>
    </row>
    <row r="53" spans="1:11">
      <c r="A53" s="51" t="s">
        <v>127</v>
      </c>
      <c r="B53" s="38">
        <v>15.316228000000001</v>
      </c>
      <c r="C53" s="38">
        <v>1.1506369999999999</v>
      </c>
      <c r="D53" s="38">
        <v>14.165592</v>
      </c>
      <c r="E53" s="38">
        <v>4.0746399999999996</v>
      </c>
      <c r="F53" s="38">
        <v>10.090952</v>
      </c>
      <c r="G53" s="15">
        <v>16.988357000000001</v>
      </c>
      <c r="H53" s="38">
        <v>1.3400829999999999</v>
      </c>
      <c r="I53" s="38">
        <v>15.648274000000001</v>
      </c>
      <c r="J53" s="38">
        <v>4.2608230000000002</v>
      </c>
      <c r="K53" s="38">
        <v>11.387449999999999</v>
      </c>
    </row>
    <row r="54" spans="1:11">
      <c r="A54" s="51" t="s">
        <v>128</v>
      </c>
      <c r="B54" s="38">
        <v>17.676369000000001</v>
      </c>
      <c r="C54" s="38">
        <v>1.1743250000000001</v>
      </c>
      <c r="D54" s="38">
        <v>16.502044000000001</v>
      </c>
      <c r="E54" s="38">
        <v>4.0005199999999999</v>
      </c>
      <c r="F54" s="38">
        <v>12.501524</v>
      </c>
      <c r="G54" s="15">
        <v>19.815588999999999</v>
      </c>
      <c r="H54" s="38">
        <v>1.3313269999999999</v>
      </c>
      <c r="I54" s="38">
        <v>18.484262000000001</v>
      </c>
      <c r="J54" s="38">
        <v>4.7845870000000001</v>
      </c>
      <c r="K54" s="38">
        <v>13.699674</v>
      </c>
    </row>
    <row r="55" spans="1:11">
      <c r="A55" s="40" t="s">
        <v>129</v>
      </c>
      <c r="B55" s="41"/>
      <c r="C55" s="41"/>
      <c r="D55" s="41"/>
      <c r="E55" s="41"/>
      <c r="F55" s="41"/>
      <c r="G55" s="41"/>
      <c r="H55" s="41"/>
      <c r="I55" s="41"/>
      <c r="J55" s="41"/>
      <c r="K55" s="41"/>
    </row>
    <row r="56" spans="1:11">
      <c r="A56" s="52" t="s">
        <v>131</v>
      </c>
      <c r="B56" s="38">
        <v>17.190664000000002</v>
      </c>
      <c r="C56" s="38">
        <v>1.372104</v>
      </c>
      <c r="D56" s="38">
        <v>15.81856</v>
      </c>
      <c r="E56" s="38">
        <v>0.97830399999999995</v>
      </c>
      <c r="F56" s="38">
        <v>14.840256</v>
      </c>
      <c r="G56" s="15">
        <v>18.718682000000001</v>
      </c>
      <c r="H56" s="38">
        <v>3.0722019999999999</v>
      </c>
      <c r="I56" s="38">
        <v>15.64648</v>
      </c>
      <c r="J56" s="38">
        <v>1.1680809999999999</v>
      </c>
      <c r="K56" s="38">
        <v>14.478399</v>
      </c>
    </row>
    <row r="57" spans="1:11">
      <c r="A57" s="52" t="s">
        <v>180</v>
      </c>
      <c r="B57" s="38">
        <v>16.351935999999998</v>
      </c>
      <c r="C57" s="38">
        <v>1.4374420000000001</v>
      </c>
      <c r="D57" s="38">
        <v>14.914493999999999</v>
      </c>
      <c r="E57" s="38">
        <v>2.853078</v>
      </c>
      <c r="F57" s="38">
        <v>12.061417</v>
      </c>
      <c r="G57" s="15">
        <v>17.924071999999999</v>
      </c>
      <c r="H57" s="38">
        <v>1.6154539999999999</v>
      </c>
      <c r="I57" s="38">
        <v>16.308617999999999</v>
      </c>
      <c r="J57" s="38">
        <v>3.5072839999999998</v>
      </c>
      <c r="K57" s="38">
        <v>12.801334000000001</v>
      </c>
    </row>
    <row r="58" spans="1:11">
      <c r="A58" s="16" t="s">
        <v>133</v>
      </c>
      <c r="B58" s="8">
        <v>33.077294999999999</v>
      </c>
      <c r="C58" s="13" t="s">
        <v>70</v>
      </c>
      <c r="D58" s="8">
        <v>32.980221999999998</v>
      </c>
      <c r="E58" s="8">
        <v>1.7183459999999999</v>
      </c>
      <c r="F58" s="8">
        <v>31.261875</v>
      </c>
      <c r="G58" s="20">
        <v>37.098421999999999</v>
      </c>
      <c r="H58" s="13" t="s">
        <v>70</v>
      </c>
      <c r="I58" s="8">
        <v>37.030678999999999</v>
      </c>
      <c r="J58" s="8">
        <v>1.8974899999999999</v>
      </c>
      <c r="K58" s="8">
        <v>35.133189000000002</v>
      </c>
    </row>
    <row r="59" spans="1:11">
      <c r="A59" s="10" t="s">
        <v>249</v>
      </c>
    </row>
    <row r="60" spans="1:11">
      <c r="A60" s="10" t="s">
        <v>71</v>
      </c>
    </row>
    <row r="61" spans="1:11">
      <c r="A61" s="10" t="s">
        <v>181</v>
      </c>
    </row>
    <row r="62" spans="1:11">
      <c r="A62" s="10" t="s">
        <v>253</v>
      </c>
    </row>
    <row r="63" spans="1:11">
      <c r="A63" s="10" t="s">
        <v>254</v>
      </c>
    </row>
  </sheetData>
  <mergeCells count="4">
    <mergeCell ref="A55:K55"/>
    <mergeCell ref="B2:F2"/>
    <mergeCell ref="A2:A3"/>
    <mergeCell ref="G2:K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60"/>
  <sheetViews>
    <sheetView workbookViewId="0"/>
  </sheetViews>
  <sheetFormatPr defaultRowHeight="15"/>
  <cols>
    <col min="1" max="1" width="26" customWidth="1"/>
    <col min="2" max="13" width="16" customWidth="1"/>
  </cols>
  <sheetData>
    <row r="1" spans="1:13">
      <c r="A1" s="2" t="s">
        <v>25</v>
      </c>
    </row>
    <row r="2" spans="1:13">
      <c r="A2" s="43" t="s">
        <v>73</v>
      </c>
      <c r="B2" s="66">
        <v>1990</v>
      </c>
      <c r="C2" s="45"/>
      <c r="D2" s="45"/>
      <c r="E2" s="66">
        <v>1992</v>
      </c>
      <c r="F2" s="45"/>
      <c r="G2" s="45"/>
      <c r="H2" s="66">
        <v>1996</v>
      </c>
      <c r="I2" s="45"/>
      <c r="J2" s="45"/>
      <c r="K2" s="34">
        <v>2000</v>
      </c>
      <c r="L2" s="45"/>
      <c r="M2" s="45"/>
    </row>
    <row r="3" spans="1:13">
      <c r="A3" s="46"/>
      <c r="B3" s="47" t="s">
        <v>237</v>
      </c>
      <c r="C3" s="48" t="s">
        <v>238</v>
      </c>
      <c r="D3" s="48" t="s">
        <v>239</v>
      </c>
      <c r="E3" s="49" t="s">
        <v>237</v>
      </c>
      <c r="F3" s="48" t="s">
        <v>238</v>
      </c>
      <c r="G3" s="48" t="s">
        <v>239</v>
      </c>
      <c r="H3" s="49" t="s">
        <v>237</v>
      </c>
      <c r="I3" s="48" t="s">
        <v>238</v>
      </c>
      <c r="J3" s="48" t="s">
        <v>239</v>
      </c>
      <c r="K3" s="49" t="s">
        <v>237</v>
      </c>
      <c r="L3" s="48" t="s">
        <v>238</v>
      </c>
      <c r="M3" s="48" t="s">
        <v>239</v>
      </c>
    </row>
    <row r="4" spans="1:13">
      <c r="A4" s="37" t="s">
        <v>179</v>
      </c>
      <c r="B4" s="42" t="s">
        <v>248</v>
      </c>
      <c r="C4" s="42" t="s">
        <v>248</v>
      </c>
      <c r="D4" s="42" t="s">
        <v>248</v>
      </c>
      <c r="E4" s="15">
        <v>7.9158999999999997</v>
      </c>
      <c r="F4" s="38">
        <v>4.8090000000000002</v>
      </c>
      <c r="G4" s="38">
        <v>3.1069</v>
      </c>
      <c r="H4" s="15">
        <v>9.1891999999999996</v>
      </c>
      <c r="I4" s="38">
        <v>4.2808999999999999</v>
      </c>
      <c r="J4" s="38">
        <v>4.9084000000000003</v>
      </c>
      <c r="K4" s="15">
        <v>12.0221</v>
      </c>
      <c r="L4" s="38">
        <v>6.3788</v>
      </c>
      <c r="M4" s="38">
        <v>5.6433</v>
      </c>
    </row>
    <row r="5" spans="1:13">
      <c r="A5" s="51" t="s">
        <v>79</v>
      </c>
      <c r="B5" s="38">
        <v>9.1923999999999992</v>
      </c>
      <c r="C5" s="38">
        <v>5.1749000000000001</v>
      </c>
      <c r="D5" s="38">
        <v>4.0175000000000001</v>
      </c>
      <c r="E5" s="15">
        <v>9.8983000000000008</v>
      </c>
      <c r="F5" s="38">
        <v>5.2683999999999997</v>
      </c>
      <c r="G5" s="38">
        <v>4.6299000000000001</v>
      </c>
      <c r="H5" s="15">
        <v>12.978</v>
      </c>
      <c r="I5" s="38">
        <v>6.9305000000000003</v>
      </c>
      <c r="J5" s="38">
        <v>6.0475000000000003</v>
      </c>
      <c r="K5" s="15">
        <v>13.657400000000001</v>
      </c>
      <c r="L5" s="38">
        <v>4.8419999999999996</v>
      </c>
      <c r="M5" s="38">
        <v>8.8154000000000003</v>
      </c>
    </row>
    <row r="6" spans="1:13">
      <c r="A6" s="51" t="s">
        <v>80</v>
      </c>
      <c r="B6" s="42" t="s">
        <v>248</v>
      </c>
      <c r="C6" s="42" t="s">
        <v>248</v>
      </c>
      <c r="D6" s="42" t="s">
        <v>248</v>
      </c>
      <c r="E6" s="22" t="s">
        <v>248</v>
      </c>
      <c r="F6" s="42" t="s">
        <v>248</v>
      </c>
      <c r="G6" s="42" t="s">
        <v>248</v>
      </c>
      <c r="H6" s="15">
        <v>10.4526</v>
      </c>
      <c r="I6" s="38">
        <v>4.7295999999999996</v>
      </c>
      <c r="J6" s="38">
        <v>5.7229999999999999</v>
      </c>
      <c r="K6" s="22" t="s">
        <v>248</v>
      </c>
      <c r="L6" s="42" t="s">
        <v>248</v>
      </c>
      <c r="M6" s="42" t="s">
        <v>248</v>
      </c>
    </row>
    <row r="7" spans="1:13">
      <c r="A7" s="51" t="s">
        <v>81</v>
      </c>
      <c r="B7" s="38">
        <v>6.6715</v>
      </c>
      <c r="C7" s="38">
        <v>3.3923999999999999</v>
      </c>
      <c r="D7" s="38">
        <v>3.2791000000000001</v>
      </c>
      <c r="E7" s="15">
        <v>6.4859</v>
      </c>
      <c r="F7" s="38">
        <v>4.0166000000000004</v>
      </c>
      <c r="G7" s="38">
        <v>2.4693000000000001</v>
      </c>
      <c r="H7" s="15">
        <v>8.7774999999999999</v>
      </c>
      <c r="I7" s="38">
        <v>4.8455000000000004</v>
      </c>
      <c r="J7" s="38">
        <v>3.9319000000000002</v>
      </c>
      <c r="K7" s="15">
        <v>10.645</v>
      </c>
      <c r="L7" s="38">
        <v>6.7460000000000004</v>
      </c>
      <c r="M7" s="38">
        <v>3.899</v>
      </c>
    </row>
    <row r="8" spans="1:13">
      <c r="A8" s="51" t="s">
        <v>82</v>
      </c>
      <c r="B8" s="38">
        <v>10.258599999999999</v>
      </c>
      <c r="C8" s="38">
        <v>7.1768999999999998</v>
      </c>
      <c r="D8" s="38">
        <v>3.0817000000000001</v>
      </c>
      <c r="E8" s="15">
        <v>10.7746</v>
      </c>
      <c r="F8" s="38">
        <v>6.1336000000000004</v>
      </c>
      <c r="G8" s="38">
        <v>4.6409000000000002</v>
      </c>
      <c r="H8" s="15">
        <v>10.705399999999999</v>
      </c>
      <c r="I8" s="38">
        <v>6.7991999999999999</v>
      </c>
      <c r="J8" s="38">
        <v>3.9062000000000001</v>
      </c>
      <c r="K8" s="15">
        <v>11.670400000000001</v>
      </c>
      <c r="L8" s="38">
        <v>7.5061999999999998</v>
      </c>
      <c r="M8" s="38">
        <v>4.1642000000000001</v>
      </c>
    </row>
    <row r="9" spans="1:13">
      <c r="A9" s="51" t="s">
        <v>83</v>
      </c>
      <c r="B9" s="38">
        <v>6.9966999999999997</v>
      </c>
      <c r="C9" s="38">
        <v>3.3106</v>
      </c>
      <c r="D9" s="38">
        <v>3.6859999999999999</v>
      </c>
      <c r="E9" s="15">
        <v>7.7881</v>
      </c>
      <c r="F9" s="38">
        <v>3.8285</v>
      </c>
      <c r="G9" s="38">
        <v>3.9594999999999998</v>
      </c>
      <c r="H9" s="15">
        <v>8.298</v>
      </c>
      <c r="I9" s="38">
        <v>4.5286</v>
      </c>
      <c r="J9" s="38">
        <v>3.7694000000000001</v>
      </c>
      <c r="K9" s="15">
        <v>10.261200000000001</v>
      </c>
      <c r="L9" s="38">
        <v>5.7401999999999997</v>
      </c>
      <c r="M9" s="38">
        <v>4.5209999999999999</v>
      </c>
    </row>
    <row r="10" spans="1:13">
      <c r="A10" s="51" t="s">
        <v>84</v>
      </c>
      <c r="B10" s="38">
        <v>8.4174000000000007</v>
      </c>
      <c r="C10" s="38">
        <v>3.5249000000000001</v>
      </c>
      <c r="D10" s="38">
        <v>4.8925000000000001</v>
      </c>
      <c r="E10" s="15">
        <v>8.4298000000000002</v>
      </c>
      <c r="F10" s="38">
        <v>3.7050999999999998</v>
      </c>
      <c r="G10" s="38">
        <v>4.7248000000000001</v>
      </c>
      <c r="H10" s="15">
        <v>10.505000000000001</v>
      </c>
      <c r="I10" s="38">
        <v>3.9365000000000001</v>
      </c>
      <c r="J10" s="38">
        <v>6.5686</v>
      </c>
      <c r="K10" s="22" t="s">
        <v>248</v>
      </c>
      <c r="L10" s="42" t="s">
        <v>248</v>
      </c>
      <c r="M10" s="42" t="s">
        <v>248</v>
      </c>
    </row>
    <row r="11" spans="1:13">
      <c r="A11" s="51" t="s">
        <v>85</v>
      </c>
      <c r="B11" s="38">
        <v>9.0428999999999995</v>
      </c>
      <c r="C11" s="38">
        <v>5.3461999999999996</v>
      </c>
      <c r="D11" s="38">
        <v>3.6966999999999999</v>
      </c>
      <c r="E11" s="15">
        <v>11.788600000000001</v>
      </c>
      <c r="F11" s="38">
        <v>5.3494000000000002</v>
      </c>
      <c r="G11" s="38">
        <v>6.4393000000000002</v>
      </c>
      <c r="H11" s="15">
        <v>12.7042</v>
      </c>
      <c r="I11" s="38">
        <v>6.5994000000000002</v>
      </c>
      <c r="J11" s="38">
        <v>6.1048999999999998</v>
      </c>
      <c r="K11" s="15">
        <v>13.6938</v>
      </c>
      <c r="L11" s="38">
        <v>9.0484000000000009</v>
      </c>
      <c r="M11" s="38">
        <v>4.6454000000000004</v>
      </c>
    </row>
    <row r="12" spans="1:13">
      <c r="A12" s="51" t="s">
        <v>86</v>
      </c>
      <c r="B12" s="38">
        <v>8.6696000000000009</v>
      </c>
      <c r="C12" s="38">
        <v>3.5848</v>
      </c>
      <c r="D12" s="38">
        <v>5.0848000000000004</v>
      </c>
      <c r="E12" s="15">
        <v>8.9606999999999992</v>
      </c>
      <c r="F12" s="38">
        <v>3.7702</v>
      </c>
      <c r="G12" s="38">
        <v>5.1905000000000001</v>
      </c>
      <c r="H12" s="15">
        <v>12.0845</v>
      </c>
      <c r="I12" s="38">
        <v>8.2690000000000001</v>
      </c>
      <c r="J12" s="38">
        <v>3.8155999999999999</v>
      </c>
      <c r="K12" s="22" t="s">
        <v>248</v>
      </c>
      <c r="L12" s="42" t="s">
        <v>248</v>
      </c>
      <c r="M12" s="42" t="s">
        <v>248</v>
      </c>
    </row>
    <row r="13" spans="1:13">
      <c r="A13" s="51" t="s">
        <v>87</v>
      </c>
      <c r="B13" s="38">
        <v>8.4905000000000008</v>
      </c>
      <c r="C13" s="38">
        <v>4.6985000000000001</v>
      </c>
      <c r="D13" s="38">
        <v>3.7919999999999998</v>
      </c>
      <c r="E13" s="15">
        <v>9.2148000000000003</v>
      </c>
      <c r="F13" s="38">
        <v>4.7934999999999999</v>
      </c>
      <c r="G13" s="38">
        <v>4.4212999999999996</v>
      </c>
      <c r="H13" s="15">
        <v>11.9724</v>
      </c>
      <c r="I13" s="38">
        <v>7.0182000000000002</v>
      </c>
      <c r="J13" s="38">
        <v>4.9541000000000004</v>
      </c>
      <c r="K13" s="22" t="s">
        <v>248</v>
      </c>
      <c r="L13" s="42" t="s">
        <v>248</v>
      </c>
      <c r="M13" s="42" t="s">
        <v>248</v>
      </c>
    </row>
    <row r="14" spans="1:13">
      <c r="A14" s="51" t="s">
        <v>88</v>
      </c>
      <c r="B14" s="38">
        <v>6.4298000000000002</v>
      </c>
      <c r="C14" s="38">
        <v>3.1362000000000001</v>
      </c>
      <c r="D14" s="38">
        <v>3.2936000000000001</v>
      </c>
      <c r="E14" s="15">
        <v>7.2725</v>
      </c>
      <c r="F14" s="38">
        <v>4.4090999999999996</v>
      </c>
      <c r="G14" s="38">
        <v>2.8635000000000002</v>
      </c>
      <c r="H14" s="15">
        <v>9.0127000000000006</v>
      </c>
      <c r="I14" s="38">
        <v>5.9664999999999999</v>
      </c>
      <c r="J14" s="38">
        <v>3.0461999999999998</v>
      </c>
      <c r="K14" s="15">
        <v>10.194599999999999</v>
      </c>
      <c r="L14" s="38">
        <v>7.0258000000000003</v>
      </c>
      <c r="M14" s="38">
        <v>3.1688999999999998</v>
      </c>
    </row>
    <row r="15" spans="1:13">
      <c r="A15" s="51" t="s">
        <v>89</v>
      </c>
      <c r="B15" s="38">
        <v>6.8517999999999999</v>
      </c>
      <c r="C15" s="38">
        <v>3.3532999999999999</v>
      </c>
      <c r="D15" s="38">
        <v>3.4984999999999999</v>
      </c>
      <c r="E15" s="15">
        <v>8.6494999999999997</v>
      </c>
      <c r="F15" s="38">
        <v>3.4870999999999999</v>
      </c>
      <c r="G15" s="38">
        <v>5.1623999999999999</v>
      </c>
      <c r="H15" s="15">
        <v>8.7988999999999997</v>
      </c>
      <c r="I15" s="38">
        <v>4.1562000000000001</v>
      </c>
      <c r="J15" s="38">
        <v>4.6426999999999996</v>
      </c>
      <c r="K15" s="15">
        <v>15.3375</v>
      </c>
      <c r="L15" s="38">
        <v>5.8689</v>
      </c>
      <c r="M15" s="38">
        <v>9.4686000000000003</v>
      </c>
    </row>
    <row r="16" spans="1:13">
      <c r="A16" s="51" t="s">
        <v>90</v>
      </c>
      <c r="B16" s="38">
        <v>6.0707000000000004</v>
      </c>
      <c r="C16" s="38">
        <v>2.1088</v>
      </c>
      <c r="D16" s="38">
        <v>3.9619</v>
      </c>
      <c r="E16" s="15">
        <v>6.5016999999999996</v>
      </c>
      <c r="F16" s="38">
        <v>2.7688999999999999</v>
      </c>
      <c r="G16" s="38">
        <v>3.7328000000000001</v>
      </c>
      <c r="H16" s="22" t="s">
        <v>248</v>
      </c>
      <c r="I16" s="42" t="s">
        <v>248</v>
      </c>
      <c r="J16" s="42" t="s">
        <v>248</v>
      </c>
      <c r="K16" s="15">
        <v>10.3017</v>
      </c>
      <c r="L16" s="38">
        <v>4.5552999999999999</v>
      </c>
      <c r="M16" s="38">
        <v>5.7464000000000004</v>
      </c>
    </row>
    <row r="17" spans="1:13">
      <c r="A17" s="51" t="s">
        <v>91</v>
      </c>
      <c r="B17" s="38">
        <v>8.2258999999999993</v>
      </c>
      <c r="C17" s="38">
        <v>4.4599000000000002</v>
      </c>
      <c r="D17" s="38">
        <v>3.7660999999999998</v>
      </c>
      <c r="E17" s="22" t="s">
        <v>248</v>
      </c>
      <c r="F17" s="42" t="s">
        <v>248</v>
      </c>
      <c r="G17" s="42" t="s">
        <v>248</v>
      </c>
      <c r="H17" s="22" t="s">
        <v>248</v>
      </c>
      <c r="I17" s="42" t="s">
        <v>248</v>
      </c>
      <c r="J17" s="42" t="s">
        <v>248</v>
      </c>
      <c r="K17" s="15">
        <v>11.101800000000001</v>
      </c>
      <c r="L17" s="38">
        <v>6.2133000000000003</v>
      </c>
      <c r="M17" s="38">
        <v>4.8884999999999996</v>
      </c>
    </row>
    <row r="18" spans="1:13">
      <c r="A18" s="51" t="s">
        <v>92</v>
      </c>
      <c r="B18" s="38">
        <v>6.8924000000000003</v>
      </c>
      <c r="C18" s="38">
        <v>4.6199000000000003</v>
      </c>
      <c r="D18" s="38">
        <v>2.2725</v>
      </c>
      <c r="E18" s="15">
        <v>8.3648000000000007</v>
      </c>
      <c r="F18" s="38">
        <v>4.4505999999999997</v>
      </c>
      <c r="G18" s="38">
        <v>3.9142000000000001</v>
      </c>
      <c r="H18" s="15">
        <v>11.8095</v>
      </c>
      <c r="I18" s="38">
        <v>5.4551999999999996</v>
      </c>
      <c r="J18" s="38">
        <v>6.3543000000000003</v>
      </c>
      <c r="K18" s="15">
        <v>10.770099999999999</v>
      </c>
      <c r="L18" s="38">
        <v>6.7862999999999998</v>
      </c>
      <c r="M18" s="38">
        <v>3.9838</v>
      </c>
    </row>
    <row r="19" spans="1:13">
      <c r="A19" s="51" t="s">
        <v>93</v>
      </c>
      <c r="B19" s="38">
        <v>9.3416999999999994</v>
      </c>
      <c r="C19" s="38">
        <v>3.5316000000000001</v>
      </c>
      <c r="D19" s="38">
        <v>5.8101000000000003</v>
      </c>
      <c r="E19" s="15">
        <v>9.9205000000000005</v>
      </c>
      <c r="F19" s="38">
        <v>3.9971000000000001</v>
      </c>
      <c r="G19" s="38">
        <v>5.9234</v>
      </c>
      <c r="H19" s="15">
        <v>12.288399999999999</v>
      </c>
      <c r="I19" s="38">
        <v>5.0589000000000004</v>
      </c>
      <c r="J19" s="38">
        <v>7.2294999999999998</v>
      </c>
      <c r="K19" s="22" t="s">
        <v>248</v>
      </c>
      <c r="L19" s="42" t="s">
        <v>248</v>
      </c>
      <c r="M19" s="42" t="s">
        <v>248</v>
      </c>
    </row>
    <row r="20" spans="1:13">
      <c r="A20" s="51" t="s">
        <v>94</v>
      </c>
      <c r="B20" s="42" t="s">
        <v>248</v>
      </c>
      <c r="C20" s="42" t="s">
        <v>248</v>
      </c>
      <c r="D20" s="42" t="s">
        <v>248</v>
      </c>
      <c r="E20" s="22" t="s">
        <v>248</v>
      </c>
      <c r="F20" s="42" t="s">
        <v>248</v>
      </c>
      <c r="G20" s="42" t="s">
        <v>248</v>
      </c>
      <c r="H20" s="22" t="s">
        <v>248</v>
      </c>
      <c r="I20" s="42" t="s">
        <v>248</v>
      </c>
      <c r="J20" s="42" t="s">
        <v>248</v>
      </c>
      <c r="K20" s="15">
        <v>10.086600000000001</v>
      </c>
      <c r="L20" s="38">
        <v>4.8444000000000003</v>
      </c>
      <c r="M20" s="38">
        <v>5.2422000000000004</v>
      </c>
    </row>
    <row r="21" spans="1:13">
      <c r="A21" s="51" t="s">
        <v>95</v>
      </c>
      <c r="B21" s="38">
        <v>7.2187000000000001</v>
      </c>
      <c r="C21" s="38">
        <v>4.5507</v>
      </c>
      <c r="D21" s="38">
        <v>2.6680000000000001</v>
      </c>
      <c r="E21" s="15">
        <v>8.7006999999999994</v>
      </c>
      <c r="F21" s="38">
        <v>4.5636000000000001</v>
      </c>
      <c r="G21" s="38">
        <v>4.1371000000000002</v>
      </c>
      <c r="H21" s="15">
        <v>8.9943000000000008</v>
      </c>
      <c r="I21" s="38">
        <v>4.4352999999999998</v>
      </c>
      <c r="J21" s="38">
        <v>4.5590000000000002</v>
      </c>
      <c r="K21" s="15">
        <v>13.0428</v>
      </c>
      <c r="L21" s="38">
        <v>9.2352000000000007</v>
      </c>
      <c r="M21" s="38">
        <v>3.8075999999999999</v>
      </c>
    </row>
    <row r="22" spans="1:13">
      <c r="A22" s="51" t="s">
        <v>96</v>
      </c>
      <c r="B22" s="38">
        <v>6.0564</v>
      </c>
      <c r="C22" s="38">
        <v>3.7864</v>
      </c>
      <c r="D22" s="38">
        <v>2.2698999999999998</v>
      </c>
      <c r="E22" s="15">
        <v>6.7508999999999997</v>
      </c>
      <c r="F22" s="38">
        <v>4.2064000000000004</v>
      </c>
      <c r="G22" s="38">
        <v>2.5445000000000002</v>
      </c>
      <c r="H22" s="15">
        <v>9.1424000000000003</v>
      </c>
      <c r="I22" s="38">
        <v>5.8367000000000004</v>
      </c>
      <c r="J22" s="38">
        <v>3.3056999999999999</v>
      </c>
      <c r="K22" s="15">
        <v>12.6587</v>
      </c>
      <c r="L22" s="38">
        <v>5.7601000000000004</v>
      </c>
      <c r="M22" s="38">
        <v>6.8986000000000001</v>
      </c>
    </row>
    <row r="23" spans="1:13">
      <c r="A23" s="51" t="s">
        <v>97</v>
      </c>
      <c r="B23" s="42" t="s">
        <v>248</v>
      </c>
      <c r="C23" s="42" t="s">
        <v>248</v>
      </c>
      <c r="D23" s="42" t="s">
        <v>248</v>
      </c>
      <c r="E23" s="15">
        <v>10.7271</v>
      </c>
      <c r="F23" s="38">
        <v>4.3940000000000001</v>
      </c>
      <c r="G23" s="38">
        <v>6.3331</v>
      </c>
      <c r="H23" s="15">
        <v>10.8764</v>
      </c>
      <c r="I23" s="38">
        <v>4.7131999999999996</v>
      </c>
      <c r="J23" s="38">
        <v>6.1631999999999998</v>
      </c>
      <c r="K23" s="15">
        <v>14.029</v>
      </c>
      <c r="L23" s="38">
        <v>8.5584000000000007</v>
      </c>
      <c r="M23" s="38">
        <v>5.4706000000000001</v>
      </c>
    </row>
    <row r="24" spans="1:13">
      <c r="A24" s="51" t="s">
        <v>98</v>
      </c>
      <c r="B24" s="38">
        <v>9.3917999999999999</v>
      </c>
      <c r="C24" s="38">
        <v>3.9735</v>
      </c>
      <c r="D24" s="38">
        <v>5.4183000000000003</v>
      </c>
      <c r="E24" s="15">
        <v>9.4600000000000009</v>
      </c>
      <c r="F24" s="38">
        <v>4.0247000000000002</v>
      </c>
      <c r="G24" s="38">
        <v>5.4352</v>
      </c>
      <c r="H24" s="15">
        <v>10.972200000000001</v>
      </c>
      <c r="I24" s="38">
        <v>5.7043999999999997</v>
      </c>
      <c r="J24" s="38">
        <v>5.2678000000000003</v>
      </c>
      <c r="K24" s="15">
        <v>12.4138</v>
      </c>
      <c r="L24" s="38">
        <v>9.9065999999999992</v>
      </c>
      <c r="M24" s="38">
        <v>2.5072000000000001</v>
      </c>
    </row>
    <row r="25" spans="1:13">
      <c r="A25" s="51" t="s">
        <v>99</v>
      </c>
      <c r="B25" s="42" t="s">
        <v>248</v>
      </c>
      <c r="C25" s="42" t="s">
        <v>248</v>
      </c>
      <c r="D25" s="42" t="s">
        <v>248</v>
      </c>
      <c r="E25" s="15">
        <v>14.4765</v>
      </c>
      <c r="F25" s="38">
        <v>6.4161000000000001</v>
      </c>
      <c r="G25" s="38">
        <v>8.0603999999999996</v>
      </c>
      <c r="H25" s="15">
        <v>15.2875</v>
      </c>
      <c r="I25" s="38">
        <v>6.7573999999999996</v>
      </c>
      <c r="J25" s="38">
        <v>8.5300999999999991</v>
      </c>
      <c r="K25" s="15">
        <v>16.445599999999999</v>
      </c>
      <c r="L25" s="38">
        <v>10.104900000000001</v>
      </c>
      <c r="M25" s="38">
        <v>6.3407</v>
      </c>
    </row>
    <row r="26" spans="1:13">
      <c r="A26" s="51" t="s">
        <v>100</v>
      </c>
      <c r="B26" s="38">
        <v>7.6018999999999997</v>
      </c>
      <c r="C26" s="38">
        <v>3.8953000000000002</v>
      </c>
      <c r="D26" s="38">
        <v>3.7065999999999999</v>
      </c>
      <c r="E26" s="15">
        <v>8.8970000000000002</v>
      </c>
      <c r="F26" s="38">
        <v>5.6761999999999997</v>
      </c>
      <c r="G26" s="38">
        <v>3.2208000000000001</v>
      </c>
      <c r="H26" s="15">
        <v>7.7999000000000001</v>
      </c>
      <c r="I26" s="38">
        <v>4.7370000000000001</v>
      </c>
      <c r="J26" s="38">
        <v>3.0629</v>
      </c>
      <c r="K26" s="15">
        <v>9.7416999999999998</v>
      </c>
      <c r="L26" s="38">
        <v>5.8554000000000004</v>
      </c>
      <c r="M26" s="38">
        <v>3.8862999999999999</v>
      </c>
    </row>
    <row r="27" spans="1:13">
      <c r="A27" s="51" t="s">
        <v>101</v>
      </c>
      <c r="B27" s="38">
        <v>8.0383999999999993</v>
      </c>
      <c r="C27" s="38">
        <v>2.5316000000000001</v>
      </c>
      <c r="D27" s="38">
        <v>5.5068000000000001</v>
      </c>
      <c r="E27" s="15">
        <v>6.9927000000000001</v>
      </c>
      <c r="F27" s="38">
        <v>3.2591000000000001</v>
      </c>
      <c r="G27" s="38">
        <v>3.7336</v>
      </c>
      <c r="H27" s="15">
        <v>10.1135</v>
      </c>
      <c r="I27" s="38">
        <v>2.7107999999999999</v>
      </c>
      <c r="J27" s="38">
        <v>7.4027000000000003</v>
      </c>
      <c r="K27" s="15">
        <v>12.6797</v>
      </c>
      <c r="L27" s="38">
        <v>4.2647000000000004</v>
      </c>
      <c r="M27" s="38">
        <v>8.4149999999999991</v>
      </c>
    </row>
    <row r="28" spans="1:13">
      <c r="A28" s="51" t="s">
        <v>102</v>
      </c>
      <c r="B28" s="42" t="s">
        <v>248</v>
      </c>
      <c r="C28" s="42" t="s">
        <v>248</v>
      </c>
      <c r="D28" s="42" t="s">
        <v>248</v>
      </c>
      <c r="E28" s="15">
        <v>9.7430000000000003</v>
      </c>
      <c r="F28" s="38">
        <v>7.1353</v>
      </c>
      <c r="G28" s="38">
        <v>2.6076999999999999</v>
      </c>
      <c r="H28" s="15">
        <v>10.9374</v>
      </c>
      <c r="I28" s="38">
        <v>6.5762999999999998</v>
      </c>
      <c r="J28" s="38">
        <v>4.3611000000000004</v>
      </c>
      <c r="K28" s="15">
        <v>10.2281</v>
      </c>
      <c r="L28" s="38">
        <v>7.2378</v>
      </c>
      <c r="M28" s="38">
        <v>2.9904000000000002</v>
      </c>
    </row>
    <row r="29" spans="1:13">
      <c r="A29" s="51" t="s">
        <v>103</v>
      </c>
      <c r="B29" s="42" t="s">
        <v>248</v>
      </c>
      <c r="C29" s="42" t="s">
        <v>248</v>
      </c>
      <c r="D29" s="42" t="s">
        <v>248</v>
      </c>
      <c r="E29" s="15">
        <v>10.5945</v>
      </c>
      <c r="F29" s="38">
        <v>4.2691999999999997</v>
      </c>
      <c r="G29" s="38">
        <v>6.3253000000000004</v>
      </c>
      <c r="H29" s="15">
        <v>10.7669</v>
      </c>
      <c r="I29" s="38">
        <v>6.3263999999999996</v>
      </c>
      <c r="J29" s="38">
        <v>4.4405000000000001</v>
      </c>
      <c r="K29" s="15">
        <v>14.188800000000001</v>
      </c>
      <c r="L29" s="38">
        <v>8.3240999999999996</v>
      </c>
      <c r="M29" s="38">
        <v>5.8647</v>
      </c>
    </row>
    <row r="30" spans="1:13">
      <c r="A30" s="51" t="s">
        <v>104</v>
      </c>
      <c r="B30" s="38">
        <v>5.9954999999999998</v>
      </c>
      <c r="C30" s="38">
        <v>2.1907999999999999</v>
      </c>
      <c r="D30" s="38">
        <v>3.8047</v>
      </c>
      <c r="E30" s="22" t="s">
        <v>248</v>
      </c>
      <c r="F30" s="42" t="s">
        <v>248</v>
      </c>
      <c r="G30" s="42" t="s">
        <v>248</v>
      </c>
      <c r="H30" s="15">
        <v>9.2546999999999997</v>
      </c>
      <c r="I30" s="38">
        <v>3.2181999999999999</v>
      </c>
      <c r="J30" s="38">
        <v>6.0366</v>
      </c>
      <c r="K30" s="15">
        <v>10.6302</v>
      </c>
      <c r="L30" s="38">
        <v>5.3128000000000002</v>
      </c>
      <c r="M30" s="38">
        <v>5.3174000000000001</v>
      </c>
    </row>
    <row r="31" spans="1:13">
      <c r="A31" s="51" t="s">
        <v>105</v>
      </c>
      <c r="B31" s="38">
        <v>8.0855999999999995</v>
      </c>
      <c r="C31" s="38">
        <v>2.6779999999999999</v>
      </c>
      <c r="D31" s="38">
        <v>5.4076000000000004</v>
      </c>
      <c r="E31" s="15">
        <v>9.4685000000000006</v>
      </c>
      <c r="F31" s="38">
        <v>3.5756000000000001</v>
      </c>
      <c r="G31" s="38">
        <v>5.8929</v>
      </c>
      <c r="H31" s="15">
        <v>11.2798</v>
      </c>
      <c r="I31" s="38">
        <v>3.9228999999999998</v>
      </c>
      <c r="J31" s="38">
        <v>7.3569000000000004</v>
      </c>
      <c r="K31" s="15">
        <v>11.371</v>
      </c>
      <c r="L31" s="38">
        <v>2.9883999999999999</v>
      </c>
      <c r="M31" s="38">
        <v>8.3826000000000001</v>
      </c>
    </row>
    <row r="32" spans="1:13">
      <c r="A32" s="51" t="s">
        <v>106</v>
      </c>
      <c r="B32" s="42" t="s">
        <v>248</v>
      </c>
      <c r="C32" s="42" t="s">
        <v>248</v>
      </c>
      <c r="D32" s="42" t="s">
        <v>248</v>
      </c>
      <c r="E32" s="22" t="s">
        <v>248</v>
      </c>
      <c r="F32" s="42" t="s">
        <v>248</v>
      </c>
      <c r="G32" s="42" t="s">
        <v>248</v>
      </c>
      <c r="H32" s="15">
        <v>9.3977000000000004</v>
      </c>
      <c r="I32" s="38">
        <v>5.2007000000000003</v>
      </c>
      <c r="J32" s="38">
        <v>4.1970000000000001</v>
      </c>
      <c r="K32" s="15">
        <v>11.5059</v>
      </c>
      <c r="L32" s="38">
        <v>8.1129999999999995</v>
      </c>
      <c r="M32" s="38">
        <v>3.3929</v>
      </c>
    </row>
    <row r="33" spans="1:13">
      <c r="A33" s="51" t="s">
        <v>107</v>
      </c>
      <c r="B33" s="38">
        <v>11.644</v>
      </c>
      <c r="C33" s="38">
        <v>4.1719999999999997</v>
      </c>
      <c r="D33" s="38">
        <v>7.4720000000000004</v>
      </c>
      <c r="E33" s="15">
        <v>12.1538</v>
      </c>
      <c r="F33" s="38">
        <v>5.2271000000000001</v>
      </c>
      <c r="G33" s="38">
        <v>6.9267000000000003</v>
      </c>
      <c r="H33" s="15">
        <v>14.428900000000001</v>
      </c>
      <c r="I33" s="38">
        <v>3.5876999999999999</v>
      </c>
      <c r="J33" s="38">
        <v>10.841200000000001</v>
      </c>
      <c r="K33" s="22" t="s">
        <v>248</v>
      </c>
      <c r="L33" s="42" t="s">
        <v>248</v>
      </c>
      <c r="M33" s="42" t="s">
        <v>248</v>
      </c>
    </row>
    <row r="34" spans="1:13">
      <c r="A34" s="51" t="s">
        <v>108</v>
      </c>
      <c r="B34" s="38">
        <v>9.6402000000000001</v>
      </c>
      <c r="C34" s="38">
        <v>5.2662000000000004</v>
      </c>
      <c r="D34" s="38">
        <v>4.3738999999999999</v>
      </c>
      <c r="E34" s="15">
        <v>11.5108</v>
      </c>
      <c r="F34" s="38">
        <v>5.6939000000000002</v>
      </c>
      <c r="G34" s="38">
        <v>5.8170000000000002</v>
      </c>
      <c r="H34" s="15">
        <v>9.7622</v>
      </c>
      <c r="I34" s="38">
        <v>4.9836</v>
      </c>
      <c r="J34" s="38">
        <v>4.7786</v>
      </c>
      <c r="K34" s="22" t="s">
        <v>248</v>
      </c>
      <c r="L34" s="42" t="s">
        <v>248</v>
      </c>
      <c r="M34" s="42" t="s">
        <v>248</v>
      </c>
    </row>
    <row r="35" spans="1:13">
      <c r="A35" s="51" t="s">
        <v>109</v>
      </c>
      <c r="B35" s="38">
        <v>8.1206999999999994</v>
      </c>
      <c r="C35" s="38">
        <v>5.5292000000000003</v>
      </c>
      <c r="D35" s="38">
        <v>2.5914999999999999</v>
      </c>
      <c r="E35" s="15">
        <v>10.2951</v>
      </c>
      <c r="F35" s="38">
        <v>4.37</v>
      </c>
      <c r="G35" s="38">
        <v>5.9250999999999996</v>
      </c>
      <c r="H35" s="15">
        <v>13.3352</v>
      </c>
      <c r="I35" s="38">
        <v>4.7712000000000003</v>
      </c>
      <c r="J35" s="38">
        <v>8.5639000000000003</v>
      </c>
      <c r="K35" s="15">
        <v>17.1707</v>
      </c>
      <c r="L35" s="38">
        <v>9.9392999999999994</v>
      </c>
      <c r="M35" s="38">
        <v>7.2313999999999998</v>
      </c>
    </row>
    <row r="36" spans="1:13">
      <c r="A36" s="51" t="s">
        <v>110</v>
      </c>
      <c r="B36" s="38">
        <v>8.3795000000000002</v>
      </c>
      <c r="C36" s="38">
        <v>4.4020000000000001</v>
      </c>
      <c r="D36" s="38">
        <v>3.9775999999999998</v>
      </c>
      <c r="E36" s="15">
        <v>9.8886000000000003</v>
      </c>
      <c r="F36" s="38">
        <v>6.1688999999999998</v>
      </c>
      <c r="G36" s="38">
        <v>3.7197</v>
      </c>
      <c r="H36" s="15">
        <v>9.5534999999999997</v>
      </c>
      <c r="I36" s="38">
        <v>5.2708000000000004</v>
      </c>
      <c r="J36" s="38">
        <v>4.2827000000000002</v>
      </c>
      <c r="K36" s="15">
        <v>11.5442</v>
      </c>
      <c r="L36" s="38">
        <v>10.3451</v>
      </c>
      <c r="M36" s="38">
        <v>1.1991000000000001</v>
      </c>
    </row>
    <row r="37" spans="1:13">
      <c r="A37" s="51" t="s">
        <v>111</v>
      </c>
      <c r="B37" s="38">
        <v>8.7882999999999996</v>
      </c>
      <c r="C37" s="38">
        <v>3.0095999999999998</v>
      </c>
      <c r="D37" s="38">
        <v>5.7788000000000004</v>
      </c>
      <c r="E37" s="15">
        <v>11.7006</v>
      </c>
      <c r="F37" s="38">
        <v>3.0508999999999999</v>
      </c>
      <c r="G37" s="38">
        <v>8.6496999999999993</v>
      </c>
      <c r="H37" s="15">
        <v>8.3048999999999999</v>
      </c>
      <c r="I37" s="38">
        <v>3.7688000000000001</v>
      </c>
      <c r="J37" s="38">
        <v>4.5361000000000002</v>
      </c>
      <c r="K37" s="15">
        <v>14.4733</v>
      </c>
      <c r="L37" s="38">
        <v>12.714499999999999</v>
      </c>
      <c r="M37" s="38">
        <v>1.7587999999999999</v>
      </c>
    </row>
    <row r="38" spans="1:13">
      <c r="A38" s="51" t="s">
        <v>112</v>
      </c>
      <c r="B38" s="38">
        <v>7.2648000000000001</v>
      </c>
      <c r="C38" s="38">
        <v>2.4904000000000002</v>
      </c>
      <c r="D38" s="38">
        <v>4.7744999999999997</v>
      </c>
      <c r="E38" s="15">
        <v>7.1441999999999997</v>
      </c>
      <c r="F38" s="38">
        <v>2.3637000000000001</v>
      </c>
      <c r="G38" s="38">
        <v>4.7805</v>
      </c>
      <c r="H38" s="15">
        <v>9.4248999999999992</v>
      </c>
      <c r="I38" s="38">
        <v>3.1966000000000001</v>
      </c>
      <c r="J38" s="38">
        <v>6.2282000000000002</v>
      </c>
      <c r="K38" s="15">
        <v>10.6968</v>
      </c>
      <c r="L38" s="38">
        <v>3.5207999999999999</v>
      </c>
      <c r="M38" s="38">
        <v>7.1760000000000002</v>
      </c>
    </row>
    <row r="39" spans="1:13">
      <c r="A39" s="51" t="s">
        <v>113</v>
      </c>
      <c r="B39" s="38">
        <v>7.7215999999999996</v>
      </c>
      <c r="C39" s="38">
        <v>5.2054999999999998</v>
      </c>
      <c r="D39" s="38">
        <v>2.5160999999999998</v>
      </c>
      <c r="E39" s="15">
        <v>9.4466000000000001</v>
      </c>
      <c r="F39" s="38">
        <v>5.94</v>
      </c>
      <c r="G39" s="38">
        <v>3.5066000000000002</v>
      </c>
      <c r="H39" s="22" t="s">
        <v>248</v>
      </c>
      <c r="I39" s="42" t="s">
        <v>248</v>
      </c>
      <c r="J39" s="42" t="s">
        <v>248</v>
      </c>
      <c r="K39" s="15">
        <v>11.356</v>
      </c>
      <c r="L39" s="38">
        <v>8.6293000000000006</v>
      </c>
      <c r="M39" s="38">
        <v>2.7267999999999999</v>
      </c>
    </row>
    <row r="40" spans="1:13">
      <c r="A40" s="51" t="s">
        <v>114</v>
      </c>
      <c r="B40" s="38">
        <v>7.3926999999999996</v>
      </c>
      <c r="C40" s="38">
        <v>4.8967999999999998</v>
      </c>
      <c r="D40" s="38">
        <v>2.4958999999999998</v>
      </c>
      <c r="E40" s="15">
        <v>9.2225999999999999</v>
      </c>
      <c r="F40" s="38">
        <v>5.9974999999999996</v>
      </c>
      <c r="G40" s="38">
        <v>3.2250999999999999</v>
      </c>
      <c r="H40" s="22" t="s">
        <v>248</v>
      </c>
      <c r="I40" s="42" t="s">
        <v>248</v>
      </c>
      <c r="J40" s="42" t="s">
        <v>248</v>
      </c>
      <c r="K40" s="15">
        <v>12.8033</v>
      </c>
      <c r="L40" s="38">
        <v>7.9561999999999999</v>
      </c>
      <c r="M40" s="38">
        <v>4.8472</v>
      </c>
    </row>
    <row r="41" spans="1:13">
      <c r="A41" s="51" t="s">
        <v>115</v>
      </c>
      <c r="B41" s="38">
        <v>7.1784999999999997</v>
      </c>
      <c r="C41" s="38">
        <v>2.3166000000000002</v>
      </c>
      <c r="D41" s="38">
        <v>4.8619000000000003</v>
      </c>
      <c r="E41" s="22" t="s">
        <v>248</v>
      </c>
      <c r="F41" s="42" t="s">
        <v>248</v>
      </c>
      <c r="G41" s="42" t="s">
        <v>248</v>
      </c>
      <c r="H41" s="15">
        <v>10.367699999999999</v>
      </c>
      <c r="I41" s="38">
        <v>3.4565999999999999</v>
      </c>
      <c r="J41" s="38">
        <v>6.9111000000000002</v>
      </c>
      <c r="K41" s="15">
        <v>12.586499999999999</v>
      </c>
      <c r="L41" s="38">
        <v>3.9908999999999999</v>
      </c>
      <c r="M41" s="38">
        <v>8.5955999999999992</v>
      </c>
    </row>
    <row r="42" spans="1:13">
      <c r="A42" s="51" t="s">
        <v>116</v>
      </c>
      <c r="B42" s="38">
        <v>9.6515000000000004</v>
      </c>
      <c r="C42" s="38">
        <v>4.7919</v>
      </c>
      <c r="D42" s="38">
        <v>4.8597000000000001</v>
      </c>
      <c r="E42" s="15">
        <v>8.3236000000000008</v>
      </c>
      <c r="F42" s="38">
        <v>4.0564</v>
      </c>
      <c r="G42" s="38">
        <v>4.2671999999999999</v>
      </c>
      <c r="H42" s="22" t="s">
        <v>248</v>
      </c>
      <c r="I42" s="42" t="s">
        <v>248</v>
      </c>
      <c r="J42" s="42" t="s">
        <v>248</v>
      </c>
      <c r="K42" s="22" t="s">
        <v>248</v>
      </c>
      <c r="L42" s="42" t="s">
        <v>248</v>
      </c>
      <c r="M42" s="42" t="s">
        <v>248</v>
      </c>
    </row>
    <row r="43" spans="1:13">
      <c r="A43" s="51" t="s">
        <v>117</v>
      </c>
      <c r="B43" s="38">
        <v>11.1625</v>
      </c>
      <c r="C43" s="38">
        <v>4.6974999999999998</v>
      </c>
      <c r="D43" s="38">
        <v>6.4649999999999999</v>
      </c>
      <c r="E43" s="15">
        <v>10.1191</v>
      </c>
      <c r="F43" s="38">
        <v>3.5594999999999999</v>
      </c>
      <c r="G43" s="38">
        <v>6.5595999999999997</v>
      </c>
      <c r="H43" s="15">
        <v>12.6433</v>
      </c>
      <c r="I43" s="38">
        <v>5.1643999999999997</v>
      </c>
      <c r="J43" s="38">
        <v>7.4789000000000003</v>
      </c>
      <c r="K43" s="15">
        <v>16.456299999999999</v>
      </c>
      <c r="L43" s="38">
        <v>9.0675000000000008</v>
      </c>
      <c r="M43" s="38">
        <v>7.3887</v>
      </c>
    </row>
    <row r="44" spans="1:13">
      <c r="A44" s="51" t="s">
        <v>118</v>
      </c>
      <c r="B44" s="42" t="s">
        <v>248</v>
      </c>
      <c r="C44" s="42" t="s">
        <v>248</v>
      </c>
      <c r="D44" s="42" t="s">
        <v>248</v>
      </c>
      <c r="E44" s="15">
        <v>9.6587999999999994</v>
      </c>
      <c r="F44" s="38">
        <v>5.8186999999999998</v>
      </c>
      <c r="G44" s="38">
        <v>3.8401000000000001</v>
      </c>
      <c r="H44" s="15">
        <v>9.8541000000000007</v>
      </c>
      <c r="I44" s="38">
        <v>5.6341000000000001</v>
      </c>
      <c r="J44" s="38">
        <v>4.22</v>
      </c>
      <c r="K44" s="15">
        <v>12.965199999999999</v>
      </c>
      <c r="L44" s="38">
        <v>6.8505000000000003</v>
      </c>
      <c r="M44" s="38">
        <v>6.1147</v>
      </c>
    </row>
    <row r="45" spans="1:13">
      <c r="A45" s="51" t="s">
        <v>120</v>
      </c>
      <c r="B45" s="42" t="s">
        <v>248</v>
      </c>
      <c r="C45" s="42" t="s">
        <v>248</v>
      </c>
      <c r="D45" s="42" t="s">
        <v>248</v>
      </c>
      <c r="E45" s="15">
        <v>10.1569</v>
      </c>
      <c r="F45" s="38">
        <v>4.8278999999999996</v>
      </c>
      <c r="G45" s="38">
        <v>5.3289999999999997</v>
      </c>
      <c r="H45" s="15">
        <v>11.148400000000001</v>
      </c>
      <c r="I45" s="38">
        <v>4.2557</v>
      </c>
      <c r="J45" s="38">
        <v>6.8928000000000003</v>
      </c>
      <c r="K45" s="15">
        <v>11.836600000000001</v>
      </c>
      <c r="L45" s="38">
        <v>4.2093999999999996</v>
      </c>
      <c r="M45" s="38">
        <v>7.6271000000000004</v>
      </c>
    </row>
    <row r="46" spans="1:13">
      <c r="A46" s="51" t="s">
        <v>121</v>
      </c>
      <c r="B46" s="38">
        <v>7.8003999999999998</v>
      </c>
      <c r="C46" s="38">
        <v>4.4233000000000002</v>
      </c>
      <c r="D46" s="38">
        <v>3.3771</v>
      </c>
      <c r="E46" s="15">
        <v>8.9324999999999992</v>
      </c>
      <c r="F46" s="38">
        <v>4.7839999999999998</v>
      </c>
      <c r="G46" s="38">
        <v>4.1485000000000003</v>
      </c>
      <c r="H46" s="15">
        <v>11.3811</v>
      </c>
      <c r="I46" s="38">
        <v>6.4812000000000003</v>
      </c>
      <c r="J46" s="38">
        <v>4.8998999999999997</v>
      </c>
      <c r="K46" s="15">
        <v>13.5426</v>
      </c>
      <c r="L46" s="38">
        <v>7.5289999999999999</v>
      </c>
      <c r="M46" s="38">
        <v>6.0136000000000003</v>
      </c>
    </row>
    <row r="47" spans="1:13">
      <c r="A47" s="51" t="s">
        <v>122</v>
      </c>
      <c r="B47" s="42" t="s">
        <v>248</v>
      </c>
      <c r="C47" s="42" t="s">
        <v>248</v>
      </c>
      <c r="D47" s="42" t="s">
        <v>248</v>
      </c>
      <c r="E47" s="15">
        <v>8.6286000000000005</v>
      </c>
      <c r="F47" s="38">
        <v>3.9392</v>
      </c>
      <c r="G47" s="38">
        <v>4.6894</v>
      </c>
      <c r="H47" s="15">
        <v>9.6211000000000002</v>
      </c>
      <c r="I47" s="38">
        <v>4.7534999999999998</v>
      </c>
      <c r="J47" s="38">
        <v>4.8676000000000004</v>
      </c>
      <c r="K47" s="15">
        <v>10.492100000000001</v>
      </c>
      <c r="L47" s="38">
        <v>4.5076999999999998</v>
      </c>
      <c r="M47" s="38">
        <v>5.9843999999999999</v>
      </c>
    </row>
    <row r="48" spans="1:13">
      <c r="A48" s="51" t="s">
        <v>123</v>
      </c>
      <c r="B48" s="42" t="s">
        <v>248</v>
      </c>
      <c r="C48" s="42" t="s">
        <v>248</v>
      </c>
      <c r="D48" s="42" t="s">
        <v>248</v>
      </c>
      <c r="E48" s="22" t="s">
        <v>248</v>
      </c>
      <c r="F48" s="42" t="s">
        <v>248</v>
      </c>
      <c r="G48" s="42" t="s">
        <v>248</v>
      </c>
      <c r="H48" s="15">
        <v>11.527699999999999</v>
      </c>
      <c r="I48" s="38">
        <v>4.0179</v>
      </c>
      <c r="J48" s="38">
        <v>7.5098000000000003</v>
      </c>
      <c r="K48" s="15">
        <v>16.3691</v>
      </c>
      <c r="L48" s="38">
        <v>9.2276000000000007</v>
      </c>
      <c r="M48" s="38">
        <v>7.1414999999999997</v>
      </c>
    </row>
    <row r="49" spans="1:13">
      <c r="A49" s="51" t="s">
        <v>124</v>
      </c>
      <c r="B49" s="38">
        <v>7.8750999999999998</v>
      </c>
      <c r="C49" s="38">
        <v>4.1836000000000002</v>
      </c>
      <c r="D49" s="38">
        <v>3.6913999999999998</v>
      </c>
      <c r="E49" s="15">
        <v>9.7194000000000003</v>
      </c>
      <c r="F49" s="38">
        <v>4.6040000000000001</v>
      </c>
      <c r="G49" s="38">
        <v>5.1154000000000002</v>
      </c>
      <c r="H49" s="15">
        <v>11.9636</v>
      </c>
      <c r="I49" s="38">
        <v>6.6528999999999998</v>
      </c>
      <c r="J49" s="38">
        <v>5.3106999999999998</v>
      </c>
      <c r="K49" s="15">
        <v>13.728999999999999</v>
      </c>
      <c r="L49" s="38">
        <v>9.5484000000000009</v>
      </c>
      <c r="M49" s="38">
        <v>4.1806999999999999</v>
      </c>
    </row>
    <row r="50" spans="1:13">
      <c r="A50" s="51" t="s">
        <v>125</v>
      </c>
      <c r="B50" s="42" t="s">
        <v>248</v>
      </c>
      <c r="C50" s="42" t="s">
        <v>248</v>
      </c>
      <c r="D50" s="42" t="s">
        <v>248</v>
      </c>
      <c r="E50" s="22" t="s">
        <v>248</v>
      </c>
      <c r="F50" s="42" t="s">
        <v>248</v>
      </c>
      <c r="G50" s="42" t="s">
        <v>248</v>
      </c>
      <c r="H50" s="15">
        <v>10.7369</v>
      </c>
      <c r="I50" s="38">
        <v>4.8277999999999999</v>
      </c>
      <c r="J50" s="38">
        <v>5.9090999999999996</v>
      </c>
      <c r="K50" s="22" t="s">
        <v>248</v>
      </c>
      <c r="L50" s="42" t="s">
        <v>248</v>
      </c>
      <c r="M50" s="42" t="s">
        <v>248</v>
      </c>
    </row>
    <row r="51" spans="1:13">
      <c r="A51" s="51" t="s">
        <v>126</v>
      </c>
      <c r="B51" s="38">
        <v>9.2240000000000002</v>
      </c>
      <c r="C51" s="38">
        <v>5.3316999999999997</v>
      </c>
      <c r="D51" s="38">
        <v>3.8923000000000001</v>
      </c>
      <c r="E51" s="15">
        <v>9.8551000000000002</v>
      </c>
      <c r="F51" s="38">
        <v>5.7850999999999999</v>
      </c>
      <c r="G51" s="38">
        <v>4.07</v>
      </c>
      <c r="H51" s="15">
        <v>12.622</v>
      </c>
      <c r="I51" s="38">
        <v>8.3943999999999992</v>
      </c>
      <c r="J51" s="38">
        <v>4.2275999999999998</v>
      </c>
      <c r="K51" s="15">
        <v>14.488099999999999</v>
      </c>
      <c r="L51" s="38">
        <v>10.9963</v>
      </c>
      <c r="M51" s="38">
        <v>3.4916999999999998</v>
      </c>
    </row>
    <row r="52" spans="1:13">
      <c r="A52" s="51" t="s">
        <v>127</v>
      </c>
      <c r="B52" s="38">
        <v>7.3460999999999999</v>
      </c>
      <c r="C52" s="38">
        <v>3.9847999999999999</v>
      </c>
      <c r="D52" s="38">
        <v>3.3613</v>
      </c>
      <c r="E52" s="15">
        <v>9.2906999999999993</v>
      </c>
      <c r="F52" s="38">
        <v>4.3624000000000001</v>
      </c>
      <c r="G52" s="38">
        <v>4.9283000000000001</v>
      </c>
      <c r="H52" s="15">
        <v>11.1389</v>
      </c>
      <c r="I52" s="38">
        <v>6.7605000000000004</v>
      </c>
      <c r="J52" s="38">
        <v>4.3784000000000001</v>
      </c>
      <c r="K52" s="15">
        <v>15.964</v>
      </c>
      <c r="L52" s="38">
        <v>9.7274999999999991</v>
      </c>
      <c r="M52" s="38">
        <v>6.2365000000000004</v>
      </c>
    </row>
    <row r="53" spans="1:13">
      <c r="A53" s="51" t="s">
        <v>128</v>
      </c>
      <c r="B53" s="38">
        <v>7.8106</v>
      </c>
      <c r="C53" s="38">
        <v>3.3129</v>
      </c>
      <c r="D53" s="38">
        <v>4.4977</v>
      </c>
      <c r="E53" s="15">
        <v>8.6478000000000002</v>
      </c>
      <c r="F53" s="38">
        <v>3.8597999999999999</v>
      </c>
      <c r="G53" s="38">
        <v>4.7880000000000003</v>
      </c>
      <c r="H53" s="15">
        <v>9.5681999999999992</v>
      </c>
      <c r="I53" s="38">
        <v>1.7178</v>
      </c>
      <c r="J53" s="38">
        <v>7.8503999999999996</v>
      </c>
      <c r="K53" s="15">
        <v>11.9093</v>
      </c>
      <c r="L53" s="38">
        <v>3.8984000000000001</v>
      </c>
      <c r="M53" s="38">
        <v>8.0109999999999992</v>
      </c>
    </row>
    <row r="54" spans="1:13">
      <c r="A54" s="40" t="s">
        <v>129</v>
      </c>
      <c r="B54" s="41"/>
      <c r="C54" s="41"/>
      <c r="D54" s="41"/>
      <c r="E54" s="41"/>
      <c r="F54" s="41"/>
      <c r="G54" s="41"/>
      <c r="H54" s="41"/>
      <c r="I54" s="41"/>
      <c r="J54" s="41"/>
      <c r="K54" s="41"/>
      <c r="L54" s="41"/>
      <c r="M54" s="41"/>
    </row>
    <row r="55" spans="1:13">
      <c r="A55" s="52" t="s">
        <v>131</v>
      </c>
      <c r="B55" s="38">
        <v>4.9691000000000001</v>
      </c>
      <c r="C55" s="38">
        <v>4.2576999999999998</v>
      </c>
      <c r="D55" s="38">
        <v>0.71140000000000003</v>
      </c>
      <c r="E55" s="15">
        <v>8.9092000000000002</v>
      </c>
      <c r="F55" s="38">
        <v>7.5876999999999999</v>
      </c>
      <c r="G55" s="38">
        <v>1.3214999999999999</v>
      </c>
      <c r="H55" s="15">
        <v>9.6897000000000002</v>
      </c>
      <c r="I55" s="38">
        <v>7.7359999999999998</v>
      </c>
      <c r="J55" s="38">
        <v>1.9537</v>
      </c>
      <c r="K55" s="15">
        <v>11.2203</v>
      </c>
      <c r="L55" s="38">
        <v>6.8703000000000003</v>
      </c>
      <c r="M55" s="38">
        <v>4.3501000000000003</v>
      </c>
    </row>
    <row r="56" spans="1:13">
      <c r="A56" s="16" t="s">
        <v>180</v>
      </c>
      <c r="B56" s="13" t="s">
        <v>248</v>
      </c>
      <c r="C56" s="13" t="s">
        <v>248</v>
      </c>
      <c r="D56" s="13" t="s">
        <v>248</v>
      </c>
      <c r="E56" s="31" t="s">
        <v>248</v>
      </c>
      <c r="F56" s="13" t="s">
        <v>248</v>
      </c>
      <c r="G56" s="13" t="s">
        <v>248</v>
      </c>
      <c r="H56" s="20">
        <v>7.343</v>
      </c>
      <c r="I56" s="8">
        <v>2.4565000000000001</v>
      </c>
      <c r="J56" s="8">
        <v>4.8864000000000001</v>
      </c>
      <c r="K56" s="20">
        <v>6.3422000000000001</v>
      </c>
      <c r="L56" s="8">
        <v>3.6459999999999999</v>
      </c>
      <c r="M56" s="8">
        <v>2.6960999999999999</v>
      </c>
    </row>
    <row r="57" spans="1:13">
      <c r="A57" s="10" t="s">
        <v>249</v>
      </c>
    </row>
    <row r="58" spans="1:13">
      <c r="A58" s="10" t="s">
        <v>181</v>
      </c>
    </row>
    <row r="59" spans="1:13">
      <c r="A59" s="10" t="s">
        <v>255</v>
      </c>
    </row>
    <row r="60" spans="1:13">
      <c r="A60" s="10" t="s">
        <v>256</v>
      </c>
    </row>
  </sheetData>
  <mergeCells count="6">
    <mergeCell ref="K2:M2"/>
    <mergeCell ref="E2:G2"/>
    <mergeCell ref="H2:J2"/>
    <mergeCell ref="A2:A3"/>
    <mergeCell ref="A54:M54"/>
    <mergeCell ref="B2: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5"/>
  <sheetViews>
    <sheetView workbookViewId="0"/>
  </sheetViews>
  <sheetFormatPr defaultRowHeight="15"/>
  <cols>
    <col min="1" max="1" width="46" customWidth="1"/>
    <col min="2" max="5" width="27" customWidth="1"/>
  </cols>
  <sheetData>
    <row r="1" spans="1:5">
      <c r="A1" s="2" t="s">
        <v>2</v>
      </c>
    </row>
    <row r="2" spans="1:5">
      <c r="A2" s="43" t="s">
        <v>73</v>
      </c>
      <c r="B2" s="44" t="s">
        <v>53</v>
      </c>
      <c r="C2" s="45"/>
      <c r="D2" s="44" t="s">
        <v>62</v>
      </c>
      <c r="E2" s="45"/>
    </row>
    <row r="3" spans="1:5">
      <c r="A3" s="46"/>
      <c r="B3" s="47" t="s">
        <v>74</v>
      </c>
      <c r="C3" s="48" t="s">
        <v>75</v>
      </c>
      <c r="D3" s="49" t="s">
        <v>74</v>
      </c>
      <c r="E3" s="48" t="s">
        <v>75</v>
      </c>
    </row>
    <row r="4" spans="1:5">
      <c r="A4" s="37" t="s">
        <v>76</v>
      </c>
      <c r="B4" s="50">
        <v>121200</v>
      </c>
      <c r="C4" s="50">
        <v>3843000</v>
      </c>
      <c r="D4" s="14">
        <v>118100</v>
      </c>
      <c r="E4" s="50">
        <v>3834000</v>
      </c>
    </row>
    <row r="5" spans="1:5">
      <c r="A5" s="51" t="s">
        <v>77</v>
      </c>
      <c r="B5" s="50">
        <v>115900</v>
      </c>
      <c r="C5" s="50">
        <v>3508000</v>
      </c>
      <c r="D5" s="14">
        <v>114100</v>
      </c>
      <c r="E5" s="50">
        <v>3514000</v>
      </c>
    </row>
    <row r="6" spans="1:5">
      <c r="A6" s="51" t="s">
        <v>78</v>
      </c>
      <c r="B6" s="50">
        <v>1800</v>
      </c>
      <c r="C6" s="50">
        <v>326000</v>
      </c>
      <c r="D6" s="14">
        <v>1500</v>
      </c>
      <c r="E6" s="50">
        <v>314000</v>
      </c>
    </row>
    <row r="7" spans="1:5">
      <c r="A7" s="51" t="s">
        <v>79</v>
      </c>
      <c r="B7" s="50">
        <v>1800</v>
      </c>
      <c r="C7" s="50">
        <v>52000</v>
      </c>
      <c r="D7" s="14">
        <v>1900</v>
      </c>
      <c r="E7" s="50">
        <v>52000</v>
      </c>
    </row>
    <row r="8" spans="1:5">
      <c r="A8" s="51" t="s">
        <v>80</v>
      </c>
      <c r="B8" s="50">
        <v>1800</v>
      </c>
      <c r="C8" s="50">
        <v>8000</v>
      </c>
      <c r="D8" s="14">
        <v>1700</v>
      </c>
      <c r="E8" s="50">
        <v>8000</v>
      </c>
    </row>
    <row r="9" spans="1:5">
      <c r="A9" s="51" t="s">
        <v>81</v>
      </c>
      <c r="B9" s="50">
        <v>1900</v>
      </c>
      <c r="C9" s="50">
        <v>80000</v>
      </c>
      <c r="D9" s="14">
        <v>1900</v>
      </c>
      <c r="E9" s="50">
        <v>79000</v>
      </c>
    </row>
    <row r="10" spans="1:5">
      <c r="A10" s="51" t="s">
        <v>82</v>
      </c>
      <c r="B10" s="50">
        <v>1900</v>
      </c>
      <c r="C10" s="50">
        <v>35000</v>
      </c>
      <c r="D10" s="14">
        <v>1800</v>
      </c>
      <c r="E10" s="50">
        <v>34000</v>
      </c>
    </row>
    <row r="11" spans="1:5">
      <c r="A11" s="51" t="s">
        <v>83</v>
      </c>
      <c r="B11" s="50">
        <v>3900</v>
      </c>
      <c r="C11" s="50">
        <v>421000</v>
      </c>
      <c r="D11" s="14">
        <v>3900</v>
      </c>
      <c r="E11" s="50">
        <v>424000</v>
      </c>
    </row>
    <row r="12" spans="1:5">
      <c r="A12" s="51" t="s">
        <v>84</v>
      </c>
      <c r="B12" s="50">
        <v>2500</v>
      </c>
      <c r="C12" s="50">
        <v>57000</v>
      </c>
      <c r="D12" s="14">
        <v>2400</v>
      </c>
      <c r="E12" s="50">
        <v>60000</v>
      </c>
    </row>
    <row r="13" spans="1:5">
      <c r="A13" s="51" t="s">
        <v>85</v>
      </c>
      <c r="B13" s="50">
        <v>1900</v>
      </c>
      <c r="C13" s="50">
        <v>38000</v>
      </c>
      <c r="D13" s="14">
        <v>1800</v>
      </c>
      <c r="E13" s="50">
        <v>36000</v>
      </c>
    </row>
    <row r="14" spans="1:5">
      <c r="A14" s="51" t="s">
        <v>86</v>
      </c>
      <c r="B14" s="50">
        <v>1800</v>
      </c>
      <c r="C14" s="50">
        <v>10000</v>
      </c>
      <c r="D14" s="14">
        <v>1900</v>
      </c>
      <c r="E14" s="50">
        <v>11000</v>
      </c>
    </row>
    <row r="15" spans="1:5">
      <c r="A15" s="51" t="s">
        <v>87</v>
      </c>
      <c r="B15" s="50">
        <v>5400</v>
      </c>
      <c r="C15" s="50">
        <v>208000</v>
      </c>
      <c r="D15" s="14">
        <v>5500</v>
      </c>
      <c r="E15" s="50">
        <v>207000</v>
      </c>
    </row>
    <row r="16" spans="1:5">
      <c r="A16" s="51" t="s">
        <v>88</v>
      </c>
      <c r="B16" s="50">
        <v>2800</v>
      </c>
      <c r="C16" s="50">
        <v>123000</v>
      </c>
      <c r="D16" s="14">
        <v>2600</v>
      </c>
      <c r="E16" s="50">
        <v>124000</v>
      </c>
    </row>
    <row r="17" spans="1:5">
      <c r="A17" s="51" t="s">
        <v>89</v>
      </c>
      <c r="B17" s="50">
        <v>1800</v>
      </c>
      <c r="C17" s="50">
        <v>13000</v>
      </c>
      <c r="D17" s="14">
        <v>1700</v>
      </c>
      <c r="E17" s="50">
        <v>12000</v>
      </c>
    </row>
    <row r="18" spans="1:5">
      <c r="A18" s="51" t="s">
        <v>90</v>
      </c>
      <c r="B18" s="50">
        <v>1800</v>
      </c>
      <c r="C18" s="50">
        <v>22000</v>
      </c>
      <c r="D18" s="14">
        <v>1800</v>
      </c>
      <c r="E18" s="50">
        <v>23000</v>
      </c>
    </row>
    <row r="19" spans="1:5">
      <c r="A19" s="51" t="s">
        <v>91</v>
      </c>
      <c r="B19" s="50">
        <v>3000</v>
      </c>
      <c r="C19" s="50">
        <v>131000</v>
      </c>
      <c r="D19" s="14">
        <v>3000</v>
      </c>
      <c r="E19" s="50">
        <v>139000</v>
      </c>
    </row>
    <row r="20" spans="1:5">
      <c r="A20" s="51" t="s">
        <v>92</v>
      </c>
      <c r="B20" s="50">
        <v>1800</v>
      </c>
      <c r="C20" s="50">
        <v>72000</v>
      </c>
      <c r="D20" s="14">
        <v>1800</v>
      </c>
      <c r="E20" s="50">
        <v>72000</v>
      </c>
    </row>
    <row r="21" spans="1:5">
      <c r="A21" s="51" t="s">
        <v>93</v>
      </c>
      <c r="B21" s="50">
        <v>1900</v>
      </c>
      <c r="C21" s="50">
        <v>35000</v>
      </c>
      <c r="D21" s="14">
        <v>1900</v>
      </c>
      <c r="E21" s="50">
        <v>36000</v>
      </c>
    </row>
    <row r="22" spans="1:5">
      <c r="A22" s="51" t="s">
        <v>94</v>
      </c>
      <c r="B22" s="50">
        <v>1900</v>
      </c>
      <c r="C22" s="50">
        <v>34000</v>
      </c>
      <c r="D22" s="14">
        <v>1900</v>
      </c>
      <c r="E22" s="50">
        <v>34000</v>
      </c>
    </row>
    <row r="23" spans="1:5">
      <c r="A23" s="51" t="s">
        <v>95</v>
      </c>
      <c r="B23" s="50">
        <v>2500</v>
      </c>
      <c r="C23" s="50">
        <v>47000</v>
      </c>
      <c r="D23" s="14">
        <v>2400</v>
      </c>
      <c r="E23" s="50">
        <v>44000</v>
      </c>
    </row>
    <row r="24" spans="1:5">
      <c r="A24" s="51" t="s">
        <v>96</v>
      </c>
      <c r="B24" s="50">
        <v>1700</v>
      </c>
      <c r="C24" s="50">
        <v>45000</v>
      </c>
      <c r="D24" s="14">
        <v>1800</v>
      </c>
      <c r="E24" s="50">
        <v>44000</v>
      </c>
    </row>
    <row r="25" spans="1:5">
      <c r="A25" s="51" t="s">
        <v>97</v>
      </c>
      <c r="B25" s="50">
        <v>1900</v>
      </c>
      <c r="C25" s="50">
        <v>12000</v>
      </c>
      <c r="D25" s="14">
        <v>1700</v>
      </c>
      <c r="E25" s="50">
        <v>12000</v>
      </c>
    </row>
    <row r="26" spans="1:5">
      <c r="A26" s="51" t="s">
        <v>98</v>
      </c>
      <c r="B26" s="50">
        <v>2600</v>
      </c>
      <c r="C26" s="50">
        <v>65000</v>
      </c>
      <c r="D26" s="14">
        <v>2600</v>
      </c>
      <c r="E26" s="50">
        <v>63000</v>
      </c>
    </row>
    <row r="27" spans="1:5">
      <c r="A27" s="51" t="s">
        <v>99</v>
      </c>
      <c r="B27" s="50">
        <v>2800</v>
      </c>
      <c r="C27" s="50">
        <v>67000</v>
      </c>
      <c r="D27" s="14">
        <v>2500</v>
      </c>
      <c r="E27" s="50">
        <v>64000</v>
      </c>
    </row>
    <row r="28" spans="1:5">
      <c r="A28" s="51" t="s">
        <v>100</v>
      </c>
      <c r="B28" s="50">
        <v>2800</v>
      </c>
      <c r="C28" s="50">
        <v>105000</v>
      </c>
      <c r="D28" s="14">
        <v>2600</v>
      </c>
      <c r="E28" s="50">
        <v>97000</v>
      </c>
    </row>
    <row r="29" spans="1:5">
      <c r="A29" s="51" t="s">
        <v>101</v>
      </c>
      <c r="B29" s="50">
        <v>2100</v>
      </c>
      <c r="C29" s="50">
        <v>61000</v>
      </c>
      <c r="D29" s="14">
        <v>2100</v>
      </c>
      <c r="E29" s="50">
        <v>63000</v>
      </c>
    </row>
    <row r="30" spans="1:5">
      <c r="A30" s="51" t="s">
        <v>102</v>
      </c>
      <c r="B30" s="50">
        <v>1900</v>
      </c>
      <c r="C30" s="50">
        <v>30000</v>
      </c>
      <c r="D30" s="14">
        <v>1900</v>
      </c>
      <c r="E30" s="50">
        <v>31000</v>
      </c>
    </row>
    <row r="31" spans="1:5">
      <c r="A31" s="51" t="s">
        <v>103</v>
      </c>
      <c r="B31" s="50">
        <v>1700</v>
      </c>
      <c r="C31" s="50">
        <v>60000</v>
      </c>
      <c r="D31" s="14">
        <v>1900</v>
      </c>
      <c r="E31" s="50">
        <v>66000</v>
      </c>
    </row>
    <row r="32" spans="1:5">
      <c r="A32" s="51" t="s">
        <v>104</v>
      </c>
      <c r="B32" s="50">
        <v>1800</v>
      </c>
      <c r="C32" s="50">
        <v>11000</v>
      </c>
      <c r="D32" s="14">
        <v>1700</v>
      </c>
      <c r="E32" s="50">
        <v>11000</v>
      </c>
    </row>
    <row r="33" spans="1:5">
      <c r="A33" s="51" t="s">
        <v>105</v>
      </c>
      <c r="B33" s="50">
        <v>2000</v>
      </c>
      <c r="C33" s="50">
        <v>23000</v>
      </c>
      <c r="D33" s="14">
        <v>2000</v>
      </c>
      <c r="E33" s="50">
        <v>23000</v>
      </c>
    </row>
    <row r="34" spans="1:5">
      <c r="A34" s="51" t="s">
        <v>106</v>
      </c>
      <c r="B34" s="50">
        <v>2100</v>
      </c>
      <c r="C34" s="50">
        <v>35000</v>
      </c>
      <c r="D34" s="14">
        <v>2000</v>
      </c>
      <c r="E34" s="50">
        <v>36000</v>
      </c>
    </row>
    <row r="35" spans="1:5">
      <c r="A35" s="51" t="s">
        <v>107</v>
      </c>
      <c r="B35" s="50">
        <v>1900</v>
      </c>
      <c r="C35" s="50">
        <v>12000</v>
      </c>
      <c r="D35" s="14">
        <v>1800</v>
      </c>
      <c r="E35" s="50">
        <v>13000</v>
      </c>
    </row>
    <row r="36" spans="1:5">
      <c r="A36" s="51" t="s">
        <v>108</v>
      </c>
      <c r="B36" s="50">
        <v>1900</v>
      </c>
      <c r="C36" s="50">
        <v>101000</v>
      </c>
      <c r="D36" s="14">
        <v>1800</v>
      </c>
      <c r="E36" s="50">
        <v>100000</v>
      </c>
    </row>
    <row r="37" spans="1:5">
      <c r="A37" s="51" t="s">
        <v>109</v>
      </c>
      <c r="B37" s="50">
        <v>2300</v>
      </c>
      <c r="C37" s="50">
        <v>22000</v>
      </c>
      <c r="D37" s="14">
        <v>2300</v>
      </c>
      <c r="E37" s="50">
        <v>22000</v>
      </c>
    </row>
    <row r="38" spans="1:5">
      <c r="A38" s="51" t="s">
        <v>110</v>
      </c>
      <c r="B38" s="50">
        <v>2600</v>
      </c>
      <c r="C38" s="50">
        <v>187000</v>
      </c>
      <c r="D38" s="14">
        <v>2400</v>
      </c>
      <c r="E38" s="50">
        <v>187000</v>
      </c>
    </row>
    <row r="39" spans="1:5">
      <c r="A39" s="51" t="s">
        <v>111</v>
      </c>
      <c r="B39" s="50">
        <v>3800</v>
      </c>
      <c r="C39" s="50">
        <v>108000</v>
      </c>
      <c r="D39" s="14">
        <v>3700</v>
      </c>
      <c r="E39" s="50">
        <v>116000</v>
      </c>
    </row>
    <row r="40" spans="1:5">
      <c r="A40" s="51" t="s">
        <v>112</v>
      </c>
      <c r="B40" s="50">
        <v>1800</v>
      </c>
      <c r="C40" s="50">
        <v>9000</v>
      </c>
      <c r="D40" s="14">
        <v>1700</v>
      </c>
      <c r="E40" s="50">
        <v>8000</v>
      </c>
    </row>
    <row r="41" spans="1:5">
      <c r="A41" s="51" t="s">
        <v>113</v>
      </c>
      <c r="B41" s="50">
        <v>2500</v>
      </c>
      <c r="C41" s="50">
        <v>117000</v>
      </c>
      <c r="D41" s="14">
        <v>2600</v>
      </c>
      <c r="E41" s="50">
        <v>113000</v>
      </c>
    </row>
    <row r="42" spans="1:5">
      <c r="A42" s="51" t="s">
        <v>114</v>
      </c>
      <c r="B42" s="50">
        <v>1800</v>
      </c>
      <c r="C42" s="50">
        <v>48000</v>
      </c>
      <c r="D42" s="14">
        <v>1700</v>
      </c>
      <c r="E42" s="50">
        <v>45000</v>
      </c>
    </row>
    <row r="43" spans="1:5">
      <c r="A43" s="51" t="s">
        <v>115</v>
      </c>
      <c r="B43" s="50">
        <v>1900</v>
      </c>
      <c r="C43" s="50">
        <v>39000</v>
      </c>
      <c r="D43" s="14">
        <v>1900</v>
      </c>
      <c r="E43" s="50">
        <v>40000</v>
      </c>
    </row>
    <row r="44" spans="1:5">
      <c r="A44" s="51" t="s">
        <v>116</v>
      </c>
      <c r="B44" s="50">
        <v>2600</v>
      </c>
      <c r="C44" s="50">
        <v>122000</v>
      </c>
      <c r="D44" s="14">
        <v>2600</v>
      </c>
      <c r="E44" s="50">
        <v>119000</v>
      </c>
    </row>
    <row r="45" spans="1:5">
      <c r="A45" s="51" t="s">
        <v>117</v>
      </c>
      <c r="B45" s="50">
        <v>1900</v>
      </c>
      <c r="C45" s="50">
        <v>10000</v>
      </c>
      <c r="D45" s="14">
        <v>1900</v>
      </c>
      <c r="E45" s="50">
        <v>10000</v>
      </c>
    </row>
    <row r="46" spans="1:5">
      <c r="A46" s="51" t="s">
        <v>118</v>
      </c>
      <c r="B46" s="50">
        <v>1800</v>
      </c>
      <c r="C46" s="50">
        <v>56000</v>
      </c>
      <c r="D46" s="14">
        <v>1800</v>
      </c>
      <c r="E46" s="50">
        <v>56000</v>
      </c>
    </row>
    <row r="47" spans="1:5">
      <c r="A47" s="51" t="s">
        <v>119</v>
      </c>
      <c r="B47" s="50">
        <v>1900</v>
      </c>
      <c r="C47" s="50">
        <v>10000</v>
      </c>
      <c r="D47" s="14">
        <v>1900</v>
      </c>
      <c r="E47" s="50">
        <v>10000</v>
      </c>
    </row>
    <row r="48" spans="1:5">
      <c r="A48" s="51" t="s">
        <v>120</v>
      </c>
      <c r="B48" s="50">
        <v>1800</v>
      </c>
      <c r="C48" s="50">
        <v>72000</v>
      </c>
      <c r="D48" s="14">
        <v>1800</v>
      </c>
      <c r="E48" s="50">
        <v>69000</v>
      </c>
    </row>
    <row r="49" spans="1:5">
      <c r="A49" s="51" t="s">
        <v>121</v>
      </c>
      <c r="B49" s="50">
        <v>5900</v>
      </c>
      <c r="C49" s="50">
        <v>392000</v>
      </c>
      <c r="D49" s="14">
        <v>5800</v>
      </c>
      <c r="E49" s="50">
        <v>398000</v>
      </c>
    </row>
    <row r="50" spans="1:5">
      <c r="A50" s="51" t="s">
        <v>122</v>
      </c>
      <c r="B50" s="50">
        <v>2000</v>
      </c>
      <c r="C50" s="50">
        <v>50000</v>
      </c>
      <c r="D50" s="14">
        <v>2000</v>
      </c>
      <c r="E50" s="50">
        <v>51000</v>
      </c>
    </row>
    <row r="51" spans="1:5">
      <c r="A51" s="51" t="s">
        <v>123</v>
      </c>
      <c r="B51" s="50">
        <v>1800</v>
      </c>
      <c r="C51" s="50">
        <v>6000</v>
      </c>
      <c r="D51" s="14">
        <v>1800</v>
      </c>
      <c r="E51" s="50">
        <v>5000</v>
      </c>
    </row>
    <row r="52" spans="1:5">
      <c r="A52" s="51" t="s">
        <v>124</v>
      </c>
      <c r="B52" s="50">
        <v>1900</v>
      </c>
      <c r="C52" s="50">
        <v>88000</v>
      </c>
      <c r="D52" s="14">
        <v>1800</v>
      </c>
      <c r="E52" s="50">
        <v>88000</v>
      </c>
    </row>
    <row r="53" spans="1:5">
      <c r="A53" s="51" t="s">
        <v>125</v>
      </c>
      <c r="B53" s="50">
        <v>2000</v>
      </c>
      <c r="C53" s="50">
        <v>77000</v>
      </c>
      <c r="D53" s="14">
        <v>1900</v>
      </c>
      <c r="E53" s="50">
        <v>75000</v>
      </c>
    </row>
    <row r="54" spans="1:5">
      <c r="A54" s="51" t="s">
        <v>126</v>
      </c>
      <c r="B54" s="50">
        <v>1800</v>
      </c>
      <c r="C54" s="50">
        <v>16000</v>
      </c>
      <c r="D54" s="14">
        <v>1800</v>
      </c>
      <c r="E54" s="50">
        <v>17000</v>
      </c>
    </row>
    <row r="55" spans="1:5">
      <c r="A55" s="51" t="s">
        <v>127</v>
      </c>
      <c r="B55" s="50">
        <v>2800</v>
      </c>
      <c r="C55" s="50">
        <v>54000</v>
      </c>
      <c r="D55" s="14">
        <v>2700</v>
      </c>
      <c r="E55" s="50">
        <v>56000</v>
      </c>
    </row>
    <row r="56" spans="1:5">
      <c r="A56" s="51" t="s">
        <v>128</v>
      </c>
      <c r="B56" s="50">
        <v>1900</v>
      </c>
      <c r="C56" s="50">
        <v>7000</v>
      </c>
      <c r="D56" s="14">
        <v>1700</v>
      </c>
      <c r="E56" s="50">
        <v>7000</v>
      </c>
    </row>
    <row r="57" spans="1:5">
      <c r="A57" s="40" t="s">
        <v>129</v>
      </c>
      <c r="B57" s="41"/>
      <c r="C57" s="41"/>
      <c r="D57" s="41"/>
      <c r="E57" s="41"/>
    </row>
    <row r="58" spans="1:5">
      <c r="A58" s="52" t="s">
        <v>130</v>
      </c>
      <c r="B58" s="38">
        <v>900</v>
      </c>
      <c r="C58" s="50">
        <v>3000</v>
      </c>
      <c r="D58" s="15">
        <v>700</v>
      </c>
      <c r="E58" s="50">
        <v>3000</v>
      </c>
    </row>
    <row r="59" spans="1:5">
      <c r="A59" s="52" t="s">
        <v>131</v>
      </c>
      <c r="B59" s="50">
        <v>1900</v>
      </c>
      <c r="C59" s="50">
        <v>6000</v>
      </c>
      <c r="D59" s="14">
        <v>1800</v>
      </c>
      <c r="E59" s="50">
        <v>5000</v>
      </c>
    </row>
    <row r="60" spans="1:5">
      <c r="A60" s="52" t="s">
        <v>132</v>
      </c>
      <c r="B60" s="50">
        <v>2600</v>
      </c>
      <c r="C60" s="50">
        <v>6000</v>
      </c>
      <c r="D60" s="14">
        <v>1800</v>
      </c>
      <c r="E60" s="50">
        <v>4000</v>
      </c>
    </row>
    <row r="61" spans="1:5">
      <c r="A61" s="16" t="s">
        <v>133</v>
      </c>
      <c r="B61" s="17">
        <v>4100</v>
      </c>
      <c r="C61" s="17">
        <v>16000</v>
      </c>
      <c r="D61" s="18">
        <v>4400</v>
      </c>
      <c r="E61" s="17">
        <v>19000</v>
      </c>
    </row>
    <row r="62" spans="1:5">
      <c r="A62" s="10" t="s">
        <v>134</v>
      </c>
    </row>
    <row r="63" spans="1:5">
      <c r="A63" s="10" t="s">
        <v>135</v>
      </c>
    </row>
    <row r="64" spans="1:5">
      <c r="A64" s="10" t="s">
        <v>136</v>
      </c>
    </row>
    <row r="65" spans="1:1">
      <c r="A65" s="10" t="s">
        <v>137</v>
      </c>
    </row>
  </sheetData>
  <mergeCells count="4">
    <mergeCell ref="A57:E57"/>
    <mergeCell ref="B2:C2"/>
    <mergeCell ref="A2:A3"/>
    <mergeCell ref="D2:E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59"/>
  <sheetViews>
    <sheetView workbookViewId="0"/>
  </sheetViews>
  <sheetFormatPr defaultRowHeight="15"/>
  <cols>
    <col min="1" max="1" width="26" customWidth="1"/>
    <col min="2" max="11" width="16" customWidth="1"/>
  </cols>
  <sheetData>
    <row r="1" spans="1:11">
      <c r="A1" s="2" t="s">
        <v>26</v>
      </c>
    </row>
    <row r="2" spans="1:11">
      <c r="A2" s="43" t="s">
        <v>73</v>
      </c>
      <c r="B2" s="66">
        <v>2000</v>
      </c>
      <c r="C2" s="45"/>
      <c r="D2" s="45"/>
      <c r="E2" s="45"/>
      <c r="F2" s="45"/>
      <c r="G2" s="66">
        <v>2003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10.763500000000001</v>
      </c>
      <c r="C4" s="38">
        <v>3.4506999999999999</v>
      </c>
      <c r="D4" s="38">
        <v>7.3128000000000002</v>
      </c>
      <c r="E4" s="38">
        <v>4.9009999999999998</v>
      </c>
      <c r="F4" s="38">
        <v>2.4117000000000002</v>
      </c>
      <c r="G4" s="15">
        <v>13.8088</v>
      </c>
      <c r="H4" s="38">
        <v>3.069</v>
      </c>
      <c r="I4" s="38">
        <v>10.739800000000001</v>
      </c>
      <c r="J4" s="38">
        <v>4.6543999999999999</v>
      </c>
      <c r="K4" s="38">
        <v>6.0853999999999999</v>
      </c>
    </row>
    <row r="5" spans="1:11">
      <c r="A5" s="51" t="s">
        <v>79</v>
      </c>
      <c r="B5" s="38">
        <v>13.654500000000001</v>
      </c>
      <c r="C5" s="38">
        <v>6.3445</v>
      </c>
      <c r="D5" s="38">
        <v>7.31</v>
      </c>
      <c r="E5" s="38">
        <v>6.7163000000000004</v>
      </c>
      <c r="F5" s="38">
        <v>0.59379999999999999</v>
      </c>
      <c r="G5" s="15">
        <v>12.709199999999999</v>
      </c>
      <c r="H5" s="38">
        <v>1.8634999999999999</v>
      </c>
      <c r="I5" s="38">
        <v>10.845700000000001</v>
      </c>
      <c r="J5" s="38">
        <v>8.3015000000000008</v>
      </c>
      <c r="K5" s="38">
        <v>2.5442</v>
      </c>
    </row>
    <row r="6" spans="1:11">
      <c r="A6" s="51" t="s">
        <v>80</v>
      </c>
      <c r="B6" s="42" t="s">
        <v>248</v>
      </c>
      <c r="C6" s="42" t="s">
        <v>248</v>
      </c>
      <c r="D6" s="42" t="s">
        <v>248</v>
      </c>
      <c r="E6" s="42" t="s">
        <v>248</v>
      </c>
      <c r="F6" s="42" t="s">
        <v>248</v>
      </c>
      <c r="G6" s="15">
        <v>14.8093</v>
      </c>
      <c r="H6" s="38">
        <v>0.85440000000000005</v>
      </c>
      <c r="I6" s="38">
        <v>13.9549</v>
      </c>
      <c r="J6" s="38">
        <v>6.2480000000000002</v>
      </c>
      <c r="K6" s="38">
        <v>7.7069000000000001</v>
      </c>
    </row>
    <row r="7" spans="1:11">
      <c r="A7" s="51" t="s">
        <v>81</v>
      </c>
      <c r="B7" s="38">
        <v>10.6465</v>
      </c>
      <c r="C7" s="38">
        <v>1.9838</v>
      </c>
      <c r="D7" s="38">
        <v>8.6626999999999992</v>
      </c>
      <c r="E7" s="38">
        <v>6.1871999999999998</v>
      </c>
      <c r="F7" s="38">
        <v>2.4756</v>
      </c>
      <c r="G7" s="15">
        <v>11.190799999999999</v>
      </c>
      <c r="H7" s="38">
        <v>2.5316000000000001</v>
      </c>
      <c r="I7" s="38">
        <v>8.6593</v>
      </c>
      <c r="J7" s="38">
        <v>4.4665999999999997</v>
      </c>
      <c r="K7" s="38">
        <v>4.1927000000000003</v>
      </c>
    </row>
    <row r="8" spans="1:11">
      <c r="A8" s="51" t="s">
        <v>82</v>
      </c>
      <c r="B8" s="38">
        <v>13.007</v>
      </c>
      <c r="C8" s="38">
        <v>1.7762</v>
      </c>
      <c r="D8" s="38">
        <v>11.2308</v>
      </c>
      <c r="E8" s="38">
        <v>7.4832000000000001</v>
      </c>
      <c r="F8" s="38">
        <v>3.7475999999999998</v>
      </c>
      <c r="G8" s="15">
        <v>14.552899999999999</v>
      </c>
      <c r="H8" s="38">
        <v>1.3944000000000001</v>
      </c>
      <c r="I8" s="38">
        <v>13.1585</v>
      </c>
      <c r="J8" s="38">
        <v>5.931</v>
      </c>
      <c r="K8" s="38">
        <v>7.2275999999999998</v>
      </c>
    </row>
    <row r="9" spans="1:11">
      <c r="A9" s="51" t="s">
        <v>83</v>
      </c>
      <c r="B9" s="38">
        <v>10.2525</v>
      </c>
      <c r="C9" s="38">
        <v>2.8294999999999999</v>
      </c>
      <c r="D9" s="38">
        <v>7.423</v>
      </c>
      <c r="E9" s="38">
        <v>4.8510999999999997</v>
      </c>
      <c r="F9" s="38">
        <v>2.5718999999999999</v>
      </c>
      <c r="G9" s="15">
        <v>10.8894</v>
      </c>
      <c r="H9" s="38">
        <v>1.4435</v>
      </c>
      <c r="I9" s="38">
        <v>9.4459</v>
      </c>
      <c r="J9" s="38">
        <v>7.1159999999999997</v>
      </c>
      <c r="K9" s="38">
        <v>2.33</v>
      </c>
    </row>
    <row r="10" spans="1:11">
      <c r="A10" s="51" t="s">
        <v>84</v>
      </c>
      <c r="B10" s="42" t="s">
        <v>248</v>
      </c>
      <c r="C10" s="42" t="s">
        <v>248</v>
      </c>
      <c r="D10" s="42" t="s">
        <v>248</v>
      </c>
      <c r="E10" s="42" t="s">
        <v>248</v>
      </c>
      <c r="F10" s="42" t="s">
        <v>248</v>
      </c>
      <c r="G10" s="15">
        <v>11.66</v>
      </c>
      <c r="H10" s="38">
        <v>1.2936000000000001</v>
      </c>
      <c r="I10" s="38">
        <v>10.366400000000001</v>
      </c>
      <c r="J10" s="38">
        <v>3.5002</v>
      </c>
      <c r="K10" s="38">
        <v>6.8662000000000001</v>
      </c>
    </row>
    <row r="11" spans="1:11">
      <c r="A11" s="51" t="s">
        <v>85</v>
      </c>
      <c r="B11" s="38">
        <v>13.7203</v>
      </c>
      <c r="C11" s="38">
        <v>4.8421000000000003</v>
      </c>
      <c r="D11" s="38">
        <v>8.8781999999999996</v>
      </c>
      <c r="E11" s="38">
        <v>5.6571999999999996</v>
      </c>
      <c r="F11" s="38">
        <v>3.2210000000000001</v>
      </c>
      <c r="G11" s="15">
        <v>14.472300000000001</v>
      </c>
      <c r="H11" s="38">
        <v>3.3624999999999998</v>
      </c>
      <c r="I11" s="38">
        <v>11.1098</v>
      </c>
      <c r="J11" s="38">
        <v>4.3108000000000004</v>
      </c>
      <c r="K11" s="38">
        <v>6.7990000000000004</v>
      </c>
    </row>
    <row r="12" spans="1:11">
      <c r="A12" s="51" t="s">
        <v>86</v>
      </c>
      <c r="B12" s="42" t="s">
        <v>248</v>
      </c>
      <c r="C12" s="42" t="s">
        <v>248</v>
      </c>
      <c r="D12" s="42" t="s">
        <v>248</v>
      </c>
      <c r="E12" s="42" t="s">
        <v>248</v>
      </c>
      <c r="F12" s="42" t="s">
        <v>248</v>
      </c>
      <c r="G12" s="15">
        <v>16.447600000000001</v>
      </c>
      <c r="H12" s="38">
        <v>8.3693000000000008</v>
      </c>
      <c r="I12" s="38">
        <v>8.0784000000000002</v>
      </c>
      <c r="J12" s="38">
        <v>2.6044999999999998</v>
      </c>
      <c r="K12" s="38">
        <v>5.4739000000000004</v>
      </c>
    </row>
    <row r="13" spans="1:11">
      <c r="A13" s="51" t="s">
        <v>87</v>
      </c>
      <c r="B13" s="42" t="s">
        <v>248</v>
      </c>
      <c r="C13" s="42" t="s">
        <v>248</v>
      </c>
      <c r="D13" s="42" t="s">
        <v>248</v>
      </c>
      <c r="E13" s="42" t="s">
        <v>248</v>
      </c>
      <c r="F13" s="42" t="s">
        <v>248</v>
      </c>
      <c r="G13" s="15">
        <v>13.935499999999999</v>
      </c>
      <c r="H13" s="38">
        <v>1.8769</v>
      </c>
      <c r="I13" s="38">
        <v>12.0587</v>
      </c>
      <c r="J13" s="38">
        <v>2.7631999999999999</v>
      </c>
      <c r="K13" s="38">
        <v>9.2955000000000005</v>
      </c>
    </row>
    <row r="14" spans="1:11">
      <c r="A14" s="51" t="s">
        <v>88</v>
      </c>
      <c r="B14" s="38">
        <v>9.2439999999999998</v>
      </c>
      <c r="C14" s="38">
        <v>3.6202000000000001</v>
      </c>
      <c r="D14" s="38">
        <v>5.6238999999999999</v>
      </c>
      <c r="E14" s="38">
        <v>2.9828999999999999</v>
      </c>
      <c r="F14" s="38">
        <v>2.641</v>
      </c>
      <c r="G14" s="15">
        <v>11.2469</v>
      </c>
      <c r="H14" s="38">
        <v>1.6726000000000001</v>
      </c>
      <c r="I14" s="38">
        <v>9.5742999999999991</v>
      </c>
      <c r="J14" s="38">
        <v>3.8746</v>
      </c>
      <c r="K14" s="38">
        <v>5.6997</v>
      </c>
    </row>
    <row r="15" spans="1:11">
      <c r="A15" s="51" t="s">
        <v>89</v>
      </c>
      <c r="B15" s="38">
        <v>15.332599999999999</v>
      </c>
      <c r="C15" s="38">
        <v>4.1113999999999997</v>
      </c>
      <c r="D15" s="38">
        <v>11.221299999999999</v>
      </c>
      <c r="E15" s="38">
        <v>9.5221</v>
      </c>
      <c r="F15" s="38">
        <v>1.6992</v>
      </c>
      <c r="G15" s="15">
        <v>15.505599999999999</v>
      </c>
      <c r="H15" s="38">
        <v>2.7002999999999999</v>
      </c>
      <c r="I15" s="38">
        <v>12.805300000000001</v>
      </c>
      <c r="J15" s="38">
        <v>5.2845000000000004</v>
      </c>
      <c r="K15" s="38">
        <v>7.5208000000000004</v>
      </c>
    </row>
    <row r="16" spans="1:11">
      <c r="A16" s="51" t="s">
        <v>90</v>
      </c>
      <c r="B16" s="38">
        <v>10.5467</v>
      </c>
      <c r="C16" s="38">
        <v>1.5196000000000001</v>
      </c>
      <c r="D16" s="38">
        <v>9.0271000000000008</v>
      </c>
      <c r="E16" s="38">
        <v>5.6970000000000001</v>
      </c>
      <c r="F16" s="38">
        <v>3.3300999999999998</v>
      </c>
      <c r="G16" s="15">
        <v>10.096399999999999</v>
      </c>
      <c r="H16" s="38">
        <v>0.57189999999999996</v>
      </c>
      <c r="I16" s="38">
        <v>9.5244</v>
      </c>
      <c r="J16" s="38">
        <v>5.6108000000000002</v>
      </c>
      <c r="K16" s="38">
        <v>3.9136000000000002</v>
      </c>
    </row>
    <row r="17" spans="1:11">
      <c r="A17" s="51" t="s">
        <v>91</v>
      </c>
      <c r="B17" s="38">
        <v>11.104799999999999</v>
      </c>
      <c r="C17" s="38">
        <v>3.2902</v>
      </c>
      <c r="D17" s="38">
        <v>7.8146000000000004</v>
      </c>
      <c r="E17" s="38">
        <v>4.6698000000000004</v>
      </c>
      <c r="F17" s="38">
        <v>3.1448</v>
      </c>
      <c r="G17" s="15">
        <v>15.2121</v>
      </c>
      <c r="H17" s="38">
        <v>3.6461000000000001</v>
      </c>
      <c r="I17" s="38">
        <v>11.566000000000001</v>
      </c>
      <c r="J17" s="38">
        <v>3.2835999999999999</v>
      </c>
      <c r="K17" s="38">
        <v>8.2822999999999993</v>
      </c>
    </row>
    <row r="18" spans="1:11">
      <c r="A18" s="51" t="s">
        <v>92</v>
      </c>
      <c r="B18" s="38">
        <v>11.1624</v>
      </c>
      <c r="C18" s="38">
        <v>2.7957000000000001</v>
      </c>
      <c r="D18" s="38">
        <v>8.3666999999999998</v>
      </c>
      <c r="E18" s="38">
        <v>5.2069000000000001</v>
      </c>
      <c r="F18" s="38">
        <v>3.1598000000000002</v>
      </c>
      <c r="G18" s="15">
        <v>13.549099999999999</v>
      </c>
      <c r="H18" s="38">
        <v>2.2824</v>
      </c>
      <c r="I18" s="38">
        <v>11.2668</v>
      </c>
      <c r="J18" s="38">
        <v>4.9809999999999999</v>
      </c>
      <c r="K18" s="38">
        <v>6.2857000000000003</v>
      </c>
    </row>
    <row r="19" spans="1:11">
      <c r="A19" s="51" t="s">
        <v>93</v>
      </c>
      <c r="B19" s="42" t="s">
        <v>248</v>
      </c>
      <c r="C19" s="42" t="s">
        <v>248</v>
      </c>
      <c r="D19" s="42" t="s">
        <v>248</v>
      </c>
      <c r="E19" s="42" t="s">
        <v>248</v>
      </c>
      <c r="F19" s="42" t="s">
        <v>248</v>
      </c>
      <c r="G19" s="15">
        <v>15.6706</v>
      </c>
      <c r="H19" s="38">
        <v>2.1549999999999998</v>
      </c>
      <c r="I19" s="38">
        <v>13.515499999999999</v>
      </c>
      <c r="J19" s="38">
        <v>4.6988000000000003</v>
      </c>
      <c r="K19" s="38">
        <v>8.8168000000000006</v>
      </c>
    </row>
    <row r="20" spans="1:11">
      <c r="A20" s="51" t="s">
        <v>94</v>
      </c>
      <c r="B20" s="38">
        <v>12.2523</v>
      </c>
      <c r="C20" s="38">
        <v>3.1551999999999998</v>
      </c>
      <c r="D20" s="38">
        <v>9.0970999999999993</v>
      </c>
      <c r="E20" s="38">
        <v>6.4767000000000001</v>
      </c>
      <c r="F20" s="38">
        <v>2.6204000000000001</v>
      </c>
      <c r="G20" s="15">
        <v>13.116899999999999</v>
      </c>
      <c r="H20" s="38">
        <v>2.3180000000000001</v>
      </c>
      <c r="I20" s="38">
        <v>10.7989</v>
      </c>
      <c r="J20" s="38">
        <v>2.8414999999999999</v>
      </c>
      <c r="K20" s="38">
        <v>7.9573</v>
      </c>
    </row>
    <row r="21" spans="1:11">
      <c r="A21" s="51" t="s">
        <v>95</v>
      </c>
      <c r="B21" s="38">
        <v>12.495699999999999</v>
      </c>
      <c r="C21" s="38">
        <v>4.0445000000000002</v>
      </c>
      <c r="D21" s="38">
        <v>8.4511000000000003</v>
      </c>
      <c r="E21" s="38">
        <v>4.1647999999999996</v>
      </c>
      <c r="F21" s="38">
        <v>4.2864000000000004</v>
      </c>
      <c r="G21" s="15">
        <v>12.7171</v>
      </c>
      <c r="H21" s="38">
        <v>4.0038</v>
      </c>
      <c r="I21" s="38">
        <v>8.7133000000000003</v>
      </c>
      <c r="J21" s="38">
        <v>3.8003</v>
      </c>
      <c r="K21" s="38">
        <v>4.9130000000000003</v>
      </c>
    </row>
    <row r="22" spans="1:11">
      <c r="A22" s="51" t="s">
        <v>96</v>
      </c>
      <c r="B22" s="38">
        <v>12.4087</v>
      </c>
      <c r="C22" s="38">
        <v>2.4897</v>
      </c>
      <c r="D22" s="38">
        <v>9.9190000000000005</v>
      </c>
      <c r="E22" s="38">
        <v>4.0311000000000003</v>
      </c>
      <c r="F22" s="38">
        <v>5.8878000000000004</v>
      </c>
      <c r="G22" s="15">
        <v>15.818300000000001</v>
      </c>
      <c r="H22" s="38">
        <v>4.3636999999999997</v>
      </c>
      <c r="I22" s="38">
        <v>11.454599999999999</v>
      </c>
      <c r="J22" s="38">
        <v>1.9610000000000001</v>
      </c>
      <c r="K22" s="38">
        <v>9.4936000000000007</v>
      </c>
    </row>
    <row r="23" spans="1:11">
      <c r="A23" s="51" t="s">
        <v>97</v>
      </c>
      <c r="B23" s="38">
        <v>14.4191</v>
      </c>
      <c r="C23" s="38">
        <v>2.6015999999999999</v>
      </c>
      <c r="D23" s="38">
        <v>11.817399999999999</v>
      </c>
      <c r="E23" s="38">
        <v>7.4124999999999996</v>
      </c>
      <c r="F23" s="38">
        <v>4.4048999999999996</v>
      </c>
      <c r="G23" s="15">
        <v>16.266400000000001</v>
      </c>
      <c r="H23" s="38">
        <v>3.7757000000000001</v>
      </c>
      <c r="I23" s="38">
        <v>12.4908</v>
      </c>
      <c r="J23" s="38">
        <v>5.0648</v>
      </c>
      <c r="K23" s="38">
        <v>7.4260000000000002</v>
      </c>
    </row>
    <row r="24" spans="1:11">
      <c r="A24" s="51" t="s">
        <v>98</v>
      </c>
      <c r="B24" s="38">
        <v>11.9649</v>
      </c>
      <c r="C24" s="38">
        <v>1.8692</v>
      </c>
      <c r="D24" s="38">
        <v>10.095700000000001</v>
      </c>
      <c r="E24" s="38">
        <v>6.5471000000000004</v>
      </c>
      <c r="F24" s="38">
        <v>3.5487000000000002</v>
      </c>
      <c r="G24" s="15">
        <v>13.5572</v>
      </c>
      <c r="H24" s="38">
        <v>3.3687999999999998</v>
      </c>
      <c r="I24" s="38">
        <v>10.1884</v>
      </c>
      <c r="J24" s="38">
        <v>5.5198</v>
      </c>
      <c r="K24" s="38">
        <v>4.6685999999999996</v>
      </c>
    </row>
    <row r="25" spans="1:11">
      <c r="A25" s="51" t="s">
        <v>99</v>
      </c>
      <c r="B25" s="38">
        <v>16.462299999999999</v>
      </c>
      <c r="C25" s="38">
        <v>1.8259000000000001</v>
      </c>
      <c r="D25" s="38">
        <v>14.6365</v>
      </c>
      <c r="E25" s="38">
        <v>6.9831000000000003</v>
      </c>
      <c r="F25" s="38">
        <v>7.6534000000000004</v>
      </c>
      <c r="G25" s="15">
        <v>16.430099999999999</v>
      </c>
      <c r="H25" s="38">
        <v>2.3014999999999999</v>
      </c>
      <c r="I25" s="38">
        <v>14.1286</v>
      </c>
      <c r="J25" s="38">
        <v>3.6739000000000002</v>
      </c>
      <c r="K25" s="38">
        <v>10.454700000000001</v>
      </c>
    </row>
    <row r="26" spans="1:11">
      <c r="A26" s="51" t="s">
        <v>100</v>
      </c>
      <c r="B26" s="38">
        <v>10.316700000000001</v>
      </c>
      <c r="C26" s="38">
        <v>3.5137999999999998</v>
      </c>
      <c r="D26" s="38">
        <v>6.8029000000000002</v>
      </c>
      <c r="E26" s="38">
        <v>4.5713999999999997</v>
      </c>
      <c r="F26" s="38">
        <v>2.2315</v>
      </c>
      <c r="G26" s="15">
        <v>12.542299999999999</v>
      </c>
      <c r="H26" s="38">
        <v>4.1768999999999998</v>
      </c>
      <c r="I26" s="38">
        <v>8.3653999999999993</v>
      </c>
      <c r="J26" s="38">
        <v>3.1878000000000002</v>
      </c>
      <c r="K26" s="38">
        <v>5.1776</v>
      </c>
    </row>
    <row r="27" spans="1:11">
      <c r="A27" s="51" t="s">
        <v>101</v>
      </c>
      <c r="B27" s="38">
        <v>12.1465</v>
      </c>
      <c r="C27" s="38">
        <v>1.1371</v>
      </c>
      <c r="D27" s="38">
        <v>11.009399999999999</v>
      </c>
      <c r="E27" s="38">
        <v>8.6721000000000004</v>
      </c>
      <c r="F27" s="38">
        <v>2.3372999999999999</v>
      </c>
      <c r="G27" s="15">
        <v>13.007899999999999</v>
      </c>
      <c r="H27" s="38">
        <v>1.8660000000000001</v>
      </c>
      <c r="I27" s="38">
        <v>11.1419</v>
      </c>
      <c r="J27" s="38">
        <v>5.8578999999999999</v>
      </c>
      <c r="K27" s="38">
        <v>5.2840999999999996</v>
      </c>
    </row>
    <row r="28" spans="1:11">
      <c r="A28" s="51" t="s">
        <v>102</v>
      </c>
      <c r="B28" s="38">
        <v>10.441000000000001</v>
      </c>
      <c r="C28" s="38">
        <v>5.4001999999999999</v>
      </c>
      <c r="D28" s="38">
        <v>5.0407000000000002</v>
      </c>
      <c r="E28" s="38">
        <v>3.7608000000000001</v>
      </c>
      <c r="F28" s="38">
        <v>1.28</v>
      </c>
      <c r="G28" s="15">
        <v>8.6379000000000001</v>
      </c>
      <c r="H28" s="38">
        <v>4.5869</v>
      </c>
      <c r="I28" s="38">
        <v>4.0510000000000002</v>
      </c>
      <c r="J28" s="38">
        <v>2.4068000000000001</v>
      </c>
      <c r="K28" s="38">
        <v>1.6442000000000001</v>
      </c>
    </row>
    <row r="29" spans="1:11">
      <c r="A29" s="51" t="s">
        <v>103</v>
      </c>
      <c r="B29" s="38">
        <v>14.382</v>
      </c>
      <c r="C29" s="38">
        <v>2.6821000000000002</v>
      </c>
      <c r="D29" s="38">
        <v>11.6998</v>
      </c>
      <c r="E29" s="38">
        <v>5</v>
      </c>
      <c r="F29" s="38">
        <v>6.6999000000000004</v>
      </c>
      <c r="G29" s="15">
        <v>15.288500000000001</v>
      </c>
      <c r="H29" s="38">
        <v>3.5865999999999998</v>
      </c>
      <c r="I29" s="38">
        <v>11.7019</v>
      </c>
      <c r="J29" s="38">
        <v>3.1246999999999998</v>
      </c>
      <c r="K29" s="38">
        <v>8.5771999999999995</v>
      </c>
    </row>
    <row r="30" spans="1:11">
      <c r="A30" s="51" t="s">
        <v>104</v>
      </c>
      <c r="B30" s="38">
        <v>11.5181</v>
      </c>
      <c r="C30" s="38">
        <v>2.3024</v>
      </c>
      <c r="D30" s="38">
        <v>9.2157</v>
      </c>
      <c r="E30" s="38">
        <v>5.8968999999999996</v>
      </c>
      <c r="F30" s="38">
        <v>3.3188</v>
      </c>
      <c r="G30" s="15">
        <v>12.1539</v>
      </c>
      <c r="H30" s="38">
        <v>1.6974</v>
      </c>
      <c r="I30" s="38">
        <v>10.4565</v>
      </c>
      <c r="J30" s="38">
        <v>4.5338000000000003</v>
      </c>
      <c r="K30" s="38">
        <v>5.9226999999999999</v>
      </c>
    </row>
    <row r="31" spans="1:11">
      <c r="A31" s="51" t="s">
        <v>105</v>
      </c>
      <c r="B31" s="38">
        <v>11.3559</v>
      </c>
      <c r="C31" s="38">
        <v>3.1455000000000002</v>
      </c>
      <c r="D31" s="38">
        <v>8.2104999999999997</v>
      </c>
      <c r="E31" s="38">
        <v>6.2621000000000002</v>
      </c>
      <c r="F31" s="38">
        <v>1.9483999999999999</v>
      </c>
      <c r="G31" s="15">
        <v>14.1571</v>
      </c>
      <c r="H31" s="38">
        <v>2.6848999999999998</v>
      </c>
      <c r="I31" s="38">
        <v>11.472200000000001</v>
      </c>
      <c r="J31" s="38">
        <v>6.3752000000000004</v>
      </c>
      <c r="K31" s="38">
        <v>5.0970000000000004</v>
      </c>
    </row>
    <row r="32" spans="1:11">
      <c r="A32" s="51" t="s">
        <v>106</v>
      </c>
      <c r="B32" s="38">
        <v>11.5024</v>
      </c>
      <c r="C32" s="38">
        <v>2.5693000000000001</v>
      </c>
      <c r="D32" s="38">
        <v>8.9329999999999998</v>
      </c>
      <c r="E32" s="38">
        <v>4.5101000000000004</v>
      </c>
      <c r="F32" s="38">
        <v>4.423</v>
      </c>
      <c r="G32" s="15">
        <v>12.211600000000001</v>
      </c>
      <c r="H32" s="38">
        <v>1.9307000000000001</v>
      </c>
      <c r="I32" s="38">
        <v>10.280900000000001</v>
      </c>
      <c r="J32" s="38">
        <v>4.9302000000000001</v>
      </c>
      <c r="K32" s="38">
        <v>5.3506999999999998</v>
      </c>
    </row>
    <row r="33" spans="1:11">
      <c r="A33" s="51" t="s">
        <v>107</v>
      </c>
      <c r="B33" s="42" t="s">
        <v>248</v>
      </c>
      <c r="C33" s="42" t="s">
        <v>248</v>
      </c>
      <c r="D33" s="42" t="s">
        <v>248</v>
      </c>
      <c r="E33" s="42" t="s">
        <v>248</v>
      </c>
      <c r="F33" s="42" t="s">
        <v>248</v>
      </c>
      <c r="G33" s="15">
        <v>18.644600000000001</v>
      </c>
      <c r="H33" s="38">
        <v>3.1916000000000002</v>
      </c>
      <c r="I33" s="38">
        <v>15.452999999999999</v>
      </c>
      <c r="J33" s="38">
        <v>6.0433000000000003</v>
      </c>
      <c r="K33" s="38">
        <v>9.4097000000000008</v>
      </c>
    </row>
    <row r="34" spans="1:11">
      <c r="A34" s="51" t="s">
        <v>108</v>
      </c>
      <c r="B34" s="42" t="s">
        <v>248</v>
      </c>
      <c r="C34" s="42" t="s">
        <v>248</v>
      </c>
      <c r="D34" s="42" t="s">
        <v>248</v>
      </c>
      <c r="E34" s="42" t="s">
        <v>248</v>
      </c>
      <c r="F34" s="42" t="s">
        <v>248</v>
      </c>
      <c r="G34" s="15">
        <v>15.3657</v>
      </c>
      <c r="H34" s="38">
        <v>1.1323000000000001</v>
      </c>
      <c r="I34" s="38">
        <v>14.2333</v>
      </c>
      <c r="J34" s="38">
        <v>1.8181</v>
      </c>
      <c r="K34" s="38">
        <v>12.4152</v>
      </c>
    </row>
    <row r="35" spans="1:11">
      <c r="A35" s="51" t="s">
        <v>109</v>
      </c>
      <c r="B35" s="38">
        <v>17.144500000000001</v>
      </c>
      <c r="C35" s="38">
        <v>6.7319000000000004</v>
      </c>
      <c r="D35" s="38">
        <v>10.412599999999999</v>
      </c>
      <c r="E35" s="38">
        <v>7.7554999999999996</v>
      </c>
      <c r="F35" s="38">
        <v>2.6572</v>
      </c>
      <c r="G35" s="15">
        <v>19.690200000000001</v>
      </c>
      <c r="H35" s="38">
        <v>1.9556</v>
      </c>
      <c r="I35" s="38">
        <v>17.7346</v>
      </c>
      <c r="J35" s="38">
        <v>7.6188000000000002</v>
      </c>
      <c r="K35" s="38">
        <v>10.1158</v>
      </c>
    </row>
    <row r="36" spans="1:11">
      <c r="A36" s="51" t="s">
        <v>110</v>
      </c>
      <c r="B36" s="38">
        <v>11.544600000000001</v>
      </c>
      <c r="C36" s="38">
        <v>2.823</v>
      </c>
      <c r="D36" s="38">
        <v>8.7216000000000005</v>
      </c>
      <c r="E36" s="38">
        <v>2.4369999999999998</v>
      </c>
      <c r="F36" s="38">
        <v>6.2846000000000002</v>
      </c>
      <c r="G36" s="15">
        <v>15.887700000000001</v>
      </c>
      <c r="H36" s="38">
        <v>3.944</v>
      </c>
      <c r="I36" s="38">
        <v>11.9437</v>
      </c>
      <c r="J36" s="38">
        <v>2.0701999999999998</v>
      </c>
      <c r="K36" s="38">
        <v>9.8734000000000002</v>
      </c>
    </row>
    <row r="37" spans="1:11">
      <c r="A37" s="51" t="s">
        <v>111</v>
      </c>
      <c r="B37" s="38">
        <v>14.208399999999999</v>
      </c>
      <c r="C37" s="38">
        <v>4.3235999999999999</v>
      </c>
      <c r="D37" s="38">
        <v>9.8849</v>
      </c>
      <c r="E37" s="38">
        <v>3.3170000000000002</v>
      </c>
      <c r="F37" s="38">
        <v>6.5678000000000001</v>
      </c>
      <c r="G37" s="15">
        <v>15.5718</v>
      </c>
      <c r="H37" s="38">
        <v>3.2349999999999999</v>
      </c>
      <c r="I37" s="38">
        <v>12.3369</v>
      </c>
      <c r="J37" s="38">
        <v>1.8954</v>
      </c>
      <c r="K37" s="38">
        <v>10.4415</v>
      </c>
    </row>
    <row r="38" spans="1:11">
      <c r="A38" s="51" t="s">
        <v>112</v>
      </c>
      <c r="B38" s="38">
        <v>10.7775</v>
      </c>
      <c r="C38" s="38">
        <v>1.6303000000000001</v>
      </c>
      <c r="D38" s="38">
        <v>9.1471999999999998</v>
      </c>
      <c r="E38" s="38">
        <v>7.1780999999999997</v>
      </c>
      <c r="F38" s="38">
        <v>1.9691000000000001</v>
      </c>
      <c r="G38" s="15">
        <v>14.2544</v>
      </c>
      <c r="H38" s="38">
        <v>1.4986999999999999</v>
      </c>
      <c r="I38" s="38">
        <v>12.755699999999999</v>
      </c>
      <c r="J38" s="38">
        <v>6.1887999999999996</v>
      </c>
      <c r="K38" s="38">
        <v>6.5669000000000004</v>
      </c>
    </row>
    <row r="39" spans="1:11">
      <c r="A39" s="51" t="s">
        <v>113</v>
      </c>
      <c r="B39" s="38">
        <v>10.6425</v>
      </c>
      <c r="C39" s="38">
        <v>4.0975999999999999</v>
      </c>
      <c r="D39" s="38">
        <v>6.5448000000000004</v>
      </c>
      <c r="E39" s="38">
        <v>3.7216999999999998</v>
      </c>
      <c r="F39" s="38">
        <v>2.8231000000000002</v>
      </c>
      <c r="G39" s="15">
        <v>12.825900000000001</v>
      </c>
      <c r="H39" s="38">
        <v>4.9015000000000004</v>
      </c>
      <c r="I39" s="38">
        <v>7.9244000000000003</v>
      </c>
      <c r="J39" s="38">
        <v>2.8504</v>
      </c>
      <c r="K39" s="38">
        <v>5.0740999999999996</v>
      </c>
    </row>
    <row r="40" spans="1:11">
      <c r="A40" s="51" t="s">
        <v>114</v>
      </c>
      <c r="B40" s="38">
        <v>12.9819</v>
      </c>
      <c r="C40" s="38">
        <v>3.5979000000000001</v>
      </c>
      <c r="D40" s="38">
        <v>9.3840000000000003</v>
      </c>
      <c r="E40" s="38">
        <v>6.6543000000000001</v>
      </c>
      <c r="F40" s="38">
        <v>2.7296</v>
      </c>
      <c r="G40" s="15">
        <v>15.923500000000001</v>
      </c>
      <c r="H40" s="38">
        <v>2.0615999999999999</v>
      </c>
      <c r="I40" s="38">
        <v>13.8619</v>
      </c>
      <c r="J40" s="38">
        <v>7.7121000000000004</v>
      </c>
      <c r="K40" s="38">
        <v>6.1497999999999999</v>
      </c>
    </row>
    <row r="41" spans="1:11">
      <c r="A41" s="51" t="s">
        <v>115</v>
      </c>
      <c r="B41" s="38">
        <v>12.5886</v>
      </c>
      <c r="C41" s="38">
        <v>2.0217999999999998</v>
      </c>
      <c r="D41" s="38">
        <v>10.566800000000001</v>
      </c>
      <c r="E41" s="38">
        <v>5.5906000000000002</v>
      </c>
      <c r="F41" s="38">
        <v>4.9760999999999997</v>
      </c>
      <c r="G41" s="15">
        <v>14.463900000000001</v>
      </c>
      <c r="H41" s="38">
        <v>2.6190000000000002</v>
      </c>
      <c r="I41" s="38">
        <v>11.845000000000001</v>
      </c>
      <c r="J41" s="38">
        <v>7.4284999999999997</v>
      </c>
      <c r="K41" s="38">
        <v>4.4165000000000001</v>
      </c>
    </row>
    <row r="42" spans="1:11">
      <c r="A42" s="51" t="s">
        <v>116</v>
      </c>
      <c r="B42" s="42" t="s">
        <v>248</v>
      </c>
      <c r="C42" s="42" t="s">
        <v>248</v>
      </c>
      <c r="D42" s="42" t="s">
        <v>248</v>
      </c>
      <c r="E42" s="42" t="s">
        <v>248</v>
      </c>
      <c r="F42" s="42" t="s">
        <v>248</v>
      </c>
      <c r="G42" s="15">
        <v>14.0923</v>
      </c>
      <c r="H42" s="38">
        <v>1.3196000000000001</v>
      </c>
      <c r="I42" s="38">
        <v>12.7727</v>
      </c>
      <c r="J42" s="38">
        <v>2.3816000000000002</v>
      </c>
      <c r="K42" s="38">
        <v>10.3911</v>
      </c>
    </row>
    <row r="43" spans="1:11">
      <c r="A43" s="51" t="s">
        <v>117</v>
      </c>
      <c r="B43" s="38">
        <v>16.231200000000001</v>
      </c>
      <c r="C43" s="38">
        <v>2.5244</v>
      </c>
      <c r="D43" s="38">
        <v>13.706799999999999</v>
      </c>
      <c r="E43" s="38">
        <v>9.8519000000000005</v>
      </c>
      <c r="F43" s="38">
        <v>3.8549000000000002</v>
      </c>
      <c r="G43" s="15">
        <v>19.6053</v>
      </c>
      <c r="H43" s="38">
        <v>2.5627</v>
      </c>
      <c r="I43" s="38">
        <v>17.0426</v>
      </c>
      <c r="J43" s="38">
        <v>5.4908999999999999</v>
      </c>
      <c r="K43" s="38">
        <v>11.5517</v>
      </c>
    </row>
    <row r="44" spans="1:11">
      <c r="A44" s="51" t="s">
        <v>118</v>
      </c>
      <c r="B44" s="38">
        <v>12.6778</v>
      </c>
      <c r="C44" s="38">
        <v>3.8140999999999998</v>
      </c>
      <c r="D44" s="38">
        <v>8.8635999999999999</v>
      </c>
      <c r="E44" s="38">
        <v>6.7154999999999996</v>
      </c>
      <c r="F44" s="38">
        <v>2.1482000000000001</v>
      </c>
      <c r="G44" s="15">
        <v>14.6479</v>
      </c>
      <c r="H44" s="38">
        <v>6.8851000000000004</v>
      </c>
      <c r="I44" s="38">
        <v>7.7626999999999997</v>
      </c>
      <c r="J44" s="38">
        <v>4.2240000000000002</v>
      </c>
      <c r="K44" s="38">
        <v>3.5387</v>
      </c>
    </row>
    <row r="45" spans="1:11">
      <c r="A45" s="51" t="s">
        <v>119</v>
      </c>
      <c r="B45" s="42" t="s">
        <v>248</v>
      </c>
      <c r="C45" s="42" t="s">
        <v>248</v>
      </c>
      <c r="D45" s="42" t="s">
        <v>248</v>
      </c>
      <c r="E45" s="42" t="s">
        <v>248</v>
      </c>
      <c r="F45" s="42" t="s">
        <v>248</v>
      </c>
      <c r="G45" s="15">
        <v>10.5596</v>
      </c>
      <c r="H45" s="38">
        <v>1.6428</v>
      </c>
      <c r="I45" s="38">
        <v>8.9167000000000005</v>
      </c>
      <c r="J45" s="38">
        <v>3.81</v>
      </c>
      <c r="K45" s="38">
        <v>5.1067</v>
      </c>
    </row>
    <row r="46" spans="1:11">
      <c r="A46" s="51" t="s">
        <v>120</v>
      </c>
      <c r="B46" s="38">
        <v>11.193</v>
      </c>
      <c r="C46" s="38">
        <v>1.8553999999999999</v>
      </c>
      <c r="D46" s="38">
        <v>9.3376000000000001</v>
      </c>
      <c r="E46" s="38">
        <v>8.7565000000000008</v>
      </c>
      <c r="F46" s="38">
        <v>0.58109999999999995</v>
      </c>
      <c r="G46" s="15">
        <v>14.431900000000001</v>
      </c>
      <c r="H46" s="38">
        <v>2.5516000000000001</v>
      </c>
      <c r="I46" s="38">
        <v>11.8802</v>
      </c>
      <c r="J46" s="38">
        <v>10.597899999999999</v>
      </c>
      <c r="K46" s="38">
        <v>1.2823</v>
      </c>
    </row>
    <row r="47" spans="1:11">
      <c r="A47" s="51" t="s">
        <v>121</v>
      </c>
      <c r="B47" s="38">
        <v>13.547000000000001</v>
      </c>
      <c r="C47" s="38">
        <v>6.8037000000000001</v>
      </c>
      <c r="D47" s="38">
        <v>6.7432999999999996</v>
      </c>
      <c r="E47" s="38">
        <v>5.2938000000000001</v>
      </c>
      <c r="F47" s="38">
        <v>1.4495</v>
      </c>
      <c r="G47" s="15">
        <v>15.3292</v>
      </c>
      <c r="H47" s="38">
        <v>6.2721</v>
      </c>
      <c r="I47" s="38">
        <v>9.0571000000000002</v>
      </c>
      <c r="J47" s="38">
        <v>7.5064000000000002</v>
      </c>
      <c r="K47" s="38">
        <v>1.5507</v>
      </c>
    </row>
    <row r="48" spans="1:11">
      <c r="A48" s="51" t="s">
        <v>122</v>
      </c>
      <c r="B48" s="38">
        <v>10.492000000000001</v>
      </c>
      <c r="C48" s="38">
        <v>2.4091999999999998</v>
      </c>
      <c r="D48" s="38">
        <v>8.0828000000000007</v>
      </c>
      <c r="E48" s="38">
        <v>5.8163</v>
      </c>
      <c r="F48" s="38">
        <v>2.2665000000000002</v>
      </c>
      <c r="G48" s="15">
        <v>10.8492</v>
      </c>
      <c r="H48" s="38">
        <v>2.1185999999999998</v>
      </c>
      <c r="I48" s="38">
        <v>8.7306000000000008</v>
      </c>
      <c r="J48" s="38">
        <v>4.8090000000000002</v>
      </c>
      <c r="K48" s="38">
        <v>3.9216000000000002</v>
      </c>
    </row>
    <row r="49" spans="1:11">
      <c r="A49" s="51" t="s">
        <v>123</v>
      </c>
      <c r="B49" s="38">
        <v>15.803599999999999</v>
      </c>
      <c r="C49" s="38">
        <v>2.5630000000000002</v>
      </c>
      <c r="D49" s="38">
        <v>13.240600000000001</v>
      </c>
      <c r="E49" s="38">
        <v>9.0396000000000001</v>
      </c>
      <c r="F49" s="38">
        <v>4.2011000000000003</v>
      </c>
      <c r="G49" s="15">
        <v>17.464400000000001</v>
      </c>
      <c r="H49" s="38">
        <v>2.9304000000000001</v>
      </c>
      <c r="I49" s="38">
        <v>14.534000000000001</v>
      </c>
      <c r="J49" s="38">
        <v>7.1092000000000004</v>
      </c>
      <c r="K49" s="38">
        <v>7.4246999999999996</v>
      </c>
    </row>
    <row r="50" spans="1:11">
      <c r="A50" s="51" t="s">
        <v>124</v>
      </c>
      <c r="B50" s="38">
        <v>12.7254</v>
      </c>
      <c r="C50" s="38">
        <v>5.431</v>
      </c>
      <c r="D50" s="38">
        <v>7.2944000000000004</v>
      </c>
      <c r="E50" s="38">
        <v>3.6747999999999998</v>
      </c>
      <c r="F50" s="38">
        <v>3.6196000000000002</v>
      </c>
      <c r="G50" s="15">
        <v>14.559100000000001</v>
      </c>
      <c r="H50" s="38">
        <v>5.7289000000000003</v>
      </c>
      <c r="I50" s="38">
        <v>8.8301999999999996</v>
      </c>
      <c r="J50" s="38">
        <v>2.9588999999999999</v>
      </c>
      <c r="K50" s="38">
        <v>5.8712999999999997</v>
      </c>
    </row>
    <row r="51" spans="1:11">
      <c r="A51" s="51" t="s">
        <v>125</v>
      </c>
      <c r="B51" s="42" t="s">
        <v>248</v>
      </c>
      <c r="C51" s="42" t="s">
        <v>248</v>
      </c>
      <c r="D51" s="42" t="s">
        <v>248</v>
      </c>
      <c r="E51" s="42" t="s">
        <v>248</v>
      </c>
      <c r="F51" s="42" t="s">
        <v>248</v>
      </c>
      <c r="G51" s="15">
        <v>12.6561</v>
      </c>
      <c r="H51" s="38">
        <v>1.6584000000000001</v>
      </c>
      <c r="I51" s="38">
        <v>10.9977</v>
      </c>
      <c r="J51" s="38">
        <v>6.7218</v>
      </c>
      <c r="K51" s="38">
        <v>4.2759</v>
      </c>
    </row>
    <row r="52" spans="1:11">
      <c r="A52" s="51" t="s">
        <v>126</v>
      </c>
      <c r="B52" s="38">
        <v>14.451499999999999</v>
      </c>
      <c r="C52" s="38">
        <v>2.6400999999999999</v>
      </c>
      <c r="D52" s="38">
        <v>11.811400000000001</v>
      </c>
      <c r="E52" s="38">
        <v>4.0671999999999997</v>
      </c>
      <c r="F52" s="38">
        <v>7.7442000000000002</v>
      </c>
      <c r="G52" s="15">
        <v>16.114799999999999</v>
      </c>
      <c r="H52" s="38">
        <v>2.7932999999999999</v>
      </c>
      <c r="I52" s="38">
        <v>13.3215</v>
      </c>
      <c r="J52" s="38">
        <v>4.7484000000000002</v>
      </c>
      <c r="K52" s="38">
        <v>8.5731999999999999</v>
      </c>
    </row>
    <row r="53" spans="1:11">
      <c r="A53" s="51" t="s">
        <v>127</v>
      </c>
      <c r="B53" s="38">
        <v>15.3749</v>
      </c>
      <c r="C53" s="38">
        <v>3.7037</v>
      </c>
      <c r="D53" s="38">
        <v>11.671200000000001</v>
      </c>
      <c r="E53" s="38">
        <v>5.9013999999999998</v>
      </c>
      <c r="F53" s="38">
        <v>5.7698</v>
      </c>
      <c r="G53" s="15">
        <v>15.138199999999999</v>
      </c>
      <c r="H53" s="38">
        <v>2.5546000000000002</v>
      </c>
      <c r="I53" s="38">
        <v>12.583600000000001</v>
      </c>
      <c r="J53" s="38">
        <v>2.2393000000000001</v>
      </c>
      <c r="K53" s="38">
        <v>10.3443</v>
      </c>
    </row>
    <row r="54" spans="1:11">
      <c r="A54" s="51" t="s">
        <v>128</v>
      </c>
      <c r="B54" s="38">
        <v>11.8203</v>
      </c>
      <c r="C54" s="38">
        <v>1.0411999999999999</v>
      </c>
      <c r="D54" s="38">
        <v>10.7791</v>
      </c>
      <c r="E54" s="38">
        <v>7.7584</v>
      </c>
      <c r="F54" s="38">
        <v>3.0207000000000002</v>
      </c>
      <c r="G54" s="15">
        <v>14.864699999999999</v>
      </c>
      <c r="H54" s="38">
        <v>1.1117999999999999</v>
      </c>
      <c r="I54" s="38">
        <v>13.7529</v>
      </c>
      <c r="J54" s="38">
        <v>4.3432000000000004</v>
      </c>
      <c r="K54" s="38">
        <v>9.4097000000000008</v>
      </c>
    </row>
    <row r="55" spans="1:11">
      <c r="A55" s="40" t="s">
        <v>129</v>
      </c>
      <c r="B55" s="41"/>
      <c r="C55" s="41"/>
      <c r="D55" s="41"/>
      <c r="E55" s="41"/>
      <c r="F55" s="41"/>
      <c r="G55" s="41"/>
      <c r="H55" s="41"/>
      <c r="I55" s="41"/>
      <c r="J55" s="41"/>
      <c r="K55" s="41"/>
    </row>
    <row r="56" spans="1:11">
      <c r="A56" s="52" t="s">
        <v>131</v>
      </c>
      <c r="B56" s="38">
        <v>11.2034</v>
      </c>
      <c r="C56" s="38">
        <v>4.5987</v>
      </c>
      <c r="D56" s="38">
        <v>6.6048</v>
      </c>
      <c r="E56" s="38">
        <v>2.2166999999999999</v>
      </c>
      <c r="F56" s="38">
        <v>4.3879999999999999</v>
      </c>
      <c r="G56" s="15">
        <v>15.771100000000001</v>
      </c>
      <c r="H56" s="38">
        <v>5.0984999999999996</v>
      </c>
      <c r="I56" s="38">
        <v>10.672599999999999</v>
      </c>
      <c r="J56" s="38">
        <v>3.0373000000000001</v>
      </c>
      <c r="K56" s="38">
        <v>7.6353999999999997</v>
      </c>
    </row>
    <row r="57" spans="1:11">
      <c r="A57" s="52" t="s">
        <v>180</v>
      </c>
      <c r="B57" s="38">
        <v>6.4557000000000002</v>
      </c>
      <c r="C57" s="38">
        <v>1.0415000000000001</v>
      </c>
      <c r="D57" s="38">
        <v>5.4142999999999999</v>
      </c>
      <c r="E57" s="38">
        <v>3.8008000000000002</v>
      </c>
      <c r="F57" s="38">
        <v>1.6134999999999999</v>
      </c>
      <c r="G57" s="15">
        <v>7.5556000000000001</v>
      </c>
      <c r="H57" s="38">
        <v>0.72929999999999995</v>
      </c>
      <c r="I57" s="38">
        <v>6.8262999999999998</v>
      </c>
      <c r="J57" s="38">
        <v>1.3962000000000001</v>
      </c>
      <c r="K57" s="38">
        <v>5.4301000000000004</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59"/>
  <sheetViews>
    <sheetView workbookViewId="0"/>
  </sheetViews>
  <sheetFormatPr defaultRowHeight="15"/>
  <cols>
    <col min="1" max="1" width="26" customWidth="1"/>
    <col min="2" max="11" width="16" customWidth="1"/>
  </cols>
  <sheetData>
    <row r="1" spans="1:11">
      <c r="A1" s="2" t="s">
        <v>27</v>
      </c>
    </row>
    <row r="2" spans="1:11">
      <c r="A2" s="43" t="s">
        <v>73</v>
      </c>
      <c r="B2" s="66">
        <v>2005</v>
      </c>
      <c r="C2" s="45"/>
      <c r="D2" s="45"/>
      <c r="E2" s="45"/>
      <c r="F2" s="45"/>
      <c r="G2" s="66">
        <v>2007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13.3003</v>
      </c>
      <c r="C4" s="38">
        <v>3.1631999999999998</v>
      </c>
      <c r="D4" s="38">
        <v>10.1371</v>
      </c>
      <c r="E4" s="38">
        <v>3.1968999999999999</v>
      </c>
      <c r="F4" s="38">
        <v>6.9402999999999997</v>
      </c>
      <c r="G4" s="15">
        <v>12.5312</v>
      </c>
      <c r="H4" s="38">
        <v>3.7528999999999999</v>
      </c>
      <c r="I4" s="38">
        <v>8.7782999999999998</v>
      </c>
      <c r="J4" s="38">
        <v>2.3826999999999998</v>
      </c>
      <c r="K4" s="38">
        <v>6.3956999999999997</v>
      </c>
    </row>
    <row r="5" spans="1:11">
      <c r="A5" s="51" t="s">
        <v>79</v>
      </c>
      <c r="B5" s="38">
        <v>13.178599999999999</v>
      </c>
      <c r="C5" s="38">
        <v>1.0995999999999999</v>
      </c>
      <c r="D5" s="38">
        <v>12.079000000000001</v>
      </c>
      <c r="E5" s="38">
        <v>8.8242999999999991</v>
      </c>
      <c r="F5" s="38">
        <v>3.2547999999999999</v>
      </c>
      <c r="G5" s="15">
        <v>11.651899999999999</v>
      </c>
      <c r="H5" s="38">
        <v>2.7473000000000001</v>
      </c>
      <c r="I5" s="38">
        <v>8.9047000000000001</v>
      </c>
      <c r="J5" s="38">
        <v>6.9459999999999997</v>
      </c>
      <c r="K5" s="38">
        <v>1.9587000000000001</v>
      </c>
    </row>
    <row r="6" spans="1:11">
      <c r="A6" s="51" t="s">
        <v>80</v>
      </c>
      <c r="B6" s="38">
        <v>14.2646</v>
      </c>
      <c r="C6" s="38">
        <v>2.1627999999999998</v>
      </c>
      <c r="D6" s="38">
        <v>12.101800000000001</v>
      </c>
      <c r="E6" s="38">
        <v>2.5529000000000002</v>
      </c>
      <c r="F6" s="38">
        <v>9.5488999999999997</v>
      </c>
      <c r="G6" s="15">
        <v>12.3681</v>
      </c>
      <c r="H6" s="38">
        <v>3.8816000000000002</v>
      </c>
      <c r="I6" s="38">
        <v>8.4863999999999997</v>
      </c>
      <c r="J6" s="38">
        <v>2.5125000000000002</v>
      </c>
      <c r="K6" s="38">
        <v>5.9740000000000002</v>
      </c>
    </row>
    <row r="7" spans="1:11">
      <c r="A7" s="51" t="s">
        <v>81</v>
      </c>
      <c r="B7" s="38">
        <v>10.0364</v>
      </c>
      <c r="C7" s="38">
        <v>2.9544000000000001</v>
      </c>
      <c r="D7" s="38">
        <v>7.0819999999999999</v>
      </c>
      <c r="E7" s="38">
        <v>2.6214</v>
      </c>
      <c r="F7" s="38">
        <v>4.4606000000000003</v>
      </c>
      <c r="G7" s="15">
        <v>10.7249</v>
      </c>
      <c r="H7" s="38">
        <v>2.8708</v>
      </c>
      <c r="I7" s="38">
        <v>7.8540999999999999</v>
      </c>
      <c r="J7" s="38">
        <v>3.2286999999999999</v>
      </c>
      <c r="K7" s="38">
        <v>4.6254999999999997</v>
      </c>
    </row>
    <row r="8" spans="1:11">
      <c r="A8" s="51" t="s">
        <v>82</v>
      </c>
      <c r="B8" s="38">
        <v>14.120799999999999</v>
      </c>
      <c r="C8" s="38">
        <v>2.8754</v>
      </c>
      <c r="D8" s="38">
        <v>11.2454</v>
      </c>
      <c r="E8" s="38">
        <v>4.5071000000000003</v>
      </c>
      <c r="F8" s="38">
        <v>6.7382</v>
      </c>
      <c r="G8" s="15">
        <v>12.460900000000001</v>
      </c>
      <c r="H8" s="38">
        <v>2.2707999999999999</v>
      </c>
      <c r="I8" s="38">
        <v>10.190099999999999</v>
      </c>
      <c r="J8" s="38">
        <v>2.2097000000000002</v>
      </c>
      <c r="K8" s="38">
        <v>7.9805000000000001</v>
      </c>
    </row>
    <row r="9" spans="1:11">
      <c r="A9" s="51" t="s">
        <v>83</v>
      </c>
      <c r="B9" s="38">
        <v>9.0609999999999999</v>
      </c>
      <c r="C9" s="38">
        <v>1.5467</v>
      </c>
      <c r="D9" s="38">
        <v>7.5141999999999998</v>
      </c>
      <c r="E9" s="38">
        <v>4.2131999999999996</v>
      </c>
      <c r="F9" s="38">
        <v>3.3014999999999999</v>
      </c>
      <c r="G9" s="15">
        <v>8.7704000000000004</v>
      </c>
      <c r="H9" s="38">
        <v>1.5214000000000001</v>
      </c>
      <c r="I9" s="38">
        <v>7.2489999999999997</v>
      </c>
      <c r="J9" s="38">
        <v>3.8797999999999999</v>
      </c>
      <c r="K9" s="38">
        <v>3.3692000000000002</v>
      </c>
    </row>
    <row r="10" spans="1:11">
      <c r="A10" s="51" t="s">
        <v>84</v>
      </c>
      <c r="B10" s="38">
        <v>10.4665</v>
      </c>
      <c r="C10" s="38">
        <v>1.9124000000000001</v>
      </c>
      <c r="D10" s="38">
        <v>8.5541</v>
      </c>
      <c r="E10" s="38">
        <v>2.2888000000000002</v>
      </c>
      <c r="F10" s="38">
        <v>6.2652999999999999</v>
      </c>
      <c r="G10" s="15">
        <v>10.272500000000001</v>
      </c>
      <c r="H10" s="38">
        <v>1.5238</v>
      </c>
      <c r="I10" s="38">
        <v>8.7486999999999995</v>
      </c>
      <c r="J10" s="38">
        <v>1.3104</v>
      </c>
      <c r="K10" s="38">
        <v>7.4382000000000001</v>
      </c>
    </row>
    <row r="11" spans="1:11">
      <c r="A11" s="51" t="s">
        <v>85</v>
      </c>
      <c r="B11" s="38">
        <v>13.266400000000001</v>
      </c>
      <c r="C11" s="38">
        <v>2.3290000000000002</v>
      </c>
      <c r="D11" s="38">
        <v>10.9374</v>
      </c>
      <c r="E11" s="38">
        <v>3.9239000000000002</v>
      </c>
      <c r="F11" s="38">
        <v>7.0134999999999996</v>
      </c>
      <c r="G11" s="15">
        <v>13.0185</v>
      </c>
      <c r="H11" s="38">
        <v>1.2807999999999999</v>
      </c>
      <c r="I11" s="38">
        <v>11.7378</v>
      </c>
      <c r="J11" s="38">
        <v>2.5628000000000002</v>
      </c>
      <c r="K11" s="38">
        <v>9.1750000000000007</v>
      </c>
    </row>
    <row r="12" spans="1:11">
      <c r="A12" s="51" t="s">
        <v>86</v>
      </c>
      <c r="B12" s="38">
        <v>14.8233</v>
      </c>
      <c r="C12" s="38">
        <v>9.7722999999999995</v>
      </c>
      <c r="D12" s="38">
        <v>5.0510000000000002</v>
      </c>
      <c r="E12" s="38">
        <v>2.4527999999999999</v>
      </c>
      <c r="F12" s="38">
        <v>2.6000999999999999</v>
      </c>
      <c r="G12" s="15">
        <v>14.2249</v>
      </c>
      <c r="H12" s="38">
        <v>6.1154000000000002</v>
      </c>
      <c r="I12" s="38">
        <v>8.1095000000000006</v>
      </c>
      <c r="J12" s="38">
        <v>2.1886000000000001</v>
      </c>
      <c r="K12" s="38">
        <v>5.9208999999999996</v>
      </c>
    </row>
    <row r="13" spans="1:11">
      <c r="A13" s="51" t="s">
        <v>87</v>
      </c>
      <c r="B13" s="38">
        <v>15.974399999999999</v>
      </c>
      <c r="C13" s="38">
        <v>2.3940000000000001</v>
      </c>
      <c r="D13" s="38">
        <v>13.580399999999999</v>
      </c>
      <c r="E13" s="38">
        <v>2.9963000000000002</v>
      </c>
      <c r="F13" s="38">
        <v>10.584199999999999</v>
      </c>
      <c r="G13" s="15">
        <v>13.489699999999999</v>
      </c>
      <c r="H13" s="38">
        <v>2.3570000000000002</v>
      </c>
      <c r="I13" s="38">
        <v>11.1327</v>
      </c>
      <c r="J13" s="38">
        <v>1.2835000000000001</v>
      </c>
      <c r="K13" s="38">
        <v>9.8491999999999997</v>
      </c>
    </row>
    <row r="14" spans="1:11">
      <c r="A14" s="51" t="s">
        <v>88</v>
      </c>
      <c r="B14" s="38">
        <v>11.722</v>
      </c>
      <c r="C14" s="38">
        <v>2.2605</v>
      </c>
      <c r="D14" s="38">
        <v>9.4614999999999991</v>
      </c>
      <c r="E14" s="38">
        <v>3.3740999999999999</v>
      </c>
      <c r="F14" s="38">
        <v>6.0875000000000004</v>
      </c>
      <c r="G14" s="15">
        <v>9.1209000000000007</v>
      </c>
      <c r="H14" s="38">
        <v>4.5928000000000004</v>
      </c>
      <c r="I14" s="38">
        <v>4.5281000000000002</v>
      </c>
      <c r="J14" s="38">
        <v>1.7622</v>
      </c>
      <c r="K14" s="38">
        <v>2.7658999999999998</v>
      </c>
    </row>
    <row r="15" spans="1:11">
      <c r="A15" s="51" t="s">
        <v>89</v>
      </c>
      <c r="B15" s="38">
        <v>13.6768</v>
      </c>
      <c r="C15" s="38">
        <v>2.1516999999999999</v>
      </c>
      <c r="D15" s="38">
        <v>11.5251</v>
      </c>
      <c r="E15" s="38">
        <v>4.6104000000000003</v>
      </c>
      <c r="F15" s="38">
        <v>6.9146999999999998</v>
      </c>
      <c r="G15" s="15">
        <v>13.166600000000001</v>
      </c>
      <c r="H15" s="38">
        <v>1.3698999999999999</v>
      </c>
      <c r="I15" s="38">
        <v>11.7967</v>
      </c>
      <c r="J15" s="38">
        <v>4.3707000000000003</v>
      </c>
      <c r="K15" s="38">
        <v>7.4260000000000002</v>
      </c>
    </row>
    <row r="16" spans="1:11">
      <c r="A16" s="51" t="s">
        <v>90</v>
      </c>
      <c r="B16" s="38">
        <v>11.860300000000001</v>
      </c>
      <c r="C16" s="38">
        <v>1.7538</v>
      </c>
      <c r="D16" s="38">
        <v>10.1065</v>
      </c>
      <c r="E16" s="38">
        <v>3.8378999999999999</v>
      </c>
      <c r="F16" s="38">
        <v>6.2686000000000002</v>
      </c>
      <c r="G16" s="15">
        <v>9.8954000000000004</v>
      </c>
      <c r="H16" s="38">
        <v>1.4125000000000001</v>
      </c>
      <c r="I16" s="38">
        <v>8.4827999999999992</v>
      </c>
      <c r="J16" s="38">
        <v>3.1168</v>
      </c>
      <c r="K16" s="38">
        <v>5.3661000000000003</v>
      </c>
    </row>
    <row r="17" spans="1:11">
      <c r="A17" s="51" t="s">
        <v>91</v>
      </c>
      <c r="B17" s="38">
        <v>15.485799999999999</v>
      </c>
      <c r="C17" s="38">
        <v>2.6608000000000001</v>
      </c>
      <c r="D17" s="38">
        <v>12.825100000000001</v>
      </c>
      <c r="E17" s="38">
        <v>2.4262000000000001</v>
      </c>
      <c r="F17" s="38">
        <v>10.398899999999999</v>
      </c>
      <c r="G17" s="15">
        <v>14.33</v>
      </c>
      <c r="H17" s="38">
        <v>5.0316000000000001</v>
      </c>
      <c r="I17" s="38">
        <v>9.2984000000000009</v>
      </c>
      <c r="J17" s="38">
        <v>1.5121</v>
      </c>
      <c r="K17" s="38">
        <v>7.7862</v>
      </c>
    </row>
    <row r="18" spans="1:11">
      <c r="A18" s="51" t="s">
        <v>92</v>
      </c>
      <c r="B18" s="38">
        <v>14.9376</v>
      </c>
      <c r="C18" s="38">
        <v>3.5051999999999999</v>
      </c>
      <c r="D18" s="38">
        <v>11.432399999999999</v>
      </c>
      <c r="E18" s="38">
        <v>2.3557999999999999</v>
      </c>
      <c r="F18" s="38">
        <v>9.0764999999999993</v>
      </c>
      <c r="G18" s="15">
        <v>15.170500000000001</v>
      </c>
      <c r="H18" s="38">
        <v>5.4927000000000001</v>
      </c>
      <c r="I18" s="38">
        <v>9.6778999999999993</v>
      </c>
      <c r="J18" s="38">
        <v>1.8163</v>
      </c>
      <c r="K18" s="38">
        <v>7.8616000000000001</v>
      </c>
    </row>
    <row r="19" spans="1:11">
      <c r="A19" s="51" t="s">
        <v>93</v>
      </c>
      <c r="B19" s="38">
        <v>15.076599999999999</v>
      </c>
      <c r="C19" s="38">
        <v>2.4834999999999998</v>
      </c>
      <c r="D19" s="38">
        <v>12.5931</v>
      </c>
      <c r="E19" s="38">
        <v>2.9693999999999998</v>
      </c>
      <c r="F19" s="38">
        <v>9.6236999999999995</v>
      </c>
      <c r="G19" s="15">
        <v>14.9407</v>
      </c>
      <c r="H19" s="38">
        <v>2.2890000000000001</v>
      </c>
      <c r="I19" s="38">
        <v>12.6518</v>
      </c>
      <c r="J19" s="38">
        <v>2.1488999999999998</v>
      </c>
      <c r="K19" s="38">
        <v>10.502800000000001</v>
      </c>
    </row>
    <row r="20" spans="1:11">
      <c r="A20" s="51" t="s">
        <v>94</v>
      </c>
      <c r="B20" s="38">
        <v>13.59</v>
      </c>
      <c r="C20" s="38">
        <v>3.3218999999999999</v>
      </c>
      <c r="D20" s="38">
        <v>10.268000000000001</v>
      </c>
      <c r="E20" s="38">
        <v>2.4752999999999998</v>
      </c>
      <c r="F20" s="38">
        <v>7.7927</v>
      </c>
      <c r="G20" s="15">
        <v>12.276300000000001</v>
      </c>
      <c r="H20" s="38">
        <v>3.6724999999999999</v>
      </c>
      <c r="I20" s="38">
        <v>8.6036999999999999</v>
      </c>
      <c r="J20" s="38">
        <v>1.8513999999999999</v>
      </c>
      <c r="K20" s="38">
        <v>6.7523</v>
      </c>
    </row>
    <row r="21" spans="1:11">
      <c r="A21" s="51" t="s">
        <v>95</v>
      </c>
      <c r="B21" s="38">
        <v>11.1593</v>
      </c>
      <c r="C21" s="38">
        <v>3.0876999999999999</v>
      </c>
      <c r="D21" s="38">
        <v>8.0716000000000001</v>
      </c>
      <c r="E21" s="38">
        <v>2.0493000000000001</v>
      </c>
      <c r="F21" s="38">
        <v>6.0224000000000002</v>
      </c>
      <c r="G21" s="15">
        <v>13.0306</v>
      </c>
      <c r="H21" s="38">
        <v>6.3704000000000001</v>
      </c>
      <c r="I21" s="38">
        <v>6.6603000000000003</v>
      </c>
      <c r="J21" s="38">
        <v>1.6546000000000001</v>
      </c>
      <c r="K21" s="38">
        <v>5.0057</v>
      </c>
    </row>
    <row r="22" spans="1:11">
      <c r="A22" s="51" t="s">
        <v>96</v>
      </c>
      <c r="B22" s="38">
        <v>14.4697</v>
      </c>
      <c r="C22" s="38">
        <v>4.2869999999999999</v>
      </c>
      <c r="D22" s="38">
        <v>10.182600000000001</v>
      </c>
      <c r="E22" s="38">
        <v>1.0365</v>
      </c>
      <c r="F22" s="38">
        <v>9.1462000000000003</v>
      </c>
      <c r="G22" s="15">
        <v>12.185700000000001</v>
      </c>
      <c r="H22" s="38">
        <v>3.1472000000000002</v>
      </c>
      <c r="I22" s="38">
        <v>9.0385000000000009</v>
      </c>
      <c r="J22" s="38">
        <v>0.66490000000000005</v>
      </c>
      <c r="K22" s="38">
        <v>8.3735999999999997</v>
      </c>
    </row>
    <row r="23" spans="1:11">
      <c r="A23" s="51" t="s">
        <v>97</v>
      </c>
      <c r="B23" s="38">
        <v>17.966100000000001</v>
      </c>
      <c r="C23" s="38">
        <v>4.4481999999999999</v>
      </c>
      <c r="D23" s="38">
        <v>13.517799999999999</v>
      </c>
      <c r="E23" s="38">
        <v>5.1759000000000004</v>
      </c>
      <c r="F23" s="38">
        <v>8.3419000000000008</v>
      </c>
      <c r="G23" s="15">
        <v>16.544799999999999</v>
      </c>
      <c r="H23" s="38">
        <v>4.7407000000000004</v>
      </c>
      <c r="I23" s="38">
        <v>11.8041</v>
      </c>
      <c r="J23" s="38">
        <v>2.8308</v>
      </c>
      <c r="K23" s="38">
        <v>8.9733000000000001</v>
      </c>
    </row>
    <row r="24" spans="1:11">
      <c r="A24" s="51" t="s">
        <v>98</v>
      </c>
      <c r="B24" s="38">
        <v>10.775600000000001</v>
      </c>
      <c r="C24" s="38">
        <v>3.6017000000000001</v>
      </c>
      <c r="D24" s="38">
        <v>7.1738999999999997</v>
      </c>
      <c r="E24" s="38">
        <v>3.2172000000000001</v>
      </c>
      <c r="F24" s="38">
        <v>3.9567000000000001</v>
      </c>
      <c r="G24" s="15">
        <v>11.2965</v>
      </c>
      <c r="H24" s="38">
        <v>7.0136000000000003</v>
      </c>
      <c r="I24" s="38">
        <v>4.2830000000000004</v>
      </c>
      <c r="J24" s="38">
        <v>1.4353</v>
      </c>
      <c r="K24" s="38">
        <v>2.8475999999999999</v>
      </c>
    </row>
    <row r="25" spans="1:11">
      <c r="A25" s="51" t="s">
        <v>99</v>
      </c>
      <c r="B25" s="38">
        <v>17.295400000000001</v>
      </c>
      <c r="C25" s="38">
        <v>5.7068000000000003</v>
      </c>
      <c r="D25" s="38">
        <v>11.588699999999999</v>
      </c>
      <c r="E25" s="38">
        <v>2.4925000000000002</v>
      </c>
      <c r="F25" s="38">
        <v>9.0961999999999996</v>
      </c>
      <c r="G25" s="15">
        <v>16.973199999999999</v>
      </c>
      <c r="H25" s="38">
        <v>8.6795000000000009</v>
      </c>
      <c r="I25" s="38">
        <v>8.2935999999999996</v>
      </c>
      <c r="J25" s="38">
        <v>1.9301999999999999</v>
      </c>
      <c r="K25" s="38">
        <v>6.3634000000000004</v>
      </c>
    </row>
    <row r="26" spans="1:11">
      <c r="A26" s="51" t="s">
        <v>100</v>
      </c>
      <c r="B26" s="38">
        <v>13.9084</v>
      </c>
      <c r="C26" s="38">
        <v>4.2683999999999997</v>
      </c>
      <c r="D26" s="38">
        <v>9.64</v>
      </c>
      <c r="E26" s="38">
        <v>2.2888999999999999</v>
      </c>
      <c r="F26" s="38">
        <v>7.3510999999999997</v>
      </c>
      <c r="G26" s="15">
        <v>13.7554</v>
      </c>
      <c r="H26" s="38">
        <v>4.3791000000000002</v>
      </c>
      <c r="I26" s="38">
        <v>9.3763000000000005</v>
      </c>
      <c r="J26" s="38">
        <v>1.8269</v>
      </c>
      <c r="K26" s="38">
        <v>7.5494000000000003</v>
      </c>
    </row>
    <row r="27" spans="1:11">
      <c r="A27" s="51" t="s">
        <v>101</v>
      </c>
      <c r="B27" s="38">
        <v>11.9785</v>
      </c>
      <c r="C27" s="38">
        <v>1.9568000000000001</v>
      </c>
      <c r="D27" s="38">
        <v>10.021699999999999</v>
      </c>
      <c r="E27" s="38">
        <v>3.7406999999999999</v>
      </c>
      <c r="F27" s="38">
        <v>6.2809999999999997</v>
      </c>
      <c r="G27" s="15">
        <v>12.015000000000001</v>
      </c>
      <c r="H27" s="38">
        <v>2.0497000000000001</v>
      </c>
      <c r="I27" s="38">
        <v>9.9652999999999992</v>
      </c>
      <c r="J27" s="38">
        <v>3.0482999999999998</v>
      </c>
      <c r="K27" s="38">
        <v>6.9169</v>
      </c>
    </row>
    <row r="28" spans="1:11">
      <c r="A28" s="51" t="s">
        <v>102</v>
      </c>
      <c r="B28" s="38">
        <v>9.1113999999999997</v>
      </c>
      <c r="C28" s="38">
        <v>2.9346999999999999</v>
      </c>
      <c r="D28" s="38">
        <v>6.1765999999999996</v>
      </c>
      <c r="E28" s="38">
        <v>2.8386999999999998</v>
      </c>
      <c r="F28" s="38">
        <v>3.3380000000000001</v>
      </c>
      <c r="G28" s="15">
        <v>10.509499999999999</v>
      </c>
      <c r="H28" s="38">
        <v>2.2829000000000002</v>
      </c>
      <c r="I28" s="38">
        <v>8.2265999999999995</v>
      </c>
      <c r="J28" s="38">
        <v>1.7777000000000001</v>
      </c>
      <c r="K28" s="38">
        <v>6.4489000000000001</v>
      </c>
    </row>
    <row r="29" spans="1:11">
      <c r="A29" s="51" t="s">
        <v>103</v>
      </c>
      <c r="B29" s="38">
        <v>14.3384</v>
      </c>
      <c r="C29" s="38">
        <v>3.9510000000000001</v>
      </c>
      <c r="D29" s="38">
        <v>10.3873</v>
      </c>
      <c r="E29" s="38">
        <v>2.4638</v>
      </c>
      <c r="F29" s="38">
        <v>7.9234999999999998</v>
      </c>
      <c r="G29" s="15">
        <v>13.3721</v>
      </c>
      <c r="H29" s="38">
        <v>4.6757999999999997</v>
      </c>
      <c r="I29" s="38">
        <v>8.6963000000000008</v>
      </c>
      <c r="J29" s="38">
        <v>2.3506999999999998</v>
      </c>
      <c r="K29" s="38">
        <v>6.3456000000000001</v>
      </c>
    </row>
    <row r="30" spans="1:11">
      <c r="A30" s="51" t="s">
        <v>104</v>
      </c>
      <c r="B30" s="38">
        <v>13.085699999999999</v>
      </c>
      <c r="C30" s="38">
        <v>2.2351000000000001</v>
      </c>
      <c r="D30" s="38">
        <v>10.8506</v>
      </c>
      <c r="E30" s="38">
        <v>2.6505000000000001</v>
      </c>
      <c r="F30" s="38">
        <v>8.2001000000000008</v>
      </c>
      <c r="G30" s="15">
        <v>13.0322</v>
      </c>
      <c r="H30" s="38">
        <v>2.9306000000000001</v>
      </c>
      <c r="I30" s="38">
        <v>10.1015</v>
      </c>
      <c r="J30" s="38">
        <v>1.8190999999999999</v>
      </c>
      <c r="K30" s="38">
        <v>8.2824000000000009</v>
      </c>
    </row>
    <row r="31" spans="1:11">
      <c r="A31" s="51" t="s">
        <v>105</v>
      </c>
      <c r="B31" s="38">
        <v>12.898300000000001</v>
      </c>
      <c r="C31" s="38">
        <v>1.1638999999999999</v>
      </c>
      <c r="D31" s="38">
        <v>11.734400000000001</v>
      </c>
      <c r="E31" s="38">
        <v>3.8136000000000001</v>
      </c>
      <c r="F31" s="38">
        <v>7.9207000000000001</v>
      </c>
      <c r="G31" s="15">
        <v>13.0649</v>
      </c>
      <c r="H31" s="38">
        <v>2.2772999999999999</v>
      </c>
      <c r="I31" s="38">
        <v>10.787599999999999</v>
      </c>
      <c r="J31" s="38">
        <v>3.3151999999999999</v>
      </c>
      <c r="K31" s="38">
        <v>7.4724000000000004</v>
      </c>
    </row>
    <row r="32" spans="1:11">
      <c r="A32" s="51" t="s">
        <v>106</v>
      </c>
      <c r="B32" s="38">
        <v>11.2883</v>
      </c>
      <c r="C32" s="38">
        <v>2.1012</v>
      </c>
      <c r="D32" s="38">
        <v>9.1870999999999992</v>
      </c>
      <c r="E32" s="38">
        <v>3.7862</v>
      </c>
      <c r="F32" s="38">
        <v>5.4009</v>
      </c>
      <c r="G32" s="15">
        <v>12.0434</v>
      </c>
      <c r="H32" s="38">
        <v>3.3439000000000001</v>
      </c>
      <c r="I32" s="38">
        <v>8.6995000000000005</v>
      </c>
      <c r="J32" s="38">
        <v>3.5013000000000001</v>
      </c>
      <c r="K32" s="38">
        <v>5.1981999999999999</v>
      </c>
    </row>
    <row r="33" spans="1:11">
      <c r="A33" s="51" t="s">
        <v>107</v>
      </c>
      <c r="B33" s="38">
        <v>17.840299999999999</v>
      </c>
      <c r="C33" s="38">
        <v>2.1362000000000001</v>
      </c>
      <c r="D33" s="38">
        <v>15.7041</v>
      </c>
      <c r="E33" s="38">
        <v>5.9560000000000004</v>
      </c>
      <c r="F33" s="38">
        <v>9.7481000000000009</v>
      </c>
      <c r="G33" s="15">
        <v>19.258199999999999</v>
      </c>
      <c r="H33" s="38">
        <v>3.1949000000000001</v>
      </c>
      <c r="I33" s="38">
        <v>16.063400000000001</v>
      </c>
      <c r="J33" s="38">
        <v>4.5399000000000003</v>
      </c>
      <c r="K33" s="38">
        <v>11.5235</v>
      </c>
    </row>
    <row r="34" spans="1:11">
      <c r="A34" s="51" t="s">
        <v>108</v>
      </c>
      <c r="B34" s="38">
        <v>16.3432</v>
      </c>
      <c r="C34" s="38">
        <v>2.7917000000000001</v>
      </c>
      <c r="D34" s="38">
        <v>13.551500000000001</v>
      </c>
      <c r="E34" s="38">
        <v>1.7857000000000001</v>
      </c>
      <c r="F34" s="38">
        <v>11.7658</v>
      </c>
      <c r="G34" s="15">
        <v>14.3908</v>
      </c>
      <c r="H34" s="38">
        <v>2.5350999999999999</v>
      </c>
      <c r="I34" s="38">
        <v>11.855700000000001</v>
      </c>
      <c r="J34" s="38">
        <v>1.1093999999999999</v>
      </c>
      <c r="K34" s="38">
        <v>10.7463</v>
      </c>
    </row>
    <row r="35" spans="1:11">
      <c r="A35" s="51" t="s">
        <v>109</v>
      </c>
      <c r="B35" s="38">
        <v>15.929600000000001</v>
      </c>
      <c r="C35" s="38">
        <v>2.2288000000000001</v>
      </c>
      <c r="D35" s="38">
        <v>13.700799999999999</v>
      </c>
      <c r="E35" s="38">
        <v>4.3959000000000001</v>
      </c>
      <c r="F35" s="38">
        <v>9.3048999999999999</v>
      </c>
      <c r="G35" s="15">
        <v>12.3485</v>
      </c>
      <c r="H35" s="38">
        <v>2.1718000000000002</v>
      </c>
      <c r="I35" s="38">
        <v>10.1767</v>
      </c>
      <c r="J35" s="38">
        <v>3.5807000000000002</v>
      </c>
      <c r="K35" s="38">
        <v>6.5959000000000003</v>
      </c>
    </row>
    <row r="36" spans="1:11">
      <c r="A36" s="51" t="s">
        <v>110</v>
      </c>
      <c r="B36" s="38">
        <v>14.723100000000001</v>
      </c>
      <c r="C36" s="38">
        <v>2.8565</v>
      </c>
      <c r="D36" s="38">
        <v>11.8665</v>
      </c>
      <c r="E36" s="38">
        <v>0.97270000000000001</v>
      </c>
      <c r="F36" s="38">
        <v>10.893800000000001</v>
      </c>
      <c r="G36" s="15">
        <v>14.3087</v>
      </c>
      <c r="H36" s="38">
        <v>3.0853000000000002</v>
      </c>
      <c r="I36" s="38">
        <v>11.2235</v>
      </c>
      <c r="J36" s="38">
        <v>0.70109999999999995</v>
      </c>
      <c r="K36" s="38">
        <v>10.5223</v>
      </c>
    </row>
    <row r="37" spans="1:11">
      <c r="A37" s="51" t="s">
        <v>111</v>
      </c>
      <c r="B37" s="38">
        <v>14.3653</v>
      </c>
      <c r="C37" s="38">
        <v>2.1806999999999999</v>
      </c>
      <c r="D37" s="38">
        <v>12.1846</v>
      </c>
      <c r="E37" s="38">
        <v>1.6352</v>
      </c>
      <c r="F37" s="38">
        <v>10.5494</v>
      </c>
      <c r="G37" s="15">
        <v>13.235799999999999</v>
      </c>
      <c r="H37" s="38">
        <v>1.8169999999999999</v>
      </c>
      <c r="I37" s="38">
        <v>11.418799999999999</v>
      </c>
      <c r="J37" s="38">
        <v>1.381</v>
      </c>
      <c r="K37" s="38">
        <v>10.0379</v>
      </c>
    </row>
    <row r="38" spans="1:11">
      <c r="A38" s="51" t="s">
        <v>112</v>
      </c>
      <c r="B38" s="38">
        <v>15.8866</v>
      </c>
      <c r="C38" s="38">
        <v>4.1021000000000001</v>
      </c>
      <c r="D38" s="38">
        <v>11.7845</v>
      </c>
      <c r="E38" s="38">
        <v>3.7604000000000002</v>
      </c>
      <c r="F38" s="38">
        <v>8.0242000000000004</v>
      </c>
      <c r="G38" s="15">
        <v>13.893599999999999</v>
      </c>
      <c r="H38" s="38">
        <v>5.9295999999999998</v>
      </c>
      <c r="I38" s="38">
        <v>7.9640000000000004</v>
      </c>
      <c r="J38" s="38">
        <v>1.7873000000000001</v>
      </c>
      <c r="K38" s="38">
        <v>6.1767000000000003</v>
      </c>
    </row>
    <row r="39" spans="1:11">
      <c r="A39" s="51" t="s">
        <v>113</v>
      </c>
      <c r="B39" s="38">
        <v>13.534599999999999</v>
      </c>
      <c r="C39" s="38">
        <v>5.4188999999999998</v>
      </c>
      <c r="D39" s="38">
        <v>8.1157000000000004</v>
      </c>
      <c r="E39" s="38">
        <v>1.5042</v>
      </c>
      <c r="F39" s="38">
        <v>6.6113999999999997</v>
      </c>
      <c r="G39" s="15">
        <v>15.201599999999999</v>
      </c>
      <c r="H39" s="38">
        <v>7.2327000000000004</v>
      </c>
      <c r="I39" s="38">
        <v>7.9688999999999997</v>
      </c>
      <c r="J39" s="38">
        <v>1.3581000000000001</v>
      </c>
      <c r="K39" s="38">
        <v>6.6106999999999996</v>
      </c>
    </row>
    <row r="40" spans="1:11">
      <c r="A40" s="51" t="s">
        <v>114</v>
      </c>
      <c r="B40" s="38">
        <v>15.979799999999999</v>
      </c>
      <c r="C40" s="38">
        <v>3.9264000000000001</v>
      </c>
      <c r="D40" s="38">
        <v>12.0534</v>
      </c>
      <c r="E40" s="38">
        <v>4.9984000000000002</v>
      </c>
      <c r="F40" s="38">
        <v>7.0549999999999997</v>
      </c>
      <c r="G40" s="15">
        <v>14.3933</v>
      </c>
      <c r="H40" s="38">
        <v>8.0052000000000003</v>
      </c>
      <c r="I40" s="38">
        <v>6.3880999999999997</v>
      </c>
      <c r="J40" s="38">
        <v>2.3439999999999999</v>
      </c>
      <c r="K40" s="38">
        <v>4.0441000000000003</v>
      </c>
    </row>
    <row r="41" spans="1:11">
      <c r="A41" s="51" t="s">
        <v>115</v>
      </c>
      <c r="B41" s="38">
        <v>12.699199999999999</v>
      </c>
      <c r="C41" s="38">
        <v>2.3963000000000001</v>
      </c>
      <c r="D41" s="38">
        <v>10.302899999999999</v>
      </c>
      <c r="E41" s="38">
        <v>4.484</v>
      </c>
      <c r="F41" s="38">
        <v>5.8189000000000002</v>
      </c>
      <c r="G41" s="15">
        <v>11.806699999999999</v>
      </c>
      <c r="H41" s="38">
        <v>2.8496999999999999</v>
      </c>
      <c r="I41" s="38">
        <v>8.9570000000000007</v>
      </c>
      <c r="J41" s="38">
        <v>4.0613000000000001</v>
      </c>
      <c r="K41" s="38">
        <v>4.8956999999999997</v>
      </c>
    </row>
    <row r="42" spans="1:11">
      <c r="A42" s="51" t="s">
        <v>116</v>
      </c>
      <c r="B42" s="38">
        <v>15.161</v>
      </c>
      <c r="C42" s="38">
        <v>2.9889999999999999</v>
      </c>
      <c r="D42" s="38">
        <v>12.172000000000001</v>
      </c>
      <c r="E42" s="38">
        <v>2.5773000000000001</v>
      </c>
      <c r="F42" s="38">
        <v>9.5946999999999996</v>
      </c>
      <c r="G42" s="15">
        <v>15.2486</v>
      </c>
      <c r="H42" s="38">
        <v>3.7284000000000002</v>
      </c>
      <c r="I42" s="38">
        <v>11.520099999999999</v>
      </c>
      <c r="J42" s="38">
        <v>2.6549999999999998</v>
      </c>
      <c r="K42" s="38">
        <v>8.8651</v>
      </c>
    </row>
    <row r="43" spans="1:11">
      <c r="A43" s="51" t="s">
        <v>117</v>
      </c>
      <c r="B43" s="38">
        <v>17.1572</v>
      </c>
      <c r="C43" s="38">
        <v>2.5739000000000001</v>
      </c>
      <c r="D43" s="38">
        <v>14.583299999999999</v>
      </c>
      <c r="E43" s="38">
        <v>5.7257999999999996</v>
      </c>
      <c r="F43" s="38">
        <v>8.8575999999999997</v>
      </c>
      <c r="G43" s="15">
        <v>16.994800000000001</v>
      </c>
      <c r="H43" s="38">
        <v>2.1377000000000002</v>
      </c>
      <c r="I43" s="38">
        <v>14.857100000000001</v>
      </c>
      <c r="J43" s="38">
        <v>2.8643999999999998</v>
      </c>
      <c r="K43" s="38">
        <v>11.992699999999999</v>
      </c>
    </row>
    <row r="44" spans="1:11">
      <c r="A44" s="51" t="s">
        <v>118</v>
      </c>
      <c r="B44" s="38">
        <v>13.6219</v>
      </c>
      <c r="C44" s="38">
        <v>5.6508000000000003</v>
      </c>
      <c r="D44" s="38">
        <v>7.9710999999999999</v>
      </c>
      <c r="E44" s="38">
        <v>4.4546999999999999</v>
      </c>
      <c r="F44" s="38">
        <v>3.5164</v>
      </c>
      <c r="G44" s="15">
        <v>12.7904</v>
      </c>
      <c r="H44" s="38">
        <v>5.1262999999999996</v>
      </c>
      <c r="I44" s="38">
        <v>7.6641000000000004</v>
      </c>
      <c r="J44" s="38">
        <v>3.0693999999999999</v>
      </c>
      <c r="K44" s="38">
        <v>4.5946999999999996</v>
      </c>
    </row>
    <row r="45" spans="1:11">
      <c r="A45" s="51" t="s">
        <v>119</v>
      </c>
      <c r="B45" s="38">
        <v>11.605</v>
      </c>
      <c r="C45" s="38">
        <v>2.0230000000000001</v>
      </c>
      <c r="D45" s="38">
        <v>9.5820000000000007</v>
      </c>
      <c r="E45" s="38">
        <v>3.1030000000000002</v>
      </c>
      <c r="F45" s="38">
        <v>6.4789000000000003</v>
      </c>
      <c r="G45" s="15">
        <v>10.9457</v>
      </c>
      <c r="H45" s="38">
        <v>2.4089999999999998</v>
      </c>
      <c r="I45" s="38">
        <v>8.5366999999999997</v>
      </c>
      <c r="J45" s="38">
        <v>2.3824999999999998</v>
      </c>
      <c r="K45" s="38">
        <v>6.1542000000000003</v>
      </c>
    </row>
    <row r="46" spans="1:11">
      <c r="A46" s="51" t="s">
        <v>120</v>
      </c>
      <c r="B46" s="38">
        <v>14.234299999999999</v>
      </c>
      <c r="C46" s="38">
        <v>4.5787000000000004</v>
      </c>
      <c r="D46" s="38">
        <v>9.6555999999999997</v>
      </c>
      <c r="E46" s="38">
        <v>4.8437999999999999</v>
      </c>
      <c r="F46" s="38">
        <v>4.8117000000000001</v>
      </c>
      <c r="G46" s="15">
        <v>11.508900000000001</v>
      </c>
      <c r="H46" s="38">
        <v>6.1280000000000001</v>
      </c>
      <c r="I46" s="38">
        <v>5.3808999999999996</v>
      </c>
      <c r="J46" s="38">
        <v>2.5897000000000001</v>
      </c>
      <c r="K46" s="38">
        <v>2.7911999999999999</v>
      </c>
    </row>
    <row r="47" spans="1:11">
      <c r="A47" s="51" t="s">
        <v>121</v>
      </c>
      <c r="B47" s="38">
        <v>13.1152</v>
      </c>
      <c r="C47" s="38">
        <v>5.4135999999999997</v>
      </c>
      <c r="D47" s="38">
        <v>7.7016</v>
      </c>
      <c r="E47" s="38">
        <v>4.9478</v>
      </c>
      <c r="F47" s="38">
        <v>2.7538</v>
      </c>
      <c r="G47" s="15">
        <v>11.4443</v>
      </c>
      <c r="H47" s="38">
        <v>5.0606999999999998</v>
      </c>
      <c r="I47" s="38">
        <v>6.3836000000000004</v>
      </c>
      <c r="J47" s="38">
        <v>3.1122000000000001</v>
      </c>
      <c r="K47" s="38">
        <v>3.2713999999999999</v>
      </c>
    </row>
    <row r="48" spans="1:11">
      <c r="A48" s="51" t="s">
        <v>122</v>
      </c>
      <c r="B48" s="38">
        <v>10.9183</v>
      </c>
      <c r="C48" s="38">
        <v>2.0642</v>
      </c>
      <c r="D48" s="38">
        <v>8.8539999999999992</v>
      </c>
      <c r="E48" s="38">
        <v>2.6149</v>
      </c>
      <c r="F48" s="38">
        <v>6.2390999999999996</v>
      </c>
      <c r="G48" s="15">
        <v>9.9589999999999996</v>
      </c>
      <c r="H48" s="38">
        <v>2.4155000000000002</v>
      </c>
      <c r="I48" s="38">
        <v>7.5434999999999999</v>
      </c>
      <c r="J48" s="38">
        <v>1.964</v>
      </c>
      <c r="K48" s="38">
        <v>5.5795000000000003</v>
      </c>
    </row>
    <row r="49" spans="1:11">
      <c r="A49" s="51" t="s">
        <v>123</v>
      </c>
      <c r="B49" s="38">
        <v>18.0062</v>
      </c>
      <c r="C49" s="38">
        <v>3.8043999999999998</v>
      </c>
      <c r="D49" s="38">
        <v>14.2018</v>
      </c>
      <c r="E49" s="38">
        <v>6.0481999999999996</v>
      </c>
      <c r="F49" s="38">
        <v>8.1536000000000008</v>
      </c>
      <c r="G49" s="15">
        <v>19.233799999999999</v>
      </c>
      <c r="H49" s="38">
        <v>4.3102</v>
      </c>
      <c r="I49" s="38">
        <v>14.9236</v>
      </c>
      <c r="J49" s="38">
        <v>4.7248999999999999</v>
      </c>
      <c r="K49" s="38">
        <v>10.198600000000001</v>
      </c>
    </row>
    <row r="50" spans="1:11">
      <c r="A50" s="51" t="s">
        <v>124</v>
      </c>
      <c r="B50" s="38">
        <v>14.796900000000001</v>
      </c>
      <c r="C50" s="38">
        <v>4.3811999999999998</v>
      </c>
      <c r="D50" s="38">
        <v>10.415800000000001</v>
      </c>
      <c r="E50" s="38">
        <v>3.1267999999999998</v>
      </c>
      <c r="F50" s="38">
        <v>7.2889999999999997</v>
      </c>
      <c r="G50" s="15">
        <v>13.700100000000001</v>
      </c>
      <c r="H50" s="38">
        <v>5.8338999999999999</v>
      </c>
      <c r="I50" s="38">
        <v>7.8662000000000001</v>
      </c>
      <c r="J50" s="38">
        <v>2.1732</v>
      </c>
      <c r="K50" s="38">
        <v>5.6931000000000003</v>
      </c>
    </row>
    <row r="51" spans="1:11">
      <c r="A51" s="51" t="s">
        <v>125</v>
      </c>
      <c r="B51" s="38">
        <v>11.3912</v>
      </c>
      <c r="C51" s="38">
        <v>1.9573</v>
      </c>
      <c r="D51" s="38">
        <v>9.4338999999999995</v>
      </c>
      <c r="E51" s="38">
        <v>2.7259000000000002</v>
      </c>
      <c r="F51" s="38">
        <v>6.7081</v>
      </c>
      <c r="G51" s="15">
        <v>10.7919</v>
      </c>
      <c r="H51" s="38">
        <v>2.9798</v>
      </c>
      <c r="I51" s="38">
        <v>7.8121</v>
      </c>
      <c r="J51" s="38">
        <v>2.2364000000000002</v>
      </c>
      <c r="K51" s="38">
        <v>5.5757000000000003</v>
      </c>
    </row>
    <row r="52" spans="1:11">
      <c r="A52" s="51" t="s">
        <v>126</v>
      </c>
      <c r="B52" s="38">
        <v>16.6617</v>
      </c>
      <c r="C52" s="38">
        <v>2.8610000000000002</v>
      </c>
      <c r="D52" s="38">
        <v>13.800700000000001</v>
      </c>
      <c r="E52" s="38">
        <v>6.2755999999999998</v>
      </c>
      <c r="F52" s="38">
        <v>7.5251000000000001</v>
      </c>
      <c r="G52" s="15">
        <v>16.6004</v>
      </c>
      <c r="H52" s="38">
        <v>1.8421000000000001</v>
      </c>
      <c r="I52" s="38">
        <v>14.7583</v>
      </c>
      <c r="J52" s="38">
        <v>5.2426000000000004</v>
      </c>
      <c r="K52" s="38">
        <v>9.5157000000000007</v>
      </c>
    </row>
    <row r="53" spans="1:11">
      <c r="A53" s="51" t="s">
        <v>127</v>
      </c>
      <c r="B53" s="38">
        <v>14.3393</v>
      </c>
      <c r="C53" s="38">
        <v>3.1928999999999998</v>
      </c>
      <c r="D53" s="38">
        <v>11.1464</v>
      </c>
      <c r="E53" s="38">
        <v>1.9610000000000001</v>
      </c>
      <c r="F53" s="38">
        <v>9.1853999999999996</v>
      </c>
      <c r="G53" s="15">
        <v>14.0587</v>
      </c>
      <c r="H53" s="38">
        <v>3.9676999999999998</v>
      </c>
      <c r="I53" s="38">
        <v>10.090999999999999</v>
      </c>
      <c r="J53" s="38">
        <v>1.5784</v>
      </c>
      <c r="K53" s="38">
        <v>8.5126000000000008</v>
      </c>
    </row>
    <row r="54" spans="1:11">
      <c r="A54" s="51" t="s">
        <v>128</v>
      </c>
      <c r="B54" s="38">
        <v>14.079599999999999</v>
      </c>
      <c r="C54" s="38">
        <v>1.5059</v>
      </c>
      <c r="D54" s="38">
        <v>12.573700000000001</v>
      </c>
      <c r="E54" s="38">
        <v>2.8950999999999998</v>
      </c>
      <c r="F54" s="38">
        <v>9.6785999999999994</v>
      </c>
      <c r="G54" s="15">
        <v>13.386799999999999</v>
      </c>
      <c r="H54" s="38">
        <v>1.9399</v>
      </c>
      <c r="I54" s="38">
        <v>11.446899999999999</v>
      </c>
      <c r="J54" s="38">
        <v>2.7654000000000001</v>
      </c>
      <c r="K54" s="38">
        <v>8.6814999999999998</v>
      </c>
    </row>
    <row r="55" spans="1:11">
      <c r="A55" s="40" t="s">
        <v>129</v>
      </c>
      <c r="B55" s="41"/>
      <c r="C55" s="41"/>
      <c r="D55" s="41"/>
      <c r="E55" s="41"/>
      <c r="F55" s="41"/>
      <c r="G55" s="41"/>
      <c r="H55" s="41"/>
      <c r="I55" s="41"/>
      <c r="J55" s="41"/>
      <c r="K55" s="41"/>
    </row>
    <row r="56" spans="1:11">
      <c r="A56" s="52" t="s">
        <v>131</v>
      </c>
      <c r="B56" s="38">
        <v>16.590900000000001</v>
      </c>
      <c r="C56" s="38">
        <v>4.9509999999999996</v>
      </c>
      <c r="D56" s="38">
        <v>11.639900000000001</v>
      </c>
      <c r="E56" s="38">
        <v>1.9453</v>
      </c>
      <c r="F56" s="38">
        <v>9.6944999999999997</v>
      </c>
      <c r="G56" s="15">
        <v>16.998000000000001</v>
      </c>
      <c r="H56" s="38">
        <v>9.4341000000000008</v>
      </c>
      <c r="I56" s="38">
        <v>7.5639000000000003</v>
      </c>
      <c r="J56" s="38">
        <v>1.7764</v>
      </c>
      <c r="K56" s="38">
        <v>5.7874999999999996</v>
      </c>
    </row>
    <row r="57" spans="1:11">
      <c r="A57" s="52" t="s">
        <v>180</v>
      </c>
      <c r="B57" s="38">
        <v>8.8643000000000001</v>
      </c>
      <c r="C57" s="38">
        <v>1.1671</v>
      </c>
      <c r="D57" s="38">
        <v>7.6973000000000003</v>
      </c>
      <c r="E57" s="38">
        <v>2.29</v>
      </c>
      <c r="F57" s="38">
        <v>5.4073000000000002</v>
      </c>
      <c r="G57" s="15">
        <v>7.3987999999999996</v>
      </c>
      <c r="H57" s="38">
        <v>0.68989999999999996</v>
      </c>
      <c r="I57" s="38">
        <v>6.7088999999999999</v>
      </c>
      <c r="J57" s="38">
        <v>1.1025</v>
      </c>
      <c r="K57" s="38">
        <v>5.6063999999999998</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K59"/>
  <sheetViews>
    <sheetView workbookViewId="0"/>
  </sheetViews>
  <sheetFormatPr defaultRowHeight="15"/>
  <cols>
    <col min="1" max="1" width="26" customWidth="1"/>
    <col min="2" max="11" width="16" customWidth="1"/>
  </cols>
  <sheetData>
    <row r="1" spans="1:11">
      <c r="A1" s="2" t="s">
        <v>27</v>
      </c>
    </row>
    <row r="2" spans="1:11">
      <c r="A2" s="43" t="s">
        <v>73</v>
      </c>
      <c r="B2" s="66">
        <v>2009</v>
      </c>
      <c r="C2" s="45"/>
      <c r="D2" s="45"/>
      <c r="E2" s="45"/>
      <c r="F2" s="45"/>
      <c r="G2" s="66">
        <v>2011</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12.8354</v>
      </c>
      <c r="C4" s="38">
        <v>2.8041</v>
      </c>
      <c r="D4" s="38">
        <v>10.0313</v>
      </c>
      <c r="E4" s="38">
        <v>1.9538</v>
      </c>
      <c r="F4" s="38">
        <v>8.0775000000000006</v>
      </c>
      <c r="G4" s="15">
        <v>12.653600000000001</v>
      </c>
      <c r="H4" s="38">
        <v>2.4015</v>
      </c>
      <c r="I4" s="38">
        <v>10.2521</v>
      </c>
      <c r="J4" s="38">
        <v>1.6822999999999999</v>
      </c>
      <c r="K4" s="38">
        <v>8.5698000000000008</v>
      </c>
    </row>
    <row r="5" spans="1:11">
      <c r="A5" s="51" t="s">
        <v>79</v>
      </c>
      <c r="B5" s="38">
        <v>10.1669</v>
      </c>
      <c r="C5" s="38">
        <v>1.3182</v>
      </c>
      <c r="D5" s="38">
        <v>8.8488000000000007</v>
      </c>
      <c r="E5" s="38">
        <v>6.0415000000000001</v>
      </c>
      <c r="F5" s="38">
        <v>2.8073000000000001</v>
      </c>
      <c r="G5" s="15">
        <v>10.497999999999999</v>
      </c>
      <c r="H5" s="38">
        <v>1.1588000000000001</v>
      </c>
      <c r="I5" s="38">
        <v>9.3392999999999997</v>
      </c>
      <c r="J5" s="38">
        <v>5.9926000000000004</v>
      </c>
      <c r="K5" s="38">
        <v>3.3466</v>
      </c>
    </row>
    <row r="6" spans="1:11">
      <c r="A6" s="51" t="s">
        <v>80</v>
      </c>
      <c r="B6" s="38">
        <v>12.7644</v>
      </c>
      <c r="C6" s="38">
        <v>3.1490999999999998</v>
      </c>
      <c r="D6" s="38">
        <v>9.6152999999999995</v>
      </c>
      <c r="E6" s="38">
        <v>1.08</v>
      </c>
      <c r="F6" s="38">
        <v>8.5352999999999994</v>
      </c>
      <c r="G6" s="15">
        <v>12.914300000000001</v>
      </c>
      <c r="H6" s="38">
        <v>2.9847999999999999</v>
      </c>
      <c r="I6" s="38">
        <v>9.9295000000000009</v>
      </c>
      <c r="J6" s="38">
        <v>0.86160000000000003</v>
      </c>
      <c r="K6" s="38">
        <v>9.0678000000000001</v>
      </c>
    </row>
    <row r="7" spans="1:11">
      <c r="A7" s="51" t="s">
        <v>81</v>
      </c>
      <c r="B7" s="38">
        <v>11.5542</v>
      </c>
      <c r="C7" s="38">
        <v>1.7959000000000001</v>
      </c>
      <c r="D7" s="38">
        <v>9.7583000000000002</v>
      </c>
      <c r="E7" s="38">
        <v>2.4603000000000002</v>
      </c>
      <c r="F7" s="38">
        <v>7.2980999999999998</v>
      </c>
      <c r="G7" s="15">
        <v>10.590299999999999</v>
      </c>
      <c r="H7" s="38">
        <v>1.1426000000000001</v>
      </c>
      <c r="I7" s="38">
        <v>9.4476999999999993</v>
      </c>
      <c r="J7" s="38">
        <v>1.4056</v>
      </c>
      <c r="K7" s="38">
        <v>8.0420999999999996</v>
      </c>
    </row>
    <row r="8" spans="1:11">
      <c r="A8" s="51" t="s">
        <v>82</v>
      </c>
      <c r="B8" s="38">
        <v>12.4567</v>
      </c>
      <c r="C8" s="38">
        <v>1.0814999999999999</v>
      </c>
      <c r="D8" s="38">
        <v>11.3752</v>
      </c>
      <c r="E8" s="38">
        <v>2.1461000000000001</v>
      </c>
      <c r="F8" s="38">
        <v>9.2291000000000007</v>
      </c>
      <c r="G8" s="15">
        <v>11.324400000000001</v>
      </c>
      <c r="H8" s="38">
        <v>1.2612000000000001</v>
      </c>
      <c r="I8" s="38">
        <v>10.0633</v>
      </c>
      <c r="J8" s="38">
        <v>1.3463000000000001</v>
      </c>
      <c r="K8" s="38">
        <v>8.7170000000000005</v>
      </c>
    </row>
    <row r="9" spans="1:11">
      <c r="A9" s="51" t="s">
        <v>83</v>
      </c>
      <c r="B9" s="38">
        <v>9.0802999999999994</v>
      </c>
      <c r="C9" s="38">
        <v>1.3964000000000001</v>
      </c>
      <c r="D9" s="38">
        <v>7.6839000000000004</v>
      </c>
      <c r="E9" s="38">
        <v>2.306</v>
      </c>
      <c r="F9" s="38">
        <v>5.3779000000000003</v>
      </c>
      <c r="G9" s="15">
        <v>9.8194999999999997</v>
      </c>
      <c r="H9" s="38">
        <v>0.90769999999999995</v>
      </c>
      <c r="I9" s="38">
        <v>8.9117999999999995</v>
      </c>
      <c r="J9" s="38">
        <v>2.5474000000000001</v>
      </c>
      <c r="K9" s="38">
        <v>6.3643999999999998</v>
      </c>
    </row>
    <row r="10" spans="1:11">
      <c r="A10" s="51" t="s">
        <v>84</v>
      </c>
      <c r="B10" s="38">
        <v>10.546099999999999</v>
      </c>
      <c r="C10" s="38">
        <v>1.6991000000000001</v>
      </c>
      <c r="D10" s="38">
        <v>8.8468999999999998</v>
      </c>
      <c r="E10" s="38">
        <v>1.4334</v>
      </c>
      <c r="F10" s="38">
        <v>7.4135999999999997</v>
      </c>
      <c r="G10" s="15">
        <v>9.8201999999999998</v>
      </c>
      <c r="H10" s="38">
        <v>0.81569999999999998</v>
      </c>
      <c r="I10" s="38">
        <v>9.0045000000000002</v>
      </c>
      <c r="J10" s="38">
        <v>1.1307</v>
      </c>
      <c r="K10" s="38">
        <v>7.8738000000000001</v>
      </c>
    </row>
    <row r="11" spans="1:11">
      <c r="A11" s="51" t="s">
        <v>85</v>
      </c>
      <c r="B11" s="38">
        <v>13.088900000000001</v>
      </c>
      <c r="C11" s="38">
        <v>1.889</v>
      </c>
      <c r="D11" s="38">
        <v>11.1999</v>
      </c>
      <c r="E11" s="38">
        <v>2.1254</v>
      </c>
      <c r="F11" s="38">
        <v>9.0745000000000005</v>
      </c>
      <c r="G11" s="15">
        <v>12.281700000000001</v>
      </c>
      <c r="H11" s="38">
        <v>1.1867000000000001</v>
      </c>
      <c r="I11" s="38">
        <v>11.094900000000001</v>
      </c>
      <c r="J11" s="38">
        <v>1.4878</v>
      </c>
      <c r="K11" s="38">
        <v>9.6071000000000009</v>
      </c>
    </row>
    <row r="12" spans="1:11">
      <c r="A12" s="51" t="s">
        <v>86</v>
      </c>
      <c r="B12" s="38">
        <v>15.2021</v>
      </c>
      <c r="C12" s="38">
        <v>2.3016000000000001</v>
      </c>
      <c r="D12" s="38">
        <v>12.900600000000001</v>
      </c>
      <c r="E12" s="38">
        <v>0.92869999999999997</v>
      </c>
      <c r="F12" s="38">
        <v>11.9719</v>
      </c>
      <c r="G12" s="15">
        <v>14.486499999999999</v>
      </c>
      <c r="H12" s="38">
        <v>2.9733999999999998</v>
      </c>
      <c r="I12" s="38">
        <v>11.5131</v>
      </c>
      <c r="J12" s="38">
        <v>1.633</v>
      </c>
      <c r="K12" s="38">
        <v>9.8801000000000005</v>
      </c>
    </row>
    <row r="13" spans="1:11">
      <c r="A13" s="51" t="s">
        <v>87</v>
      </c>
      <c r="B13" s="38">
        <v>14.883800000000001</v>
      </c>
      <c r="C13" s="38">
        <v>1.9317</v>
      </c>
      <c r="D13" s="38">
        <v>12.952199999999999</v>
      </c>
      <c r="E13" s="38">
        <v>0.96440000000000003</v>
      </c>
      <c r="F13" s="38">
        <v>11.9877</v>
      </c>
      <c r="G13" s="15">
        <v>14.283799999999999</v>
      </c>
      <c r="H13" s="38">
        <v>1.6175999999999999</v>
      </c>
      <c r="I13" s="38">
        <v>12.6663</v>
      </c>
      <c r="J13" s="38">
        <v>0.55710000000000004</v>
      </c>
      <c r="K13" s="38">
        <v>12.1092</v>
      </c>
    </row>
    <row r="14" spans="1:11">
      <c r="A14" s="51" t="s">
        <v>88</v>
      </c>
      <c r="B14" s="38">
        <v>11.224399999999999</v>
      </c>
      <c r="C14" s="38">
        <v>2.5396000000000001</v>
      </c>
      <c r="D14" s="38">
        <v>8.6847999999999992</v>
      </c>
      <c r="E14" s="38">
        <v>1.1528</v>
      </c>
      <c r="F14" s="38">
        <v>7.532</v>
      </c>
      <c r="G14" s="15">
        <v>10.1852</v>
      </c>
      <c r="H14" s="38">
        <v>2.6025</v>
      </c>
      <c r="I14" s="38">
        <v>7.5827</v>
      </c>
      <c r="J14" s="38">
        <v>1.3587</v>
      </c>
      <c r="K14" s="38">
        <v>6.2240000000000002</v>
      </c>
    </row>
    <row r="15" spans="1:11">
      <c r="A15" s="51" t="s">
        <v>89</v>
      </c>
      <c r="B15" s="38">
        <v>12.397</v>
      </c>
      <c r="C15" s="38">
        <v>1.3601000000000001</v>
      </c>
      <c r="D15" s="38">
        <v>11.036899999999999</v>
      </c>
      <c r="E15" s="38">
        <v>3.0205000000000002</v>
      </c>
      <c r="F15" s="38">
        <v>8.0164000000000009</v>
      </c>
      <c r="G15" s="15">
        <v>11.219200000000001</v>
      </c>
      <c r="H15" s="38">
        <v>1.0311999999999999</v>
      </c>
      <c r="I15" s="38">
        <v>10.188000000000001</v>
      </c>
      <c r="J15" s="38">
        <v>2.1414</v>
      </c>
      <c r="K15" s="38">
        <v>8.0465999999999998</v>
      </c>
    </row>
    <row r="16" spans="1:11">
      <c r="A16" s="51" t="s">
        <v>90</v>
      </c>
      <c r="B16" s="38">
        <v>9.1159999999999997</v>
      </c>
      <c r="C16" s="38">
        <v>1.3952</v>
      </c>
      <c r="D16" s="38">
        <v>7.7207999999999997</v>
      </c>
      <c r="E16" s="38">
        <v>2.5402</v>
      </c>
      <c r="F16" s="38">
        <v>5.1806000000000001</v>
      </c>
      <c r="G16" s="15">
        <v>8.3911999999999995</v>
      </c>
      <c r="H16" s="38">
        <v>1.19</v>
      </c>
      <c r="I16" s="38">
        <v>7.2012</v>
      </c>
      <c r="J16" s="38">
        <v>1.2287999999999999</v>
      </c>
      <c r="K16" s="38">
        <v>5.9724000000000004</v>
      </c>
    </row>
    <row r="17" spans="1:11">
      <c r="A17" s="51" t="s">
        <v>91</v>
      </c>
      <c r="B17" s="38">
        <v>13.676</v>
      </c>
      <c r="C17" s="38">
        <v>2.6995</v>
      </c>
      <c r="D17" s="38">
        <v>10.9765</v>
      </c>
      <c r="E17" s="38">
        <v>1.7210000000000001</v>
      </c>
      <c r="F17" s="38">
        <v>9.2554999999999996</v>
      </c>
      <c r="G17" s="15">
        <v>13.8744</v>
      </c>
      <c r="H17" s="38">
        <v>2.1341999999999999</v>
      </c>
      <c r="I17" s="38">
        <v>11.7402</v>
      </c>
      <c r="J17" s="38">
        <v>1.4510000000000001</v>
      </c>
      <c r="K17" s="38">
        <v>10.289099999999999</v>
      </c>
    </row>
    <row r="18" spans="1:11">
      <c r="A18" s="51" t="s">
        <v>92</v>
      </c>
      <c r="B18" s="38">
        <v>13.877599999999999</v>
      </c>
      <c r="C18" s="38">
        <v>4.2393999999999998</v>
      </c>
      <c r="D18" s="38">
        <v>9.6380999999999997</v>
      </c>
      <c r="E18" s="38">
        <v>1.6776</v>
      </c>
      <c r="F18" s="38">
        <v>7.9606000000000003</v>
      </c>
      <c r="G18" s="15">
        <v>14.349500000000001</v>
      </c>
      <c r="H18" s="38">
        <v>2.4708000000000001</v>
      </c>
      <c r="I18" s="38">
        <v>11.8787</v>
      </c>
      <c r="J18" s="38">
        <v>1.0429999999999999</v>
      </c>
      <c r="K18" s="38">
        <v>10.835599999999999</v>
      </c>
    </row>
    <row r="19" spans="1:11">
      <c r="A19" s="51" t="s">
        <v>93</v>
      </c>
      <c r="B19" s="38">
        <v>14.293200000000001</v>
      </c>
      <c r="C19" s="38">
        <v>2.3081</v>
      </c>
      <c r="D19" s="38">
        <v>11.985099999999999</v>
      </c>
      <c r="E19" s="38">
        <v>1.5684</v>
      </c>
      <c r="F19" s="38">
        <v>10.416600000000001</v>
      </c>
      <c r="G19" s="15">
        <v>14.5045</v>
      </c>
      <c r="H19" s="38">
        <v>1.331</v>
      </c>
      <c r="I19" s="38">
        <v>13.173500000000001</v>
      </c>
      <c r="J19" s="38">
        <v>0.78039999999999998</v>
      </c>
      <c r="K19" s="38">
        <v>12.3931</v>
      </c>
    </row>
    <row r="20" spans="1:11">
      <c r="A20" s="51" t="s">
        <v>94</v>
      </c>
      <c r="B20" s="38">
        <v>11.7445</v>
      </c>
      <c r="C20" s="38">
        <v>2.7759999999999998</v>
      </c>
      <c r="D20" s="38">
        <v>8.9686000000000003</v>
      </c>
      <c r="E20" s="38">
        <v>1.2022999999999999</v>
      </c>
      <c r="F20" s="38">
        <v>7.7663000000000002</v>
      </c>
      <c r="G20" s="15">
        <v>11.551299999999999</v>
      </c>
      <c r="H20" s="38">
        <v>1.266</v>
      </c>
      <c r="I20" s="38">
        <v>10.285299999999999</v>
      </c>
      <c r="J20" s="38">
        <v>2.0916999999999999</v>
      </c>
      <c r="K20" s="38">
        <v>8.1936</v>
      </c>
    </row>
    <row r="21" spans="1:11">
      <c r="A21" s="51" t="s">
        <v>95</v>
      </c>
      <c r="B21" s="38">
        <v>11.704499999999999</v>
      </c>
      <c r="C21" s="38">
        <v>4.319</v>
      </c>
      <c r="D21" s="38">
        <v>7.3855000000000004</v>
      </c>
      <c r="E21" s="38">
        <v>1.4088000000000001</v>
      </c>
      <c r="F21" s="38">
        <v>5.9767000000000001</v>
      </c>
      <c r="G21" s="15">
        <v>11.561500000000001</v>
      </c>
      <c r="H21" s="38">
        <v>3.1093000000000002</v>
      </c>
      <c r="I21" s="38">
        <v>8.4521999999999995</v>
      </c>
      <c r="J21" s="38">
        <v>1.0831999999999999</v>
      </c>
      <c r="K21" s="38">
        <v>7.3689999999999998</v>
      </c>
    </row>
    <row r="22" spans="1:11">
      <c r="A22" s="51" t="s">
        <v>96</v>
      </c>
      <c r="B22" s="38">
        <v>14.8399</v>
      </c>
      <c r="C22" s="38">
        <v>1.6496</v>
      </c>
      <c r="D22" s="38">
        <v>13.190300000000001</v>
      </c>
      <c r="E22" s="38">
        <v>1.6106</v>
      </c>
      <c r="F22" s="38">
        <v>11.579700000000001</v>
      </c>
      <c r="G22" s="15">
        <v>14.3287</v>
      </c>
      <c r="H22" s="38">
        <v>1.4012</v>
      </c>
      <c r="I22" s="38">
        <v>12.9275</v>
      </c>
      <c r="J22" s="38">
        <v>0.97140000000000004</v>
      </c>
      <c r="K22" s="38">
        <v>11.956099999999999</v>
      </c>
    </row>
    <row r="23" spans="1:11">
      <c r="A23" s="51" t="s">
        <v>97</v>
      </c>
      <c r="B23" s="38">
        <v>17.2121</v>
      </c>
      <c r="C23" s="38">
        <v>2.0948000000000002</v>
      </c>
      <c r="D23" s="38">
        <v>15.1174</v>
      </c>
      <c r="E23" s="38">
        <v>2.9588999999999999</v>
      </c>
      <c r="F23" s="38">
        <v>12.1585</v>
      </c>
      <c r="G23" s="15">
        <v>18.3566</v>
      </c>
      <c r="H23" s="38">
        <v>1.464</v>
      </c>
      <c r="I23" s="38">
        <v>16.892600000000002</v>
      </c>
      <c r="J23" s="38">
        <v>3.1122999999999998</v>
      </c>
      <c r="K23" s="38">
        <v>13.7803</v>
      </c>
    </row>
    <row r="24" spans="1:11">
      <c r="A24" s="51" t="s">
        <v>98</v>
      </c>
      <c r="B24" s="38">
        <v>12.074400000000001</v>
      </c>
      <c r="C24" s="38">
        <v>6.7290999999999999</v>
      </c>
      <c r="D24" s="38">
        <v>5.3452999999999999</v>
      </c>
      <c r="E24" s="38">
        <v>0.95909999999999995</v>
      </c>
      <c r="F24" s="38">
        <v>4.3861999999999997</v>
      </c>
      <c r="G24" s="15">
        <v>11.2121</v>
      </c>
      <c r="H24" s="38">
        <v>5.7309000000000001</v>
      </c>
      <c r="I24" s="38">
        <v>5.4810999999999996</v>
      </c>
      <c r="J24" s="38">
        <v>0.75229999999999997</v>
      </c>
      <c r="K24" s="38">
        <v>4.7287999999999997</v>
      </c>
    </row>
    <row r="25" spans="1:11">
      <c r="A25" s="51" t="s">
        <v>99</v>
      </c>
      <c r="B25" s="38">
        <v>18.645099999999999</v>
      </c>
      <c r="C25" s="38">
        <v>5.2952000000000004</v>
      </c>
      <c r="D25" s="38">
        <v>13.35</v>
      </c>
      <c r="E25" s="38">
        <v>2.8698000000000001</v>
      </c>
      <c r="F25" s="38">
        <v>10.4802</v>
      </c>
      <c r="G25" s="15">
        <v>18.567799999999998</v>
      </c>
      <c r="H25" s="38">
        <v>3.4062000000000001</v>
      </c>
      <c r="I25" s="38">
        <v>15.1617</v>
      </c>
      <c r="J25" s="38">
        <v>1.2549999999999999</v>
      </c>
      <c r="K25" s="38">
        <v>13.906700000000001</v>
      </c>
    </row>
    <row r="26" spans="1:11">
      <c r="A26" s="51" t="s">
        <v>100</v>
      </c>
      <c r="B26" s="38">
        <v>12.7509</v>
      </c>
      <c r="C26" s="38">
        <v>3.0099</v>
      </c>
      <c r="D26" s="38">
        <v>9.7409999999999997</v>
      </c>
      <c r="E26" s="38">
        <v>1.8768</v>
      </c>
      <c r="F26" s="38">
        <v>7.8642000000000003</v>
      </c>
      <c r="G26" s="15">
        <v>12.460599999999999</v>
      </c>
      <c r="H26" s="38">
        <v>3.2606000000000002</v>
      </c>
      <c r="I26" s="38">
        <v>9.1999999999999993</v>
      </c>
      <c r="J26" s="38">
        <v>1.8024</v>
      </c>
      <c r="K26" s="38">
        <v>7.3975999999999997</v>
      </c>
    </row>
    <row r="27" spans="1:11">
      <c r="A27" s="51" t="s">
        <v>101</v>
      </c>
      <c r="B27" s="38">
        <v>12.445</v>
      </c>
      <c r="C27" s="38">
        <v>2.1215999999999999</v>
      </c>
      <c r="D27" s="38">
        <v>10.323399999999999</v>
      </c>
      <c r="E27" s="38">
        <v>2.8275000000000001</v>
      </c>
      <c r="F27" s="38">
        <v>7.4958999999999998</v>
      </c>
      <c r="G27" s="15">
        <v>12.6469</v>
      </c>
      <c r="H27" s="38">
        <v>1.7928999999999999</v>
      </c>
      <c r="I27" s="38">
        <v>10.853999999999999</v>
      </c>
      <c r="J27" s="38">
        <v>3.2616999999999998</v>
      </c>
      <c r="K27" s="38">
        <v>7.5922999999999998</v>
      </c>
    </row>
    <row r="28" spans="1:11">
      <c r="A28" s="51" t="s">
        <v>102</v>
      </c>
      <c r="B28" s="38">
        <v>9.1960999999999995</v>
      </c>
      <c r="C28" s="38">
        <v>1.5865</v>
      </c>
      <c r="D28" s="38">
        <v>7.6096000000000004</v>
      </c>
      <c r="E28" s="38">
        <v>1.1811</v>
      </c>
      <c r="F28" s="38">
        <v>6.4284999999999997</v>
      </c>
      <c r="G28" s="15">
        <v>7.6384999999999996</v>
      </c>
      <c r="H28" s="38">
        <v>1.036</v>
      </c>
      <c r="I28" s="38">
        <v>6.6025</v>
      </c>
      <c r="J28" s="38">
        <v>0.69479999999999997</v>
      </c>
      <c r="K28" s="38">
        <v>5.9077000000000002</v>
      </c>
    </row>
    <row r="29" spans="1:11">
      <c r="A29" s="51" t="s">
        <v>103</v>
      </c>
      <c r="B29" s="38">
        <v>12.9284</v>
      </c>
      <c r="C29" s="38">
        <v>3.3776000000000002</v>
      </c>
      <c r="D29" s="38">
        <v>9.5509000000000004</v>
      </c>
      <c r="E29" s="38">
        <v>2.2652999999999999</v>
      </c>
      <c r="F29" s="38">
        <v>7.2855999999999996</v>
      </c>
      <c r="G29" s="15">
        <v>12.857900000000001</v>
      </c>
      <c r="H29" s="38">
        <v>1.3249</v>
      </c>
      <c r="I29" s="38">
        <v>11.532999999999999</v>
      </c>
      <c r="J29" s="38">
        <v>1.8030999999999999</v>
      </c>
      <c r="K29" s="38">
        <v>9.73</v>
      </c>
    </row>
    <row r="30" spans="1:11">
      <c r="A30" s="51" t="s">
        <v>104</v>
      </c>
      <c r="B30" s="38">
        <v>12.065200000000001</v>
      </c>
      <c r="C30" s="38">
        <v>2.6240999999999999</v>
      </c>
      <c r="D30" s="38">
        <v>9.4412000000000003</v>
      </c>
      <c r="E30" s="38">
        <v>1.7635000000000001</v>
      </c>
      <c r="F30" s="38">
        <v>7.6776</v>
      </c>
      <c r="G30" s="15">
        <v>12.484400000000001</v>
      </c>
      <c r="H30" s="38">
        <v>1.5817000000000001</v>
      </c>
      <c r="I30" s="38">
        <v>10.902699999999999</v>
      </c>
      <c r="J30" s="38">
        <v>1.8119000000000001</v>
      </c>
      <c r="K30" s="38">
        <v>9.0907999999999998</v>
      </c>
    </row>
    <row r="31" spans="1:11">
      <c r="A31" s="51" t="s">
        <v>105</v>
      </c>
      <c r="B31" s="38">
        <v>14.055099999999999</v>
      </c>
      <c r="C31" s="38">
        <v>3.2176999999999998</v>
      </c>
      <c r="D31" s="38">
        <v>10.837400000000001</v>
      </c>
      <c r="E31" s="38">
        <v>2.6865999999999999</v>
      </c>
      <c r="F31" s="38">
        <v>8.1507000000000005</v>
      </c>
      <c r="G31" s="15">
        <v>14.010400000000001</v>
      </c>
      <c r="H31" s="38">
        <v>3.3226</v>
      </c>
      <c r="I31" s="38">
        <v>10.6877</v>
      </c>
      <c r="J31" s="38">
        <v>2.3435000000000001</v>
      </c>
      <c r="K31" s="38">
        <v>8.3443000000000005</v>
      </c>
    </row>
    <row r="32" spans="1:11">
      <c r="A32" s="51" t="s">
        <v>106</v>
      </c>
      <c r="B32" s="38">
        <v>10.8439</v>
      </c>
      <c r="C32" s="38">
        <v>2.3622000000000001</v>
      </c>
      <c r="D32" s="38">
        <v>8.4817</v>
      </c>
      <c r="E32" s="38">
        <v>2.2902999999999998</v>
      </c>
      <c r="F32" s="38">
        <v>6.1913999999999998</v>
      </c>
      <c r="G32" s="15">
        <v>9.6348000000000003</v>
      </c>
      <c r="H32" s="38">
        <v>2.738</v>
      </c>
      <c r="I32" s="38">
        <v>6.8967999999999998</v>
      </c>
      <c r="J32" s="38">
        <v>1.6395</v>
      </c>
      <c r="K32" s="38">
        <v>5.2573999999999996</v>
      </c>
    </row>
    <row r="33" spans="1:11">
      <c r="A33" s="51" t="s">
        <v>107</v>
      </c>
      <c r="B33" s="38">
        <v>20.069400000000002</v>
      </c>
      <c r="C33" s="38">
        <v>2.7591999999999999</v>
      </c>
      <c r="D33" s="38">
        <v>17.310199999999998</v>
      </c>
      <c r="E33" s="38">
        <v>5.1628999999999996</v>
      </c>
      <c r="F33" s="38">
        <v>12.1473</v>
      </c>
      <c r="G33" s="15">
        <v>18.137899999999998</v>
      </c>
      <c r="H33" s="38">
        <v>1.6392</v>
      </c>
      <c r="I33" s="38">
        <v>16.498799999999999</v>
      </c>
      <c r="J33" s="38">
        <v>3.4539</v>
      </c>
      <c r="K33" s="38">
        <v>13.0449</v>
      </c>
    </row>
    <row r="34" spans="1:11">
      <c r="A34" s="51" t="s">
        <v>108</v>
      </c>
      <c r="B34" s="38">
        <v>15.7606</v>
      </c>
      <c r="C34" s="38">
        <v>1.7564</v>
      </c>
      <c r="D34" s="38">
        <v>14.004200000000001</v>
      </c>
      <c r="E34" s="38">
        <v>1.4985999999999999</v>
      </c>
      <c r="F34" s="38">
        <v>12.505599999999999</v>
      </c>
      <c r="G34" s="15">
        <v>17.466100000000001</v>
      </c>
      <c r="H34" s="38">
        <v>4.1306000000000003</v>
      </c>
      <c r="I34" s="38">
        <v>13.3355</v>
      </c>
      <c r="J34" s="38">
        <v>0.97829999999999995</v>
      </c>
      <c r="K34" s="38">
        <v>12.357100000000001</v>
      </c>
    </row>
    <row r="35" spans="1:11">
      <c r="A35" s="51" t="s">
        <v>109</v>
      </c>
      <c r="B35" s="38">
        <v>13.1686</v>
      </c>
      <c r="C35" s="38">
        <v>2.8736000000000002</v>
      </c>
      <c r="D35" s="38">
        <v>10.2951</v>
      </c>
      <c r="E35" s="38">
        <v>2.6612</v>
      </c>
      <c r="F35" s="38">
        <v>7.6338999999999997</v>
      </c>
      <c r="G35" s="15">
        <v>12.340299999999999</v>
      </c>
      <c r="H35" s="38">
        <v>1.7181</v>
      </c>
      <c r="I35" s="38">
        <v>10.622199999999999</v>
      </c>
      <c r="J35" s="38">
        <v>2.8338999999999999</v>
      </c>
      <c r="K35" s="38">
        <v>7.7882999999999996</v>
      </c>
    </row>
    <row r="36" spans="1:11">
      <c r="A36" s="51" t="s">
        <v>110</v>
      </c>
      <c r="B36" s="38">
        <v>15.684200000000001</v>
      </c>
      <c r="C36" s="38">
        <v>2.1718000000000002</v>
      </c>
      <c r="D36" s="38">
        <v>13.512499999999999</v>
      </c>
      <c r="E36" s="38">
        <v>0.69740000000000002</v>
      </c>
      <c r="F36" s="38">
        <v>12.815</v>
      </c>
      <c r="G36" s="15">
        <v>15.724500000000001</v>
      </c>
      <c r="H36" s="38">
        <v>1.0348999999999999</v>
      </c>
      <c r="I36" s="38">
        <v>14.6896</v>
      </c>
      <c r="J36" s="42" t="s">
        <v>70</v>
      </c>
      <c r="K36" s="38">
        <v>14.340400000000001</v>
      </c>
    </row>
    <row r="37" spans="1:11">
      <c r="A37" s="51" t="s">
        <v>111</v>
      </c>
      <c r="B37" s="38">
        <v>12.4223</v>
      </c>
      <c r="C37" s="38">
        <v>1.4542999999999999</v>
      </c>
      <c r="D37" s="38">
        <v>10.968</v>
      </c>
      <c r="E37" s="38">
        <v>1.0704</v>
      </c>
      <c r="F37" s="38">
        <v>9.8976000000000006</v>
      </c>
      <c r="G37" s="15">
        <v>13.6511</v>
      </c>
      <c r="H37" s="38">
        <v>1.6782999999999999</v>
      </c>
      <c r="I37" s="38">
        <v>11.972799999999999</v>
      </c>
      <c r="J37" s="38">
        <v>1.4970000000000001</v>
      </c>
      <c r="K37" s="38">
        <v>10.4758</v>
      </c>
    </row>
    <row r="38" spans="1:11">
      <c r="A38" s="51" t="s">
        <v>112</v>
      </c>
      <c r="B38" s="38">
        <v>15.2501</v>
      </c>
      <c r="C38" s="38">
        <v>5.1452</v>
      </c>
      <c r="D38" s="38">
        <v>10.104900000000001</v>
      </c>
      <c r="E38" s="38">
        <v>3.7075999999999998</v>
      </c>
      <c r="F38" s="38">
        <v>6.3973000000000004</v>
      </c>
      <c r="G38" s="15">
        <v>14.015000000000001</v>
      </c>
      <c r="H38" s="38">
        <v>4.2248999999999999</v>
      </c>
      <c r="I38" s="38">
        <v>9.7901000000000007</v>
      </c>
      <c r="J38" s="38">
        <v>1.8338000000000001</v>
      </c>
      <c r="K38" s="38">
        <v>7.9562999999999997</v>
      </c>
    </row>
    <row r="39" spans="1:11">
      <c r="A39" s="51" t="s">
        <v>113</v>
      </c>
      <c r="B39" s="38">
        <v>14.587899999999999</v>
      </c>
      <c r="C39" s="38">
        <v>4.8594999999999997</v>
      </c>
      <c r="D39" s="38">
        <v>9.7284000000000006</v>
      </c>
      <c r="E39" s="38">
        <v>1.2126999999999999</v>
      </c>
      <c r="F39" s="38">
        <v>8.5157000000000007</v>
      </c>
      <c r="G39" s="15">
        <v>14.8871</v>
      </c>
      <c r="H39" s="38">
        <v>5.0143000000000004</v>
      </c>
      <c r="I39" s="38">
        <v>9.8728999999999996</v>
      </c>
      <c r="J39" s="38">
        <v>0.99670000000000003</v>
      </c>
      <c r="K39" s="38">
        <v>8.8760999999999992</v>
      </c>
    </row>
    <row r="40" spans="1:11">
      <c r="A40" s="51" t="s">
        <v>114</v>
      </c>
      <c r="B40" s="38">
        <v>15.2797</v>
      </c>
      <c r="C40" s="38">
        <v>6.2234999999999996</v>
      </c>
      <c r="D40" s="38">
        <v>9.0562000000000005</v>
      </c>
      <c r="E40" s="38">
        <v>1.8751</v>
      </c>
      <c r="F40" s="38">
        <v>7.181</v>
      </c>
      <c r="G40" s="15">
        <v>15.746499999999999</v>
      </c>
      <c r="H40" s="38">
        <v>9.4131</v>
      </c>
      <c r="I40" s="38">
        <v>6.3334999999999999</v>
      </c>
      <c r="J40" s="38">
        <v>2.9712999999999998</v>
      </c>
      <c r="K40" s="38">
        <v>3.3620999999999999</v>
      </c>
    </row>
    <row r="41" spans="1:11">
      <c r="A41" s="51" t="s">
        <v>115</v>
      </c>
      <c r="B41" s="38">
        <v>12.836499999999999</v>
      </c>
      <c r="C41" s="38">
        <v>2.5041000000000002</v>
      </c>
      <c r="D41" s="38">
        <v>10.3324</v>
      </c>
      <c r="E41" s="38">
        <v>3.9495</v>
      </c>
      <c r="F41" s="38">
        <v>6.3827999999999996</v>
      </c>
      <c r="G41" s="15">
        <v>13.294700000000001</v>
      </c>
      <c r="H41" s="38">
        <v>1.3917999999999999</v>
      </c>
      <c r="I41" s="38">
        <v>11.902900000000001</v>
      </c>
      <c r="J41" s="38">
        <v>2.7006000000000001</v>
      </c>
      <c r="K41" s="38">
        <v>9.2022999999999993</v>
      </c>
    </row>
    <row r="42" spans="1:11">
      <c r="A42" s="51" t="s">
        <v>116</v>
      </c>
      <c r="B42" s="38">
        <v>17.142099999999999</v>
      </c>
      <c r="C42" s="38">
        <v>3.2006000000000001</v>
      </c>
      <c r="D42" s="38">
        <v>13.9415</v>
      </c>
      <c r="E42" s="38">
        <v>1.6921999999999999</v>
      </c>
      <c r="F42" s="38">
        <v>12.2494</v>
      </c>
      <c r="G42" s="15">
        <v>15.5212</v>
      </c>
      <c r="H42" s="38">
        <v>2.3353999999999999</v>
      </c>
      <c r="I42" s="38">
        <v>13.1858</v>
      </c>
      <c r="J42" s="38">
        <v>1.6995</v>
      </c>
      <c r="K42" s="38">
        <v>11.4864</v>
      </c>
    </row>
    <row r="43" spans="1:11">
      <c r="A43" s="51" t="s">
        <v>117</v>
      </c>
      <c r="B43" s="38">
        <v>17.7958</v>
      </c>
      <c r="C43" s="38">
        <v>1.8055000000000001</v>
      </c>
      <c r="D43" s="38">
        <v>15.9902</v>
      </c>
      <c r="E43" s="38">
        <v>3.2121</v>
      </c>
      <c r="F43" s="38">
        <v>12.7782</v>
      </c>
      <c r="G43" s="15">
        <v>16.2072</v>
      </c>
      <c r="H43" s="38">
        <v>0.98740000000000006</v>
      </c>
      <c r="I43" s="38">
        <v>15.219799999999999</v>
      </c>
      <c r="J43" s="38">
        <v>3.2130000000000001</v>
      </c>
      <c r="K43" s="38">
        <v>12.0068</v>
      </c>
    </row>
    <row r="44" spans="1:11">
      <c r="A44" s="51" t="s">
        <v>118</v>
      </c>
      <c r="B44" s="38">
        <v>13.609299999999999</v>
      </c>
      <c r="C44" s="38">
        <v>4.3415999999999997</v>
      </c>
      <c r="D44" s="38">
        <v>9.2676999999999996</v>
      </c>
      <c r="E44" s="38">
        <v>3.9245000000000001</v>
      </c>
      <c r="F44" s="38">
        <v>5.3432000000000004</v>
      </c>
      <c r="G44" s="15">
        <v>11.0039</v>
      </c>
      <c r="H44" s="38">
        <v>3.5181</v>
      </c>
      <c r="I44" s="38">
        <v>7.4858000000000002</v>
      </c>
      <c r="J44" s="38">
        <v>1.9568000000000001</v>
      </c>
      <c r="K44" s="38">
        <v>5.5289999999999999</v>
      </c>
    </row>
    <row r="45" spans="1:11">
      <c r="A45" s="51" t="s">
        <v>119</v>
      </c>
      <c r="B45" s="38">
        <v>10.4033</v>
      </c>
      <c r="C45" s="38">
        <v>1.7762</v>
      </c>
      <c r="D45" s="38">
        <v>8.6272000000000002</v>
      </c>
      <c r="E45" s="38">
        <v>2.4195000000000002</v>
      </c>
      <c r="F45" s="38">
        <v>6.2077</v>
      </c>
      <c r="G45" s="15">
        <v>10.741</v>
      </c>
      <c r="H45" s="38">
        <v>1.3329</v>
      </c>
      <c r="I45" s="38">
        <v>9.4080999999999992</v>
      </c>
      <c r="J45" s="38">
        <v>2.5021</v>
      </c>
      <c r="K45" s="38">
        <v>6.9059999999999997</v>
      </c>
    </row>
    <row r="46" spans="1:11">
      <c r="A46" s="51" t="s">
        <v>120</v>
      </c>
      <c r="B46" s="38">
        <v>11.476599999999999</v>
      </c>
      <c r="C46" s="38">
        <v>4.0862999999999996</v>
      </c>
      <c r="D46" s="38">
        <v>7.3902999999999999</v>
      </c>
      <c r="E46" s="38">
        <v>1.0389999999999999</v>
      </c>
      <c r="F46" s="38">
        <v>6.3513000000000002</v>
      </c>
      <c r="G46" s="15">
        <v>11.658099999999999</v>
      </c>
      <c r="H46" s="38">
        <v>3.6555</v>
      </c>
      <c r="I46" s="38">
        <v>8.0025999999999993</v>
      </c>
      <c r="J46" s="38">
        <v>1.1827000000000001</v>
      </c>
      <c r="K46" s="38">
        <v>6.8198999999999996</v>
      </c>
    </row>
    <row r="47" spans="1:11">
      <c r="A47" s="51" t="s">
        <v>121</v>
      </c>
      <c r="B47" s="38">
        <v>11.8706</v>
      </c>
      <c r="C47" s="38">
        <v>4.5907</v>
      </c>
      <c r="D47" s="38">
        <v>7.2798999999999996</v>
      </c>
      <c r="E47" s="38">
        <v>2.1657999999999999</v>
      </c>
      <c r="F47" s="38">
        <v>5.1142000000000003</v>
      </c>
      <c r="G47" s="15">
        <v>10.646599999999999</v>
      </c>
      <c r="H47" s="38">
        <v>4.5212000000000003</v>
      </c>
      <c r="I47" s="38">
        <v>6.1254</v>
      </c>
      <c r="J47" s="38">
        <v>1.8149</v>
      </c>
      <c r="K47" s="38">
        <v>4.3105000000000002</v>
      </c>
    </row>
    <row r="48" spans="1:11">
      <c r="A48" s="51" t="s">
        <v>122</v>
      </c>
      <c r="B48" s="38">
        <v>9.9514999999999993</v>
      </c>
      <c r="C48" s="38">
        <v>2.7115</v>
      </c>
      <c r="D48" s="38">
        <v>7.24</v>
      </c>
      <c r="E48" s="38">
        <v>1.5126999999999999</v>
      </c>
      <c r="F48" s="38">
        <v>5.7272999999999996</v>
      </c>
      <c r="G48" s="15">
        <v>10.389900000000001</v>
      </c>
      <c r="H48" s="38">
        <v>2.5836000000000001</v>
      </c>
      <c r="I48" s="38">
        <v>7.8064</v>
      </c>
      <c r="J48" s="38">
        <v>1.1713</v>
      </c>
      <c r="K48" s="38">
        <v>6.6349999999999998</v>
      </c>
    </row>
    <row r="49" spans="1:11">
      <c r="A49" s="51" t="s">
        <v>123</v>
      </c>
      <c r="B49" s="38">
        <v>19.912199999999999</v>
      </c>
      <c r="C49" s="38">
        <v>2.2486999999999999</v>
      </c>
      <c r="D49" s="38">
        <v>17.663499999999999</v>
      </c>
      <c r="E49" s="38">
        <v>4.8738000000000001</v>
      </c>
      <c r="F49" s="38">
        <v>12.7897</v>
      </c>
      <c r="G49" s="15">
        <v>18.276199999999999</v>
      </c>
      <c r="H49" s="38">
        <v>1.1240000000000001</v>
      </c>
      <c r="I49" s="38">
        <v>17.152200000000001</v>
      </c>
      <c r="J49" s="38">
        <v>2.9973999999999998</v>
      </c>
      <c r="K49" s="38">
        <v>14.1548</v>
      </c>
    </row>
    <row r="50" spans="1:11">
      <c r="A50" s="51" t="s">
        <v>124</v>
      </c>
      <c r="B50" s="38">
        <v>13.6159</v>
      </c>
      <c r="C50" s="38">
        <v>3.2743000000000002</v>
      </c>
      <c r="D50" s="38">
        <v>10.3415</v>
      </c>
      <c r="E50" s="38">
        <v>3.1600999999999999</v>
      </c>
      <c r="F50" s="38">
        <v>7.1814999999999998</v>
      </c>
      <c r="G50" s="15">
        <v>13.019500000000001</v>
      </c>
      <c r="H50" s="38">
        <v>2.4175</v>
      </c>
      <c r="I50" s="38">
        <v>10.602</v>
      </c>
      <c r="J50" s="38">
        <v>3.024</v>
      </c>
      <c r="K50" s="38">
        <v>7.5780000000000003</v>
      </c>
    </row>
    <row r="51" spans="1:11">
      <c r="A51" s="51" t="s">
        <v>125</v>
      </c>
      <c r="B51" s="38">
        <v>10.7982</v>
      </c>
      <c r="C51" s="38">
        <v>2.0750000000000002</v>
      </c>
      <c r="D51" s="38">
        <v>8.7232000000000003</v>
      </c>
      <c r="E51" s="38">
        <v>2.2119</v>
      </c>
      <c r="F51" s="38">
        <v>6.5113000000000003</v>
      </c>
      <c r="G51" s="15">
        <v>11.894</v>
      </c>
      <c r="H51" s="38">
        <v>1.4384999999999999</v>
      </c>
      <c r="I51" s="38">
        <v>10.455500000000001</v>
      </c>
      <c r="J51" s="38">
        <v>1.5387999999999999</v>
      </c>
      <c r="K51" s="38">
        <v>8.9167000000000005</v>
      </c>
    </row>
    <row r="52" spans="1:11">
      <c r="A52" s="51" t="s">
        <v>126</v>
      </c>
      <c r="B52" s="38">
        <v>14.9237</v>
      </c>
      <c r="C52" s="38">
        <v>1.5396000000000001</v>
      </c>
      <c r="D52" s="38">
        <v>13.3841</v>
      </c>
      <c r="E52" s="38">
        <v>3.6575000000000002</v>
      </c>
      <c r="F52" s="38">
        <v>9.7265999999999995</v>
      </c>
      <c r="G52" s="15">
        <v>13.2972</v>
      </c>
      <c r="H52" s="38">
        <v>1.5065999999999999</v>
      </c>
      <c r="I52" s="38">
        <v>11.7906</v>
      </c>
      <c r="J52" s="38">
        <v>2.8851</v>
      </c>
      <c r="K52" s="38">
        <v>8.9055</v>
      </c>
    </row>
    <row r="53" spans="1:11">
      <c r="A53" s="51" t="s">
        <v>127</v>
      </c>
      <c r="B53" s="38">
        <v>14.3293</v>
      </c>
      <c r="C53" s="38">
        <v>2.2458</v>
      </c>
      <c r="D53" s="38">
        <v>12.083500000000001</v>
      </c>
      <c r="E53" s="38">
        <v>1.7085999999999999</v>
      </c>
      <c r="F53" s="38">
        <v>10.3749</v>
      </c>
      <c r="G53" s="15">
        <v>13.897600000000001</v>
      </c>
      <c r="H53" s="38">
        <v>1.9019999999999999</v>
      </c>
      <c r="I53" s="38">
        <v>11.9956</v>
      </c>
      <c r="J53" s="38">
        <v>1.1667000000000001</v>
      </c>
      <c r="K53" s="38">
        <v>10.828900000000001</v>
      </c>
    </row>
    <row r="54" spans="1:11">
      <c r="A54" s="51" t="s">
        <v>128</v>
      </c>
      <c r="B54" s="38">
        <v>13.773199999999999</v>
      </c>
      <c r="C54" s="38">
        <v>1.7253000000000001</v>
      </c>
      <c r="D54" s="38">
        <v>12.0479</v>
      </c>
      <c r="E54" s="38">
        <v>2.3767999999999998</v>
      </c>
      <c r="F54" s="38">
        <v>9.6710999999999991</v>
      </c>
      <c r="G54" s="15">
        <v>12.909700000000001</v>
      </c>
      <c r="H54" s="38">
        <v>1.2542</v>
      </c>
      <c r="I54" s="38">
        <v>11.6555</v>
      </c>
      <c r="J54" s="38">
        <v>1.264</v>
      </c>
      <c r="K54" s="38">
        <v>10.391500000000001</v>
      </c>
    </row>
    <row r="55" spans="1:11">
      <c r="A55" s="40" t="s">
        <v>129</v>
      </c>
      <c r="B55" s="41"/>
      <c r="C55" s="41"/>
      <c r="D55" s="41"/>
      <c r="E55" s="41"/>
      <c r="F55" s="41"/>
      <c r="G55" s="41"/>
      <c r="H55" s="41"/>
      <c r="I55" s="41"/>
      <c r="J55" s="41"/>
      <c r="K55" s="41"/>
    </row>
    <row r="56" spans="1:11">
      <c r="A56" s="52" t="s">
        <v>131</v>
      </c>
      <c r="B56" s="38">
        <v>16.598800000000001</v>
      </c>
      <c r="C56" s="38">
        <v>5.6333000000000002</v>
      </c>
      <c r="D56" s="38">
        <v>10.9655</v>
      </c>
      <c r="E56" s="38">
        <v>1.1888000000000001</v>
      </c>
      <c r="F56" s="38">
        <v>9.7766999999999999</v>
      </c>
      <c r="G56" s="15">
        <v>16.770399999999999</v>
      </c>
      <c r="H56" s="38">
        <v>3.6166</v>
      </c>
      <c r="I56" s="38">
        <v>13.1538</v>
      </c>
      <c r="J56" s="38">
        <v>0.71819999999999995</v>
      </c>
      <c r="K56" s="38">
        <v>12.435600000000001</v>
      </c>
    </row>
    <row r="57" spans="1:11">
      <c r="A57" s="52" t="s">
        <v>180</v>
      </c>
      <c r="B57" s="38">
        <v>8.4717000000000002</v>
      </c>
      <c r="C57" s="38">
        <v>1.0844</v>
      </c>
      <c r="D57" s="38">
        <v>7.3872999999999998</v>
      </c>
      <c r="E57" s="38">
        <v>2.2669000000000001</v>
      </c>
      <c r="F57" s="38">
        <v>5.1204000000000001</v>
      </c>
      <c r="G57" s="15">
        <v>9.9397000000000002</v>
      </c>
      <c r="H57" s="38">
        <v>1.6229</v>
      </c>
      <c r="I57" s="38">
        <v>8.3168000000000006</v>
      </c>
      <c r="J57" s="38">
        <v>1.3246</v>
      </c>
      <c r="K57" s="38">
        <v>6.9922000000000004</v>
      </c>
    </row>
    <row r="58" spans="1:11">
      <c r="A58" s="16" t="s">
        <v>133</v>
      </c>
      <c r="B58" s="13" t="s">
        <v>248</v>
      </c>
      <c r="C58" s="13" t="s">
        <v>248</v>
      </c>
      <c r="D58" s="13" t="s">
        <v>248</v>
      </c>
      <c r="E58" s="13" t="s">
        <v>248</v>
      </c>
      <c r="F58" s="13" t="s">
        <v>248</v>
      </c>
      <c r="G58" s="20">
        <v>18.503837999999998</v>
      </c>
      <c r="H58" s="8">
        <v>0.97252499999999997</v>
      </c>
      <c r="I58" s="8">
        <v>17.531313000000001</v>
      </c>
      <c r="J58" s="13" t="s">
        <v>70</v>
      </c>
      <c r="K58" s="8">
        <v>17.066254000000001</v>
      </c>
    </row>
    <row r="59" spans="1:11">
      <c r="A59" s="10" t="s">
        <v>252</v>
      </c>
    </row>
  </sheetData>
  <mergeCells count="4">
    <mergeCell ref="A55:K55"/>
    <mergeCell ref="B2:F2"/>
    <mergeCell ref="A2:A3"/>
    <mergeCell ref="G2:K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59"/>
  <sheetViews>
    <sheetView workbookViewId="0"/>
  </sheetViews>
  <sheetFormatPr defaultRowHeight="15"/>
  <cols>
    <col min="1" max="1" width="26" customWidth="1"/>
    <col min="2" max="11" width="16" customWidth="1"/>
  </cols>
  <sheetData>
    <row r="1" spans="1:11">
      <c r="A1" s="2" t="s">
        <v>27</v>
      </c>
    </row>
    <row r="2" spans="1:11">
      <c r="A2" s="43" t="s">
        <v>73</v>
      </c>
      <c r="B2" s="66">
        <v>2013</v>
      </c>
      <c r="C2" s="45"/>
      <c r="D2" s="45"/>
      <c r="E2" s="45"/>
      <c r="F2" s="45"/>
      <c r="G2" s="66">
        <v>2015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12.826000000000001</v>
      </c>
      <c r="C4" s="38">
        <v>1.2926</v>
      </c>
      <c r="D4" s="38">
        <v>11.5334</v>
      </c>
      <c r="E4" s="38">
        <v>1.3176000000000001</v>
      </c>
      <c r="F4" s="38">
        <v>10.2158</v>
      </c>
      <c r="G4" s="15">
        <v>13.4457</v>
      </c>
      <c r="H4" s="38">
        <v>1.2531000000000001</v>
      </c>
      <c r="I4" s="38">
        <v>12.1927</v>
      </c>
      <c r="J4" s="38">
        <v>1.4493</v>
      </c>
      <c r="K4" s="38">
        <v>10.7433</v>
      </c>
    </row>
    <row r="5" spans="1:11">
      <c r="A5" s="51" t="s">
        <v>79</v>
      </c>
      <c r="B5" s="38">
        <v>9.6900999999999993</v>
      </c>
      <c r="C5" s="38">
        <v>0.90639999999999998</v>
      </c>
      <c r="D5" s="38">
        <v>8.7836999999999996</v>
      </c>
      <c r="E5" s="38">
        <v>3.9247000000000001</v>
      </c>
      <c r="F5" s="38">
        <v>4.859</v>
      </c>
      <c r="G5" s="15">
        <v>10.174099999999999</v>
      </c>
      <c r="H5" s="38">
        <v>0.9244</v>
      </c>
      <c r="I5" s="38">
        <v>9.2497000000000007</v>
      </c>
      <c r="J5" s="38">
        <v>3.6355</v>
      </c>
      <c r="K5" s="38">
        <v>5.6143000000000001</v>
      </c>
    </row>
    <row r="6" spans="1:11">
      <c r="A6" s="51" t="s">
        <v>80</v>
      </c>
      <c r="B6" s="38">
        <v>14.436299999999999</v>
      </c>
      <c r="C6" s="38">
        <v>1.0134000000000001</v>
      </c>
      <c r="D6" s="38">
        <v>13.4229</v>
      </c>
      <c r="E6" s="38">
        <v>1.1306</v>
      </c>
      <c r="F6" s="38">
        <v>12.292299999999999</v>
      </c>
      <c r="G6" s="15">
        <v>14.103400000000001</v>
      </c>
      <c r="H6" s="38">
        <v>1.5185999999999999</v>
      </c>
      <c r="I6" s="38">
        <v>12.5848</v>
      </c>
      <c r="J6" s="38">
        <v>0.71289999999999998</v>
      </c>
      <c r="K6" s="38">
        <v>11.8719</v>
      </c>
    </row>
    <row r="7" spans="1:11">
      <c r="A7" s="51" t="s">
        <v>81</v>
      </c>
      <c r="B7" s="38">
        <v>11.791499999999999</v>
      </c>
      <c r="C7" s="38">
        <v>0.97929999999999995</v>
      </c>
      <c r="D7" s="38">
        <v>10.812200000000001</v>
      </c>
      <c r="E7" s="38">
        <v>1.0354000000000001</v>
      </c>
      <c r="F7" s="38">
        <v>9.7767999999999997</v>
      </c>
      <c r="G7" s="15">
        <v>11.2408</v>
      </c>
      <c r="H7" s="38">
        <v>1.0630999999999999</v>
      </c>
      <c r="I7" s="38">
        <v>10.1777</v>
      </c>
      <c r="J7" s="38">
        <v>1.0818000000000001</v>
      </c>
      <c r="K7" s="38">
        <v>9.0958000000000006</v>
      </c>
    </row>
    <row r="8" spans="1:11">
      <c r="A8" s="51" t="s">
        <v>82</v>
      </c>
      <c r="B8" s="38">
        <v>13.2874</v>
      </c>
      <c r="C8" s="38">
        <v>1.8006</v>
      </c>
      <c r="D8" s="38">
        <v>11.486800000000001</v>
      </c>
      <c r="E8" s="38">
        <v>0.71830000000000005</v>
      </c>
      <c r="F8" s="38">
        <v>10.7685</v>
      </c>
      <c r="G8" s="15">
        <v>12.248200000000001</v>
      </c>
      <c r="H8" s="38">
        <v>1.7311000000000001</v>
      </c>
      <c r="I8" s="38">
        <v>10.517099999999999</v>
      </c>
      <c r="J8" s="38">
        <v>1.2084999999999999</v>
      </c>
      <c r="K8" s="38">
        <v>9.3085000000000004</v>
      </c>
    </row>
    <row r="9" spans="1:11">
      <c r="A9" s="51" t="s">
        <v>83</v>
      </c>
      <c r="B9" s="38">
        <v>9.6499000000000006</v>
      </c>
      <c r="C9" s="38">
        <v>1.2043999999999999</v>
      </c>
      <c r="D9" s="38">
        <v>8.4454999999999991</v>
      </c>
      <c r="E9" s="38">
        <v>1.7759</v>
      </c>
      <c r="F9" s="38">
        <v>6.6696</v>
      </c>
      <c r="G9" s="15">
        <v>10.772600000000001</v>
      </c>
      <c r="H9" s="38">
        <v>1.1546000000000001</v>
      </c>
      <c r="I9" s="38">
        <v>9.6179000000000006</v>
      </c>
      <c r="J9" s="38">
        <v>2.7484999999999999</v>
      </c>
      <c r="K9" s="38">
        <v>6.8693999999999997</v>
      </c>
    </row>
    <row r="10" spans="1:11">
      <c r="A10" s="51" t="s">
        <v>84</v>
      </c>
      <c r="B10" s="38">
        <v>10.990399999999999</v>
      </c>
      <c r="C10" s="38">
        <v>1.0507</v>
      </c>
      <c r="D10" s="38">
        <v>9.9397000000000002</v>
      </c>
      <c r="E10" s="38">
        <v>1.2574000000000001</v>
      </c>
      <c r="F10" s="38">
        <v>8.6822999999999997</v>
      </c>
      <c r="G10" s="15">
        <v>10.773099999999999</v>
      </c>
      <c r="H10" s="38">
        <v>1.0157</v>
      </c>
      <c r="I10" s="38">
        <v>9.7575000000000003</v>
      </c>
      <c r="J10" s="38">
        <v>1.0942000000000001</v>
      </c>
      <c r="K10" s="38">
        <v>8.6631999999999998</v>
      </c>
    </row>
    <row r="11" spans="1:11">
      <c r="A11" s="51" t="s">
        <v>85</v>
      </c>
      <c r="B11" s="38">
        <v>14.8858</v>
      </c>
      <c r="C11" s="38">
        <v>1.8069999999999999</v>
      </c>
      <c r="D11" s="38">
        <v>13.078799999999999</v>
      </c>
      <c r="E11" s="38">
        <v>1.4590000000000001</v>
      </c>
      <c r="F11" s="38">
        <v>11.6198</v>
      </c>
      <c r="G11" s="15">
        <v>16.139500000000002</v>
      </c>
      <c r="H11" s="38">
        <v>1.2372000000000001</v>
      </c>
      <c r="I11" s="38">
        <v>14.9023</v>
      </c>
      <c r="J11" s="38">
        <v>1.6505000000000001</v>
      </c>
      <c r="K11" s="38">
        <v>13.2517</v>
      </c>
    </row>
    <row r="12" spans="1:11">
      <c r="A12" s="51" t="s">
        <v>86</v>
      </c>
      <c r="B12" s="38">
        <v>15.482799999999999</v>
      </c>
      <c r="C12" s="38">
        <v>1.0258</v>
      </c>
      <c r="D12" s="38">
        <v>14.457000000000001</v>
      </c>
      <c r="E12" s="38">
        <v>0.6502</v>
      </c>
      <c r="F12" s="38">
        <v>13.806800000000001</v>
      </c>
      <c r="G12" s="15">
        <v>17.183499999999999</v>
      </c>
      <c r="H12" s="38">
        <v>1.4488000000000001</v>
      </c>
      <c r="I12" s="38">
        <v>15.7347</v>
      </c>
      <c r="J12" s="38">
        <v>1.8287</v>
      </c>
      <c r="K12" s="38">
        <v>13.906000000000001</v>
      </c>
    </row>
    <row r="13" spans="1:11">
      <c r="A13" s="51" t="s">
        <v>87</v>
      </c>
      <c r="B13" s="38">
        <v>13.0816</v>
      </c>
      <c r="C13" s="38">
        <v>1.1385000000000001</v>
      </c>
      <c r="D13" s="38">
        <v>11.943099999999999</v>
      </c>
      <c r="E13" s="38">
        <v>0.50449999999999995</v>
      </c>
      <c r="F13" s="38">
        <v>11.438599999999999</v>
      </c>
      <c r="G13" s="15">
        <v>13.863799999999999</v>
      </c>
      <c r="H13" s="38">
        <v>1.3018000000000001</v>
      </c>
      <c r="I13" s="38">
        <v>12.561999999999999</v>
      </c>
      <c r="J13" s="38">
        <v>0.67759999999999998</v>
      </c>
      <c r="K13" s="38">
        <v>11.884399999999999</v>
      </c>
    </row>
    <row r="14" spans="1:11">
      <c r="A14" s="51" t="s">
        <v>88</v>
      </c>
      <c r="B14" s="38">
        <v>11.7399</v>
      </c>
      <c r="C14" s="38">
        <v>1.2963</v>
      </c>
      <c r="D14" s="38">
        <v>10.4436</v>
      </c>
      <c r="E14" s="38">
        <v>1.9064000000000001</v>
      </c>
      <c r="F14" s="38">
        <v>8.5372000000000003</v>
      </c>
      <c r="G14" s="15">
        <v>12.0745</v>
      </c>
      <c r="H14" s="38">
        <v>1.1798</v>
      </c>
      <c r="I14" s="38">
        <v>10.8947</v>
      </c>
      <c r="J14" s="38">
        <v>0.96909999999999996</v>
      </c>
      <c r="K14" s="38">
        <v>9.9255999999999993</v>
      </c>
    </row>
    <row r="15" spans="1:11">
      <c r="A15" s="51" t="s">
        <v>89</v>
      </c>
      <c r="B15" s="38">
        <v>11.8445</v>
      </c>
      <c r="C15" s="38">
        <v>0.96830000000000005</v>
      </c>
      <c r="D15" s="38">
        <v>10.876200000000001</v>
      </c>
      <c r="E15" s="38">
        <v>2.3895</v>
      </c>
      <c r="F15" s="38">
        <v>8.4867000000000008</v>
      </c>
      <c r="G15" s="15">
        <v>11.2721</v>
      </c>
      <c r="H15" s="38">
        <v>1.0921000000000001</v>
      </c>
      <c r="I15" s="38">
        <v>10.18</v>
      </c>
      <c r="J15" s="38">
        <v>2.7637999999999998</v>
      </c>
      <c r="K15" s="38">
        <v>7.4161999999999999</v>
      </c>
    </row>
    <row r="16" spans="1:11">
      <c r="A16" s="51" t="s">
        <v>90</v>
      </c>
      <c r="B16" s="38">
        <v>8.9077000000000002</v>
      </c>
      <c r="C16" s="38">
        <v>1.0299</v>
      </c>
      <c r="D16" s="38">
        <v>7.8777999999999997</v>
      </c>
      <c r="E16" s="38">
        <v>1.0099</v>
      </c>
      <c r="F16" s="38">
        <v>6.8678999999999997</v>
      </c>
      <c r="G16" s="15">
        <v>11.0708</v>
      </c>
      <c r="H16" s="38">
        <v>1.377</v>
      </c>
      <c r="I16" s="38">
        <v>9.6937999999999995</v>
      </c>
      <c r="J16" s="38">
        <v>1.0817000000000001</v>
      </c>
      <c r="K16" s="38">
        <v>8.6120999999999999</v>
      </c>
    </row>
    <row r="17" spans="1:11">
      <c r="A17" s="51" t="s">
        <v>91</v>
      </c>
      <c r="B17" s="38">
        <v>13.3491</v>
      </c>
      <c r="C17" s="38">
        <v>0.79010000000000002</v>
      </c>
      <c r="D17" s="38">
        <v>12.559100000000001</v>
      </c>
      <c r="E17" s="38">
        <v>0.89510000000000001</v>
      </c>
      <c r="F17" s="38">
        <v>11.664</v>
      </c>
      <c r="G17" s="15">
        <v>13.1166</v>
      </c>
      <c r="H17" s="42" t="s">
        <v>70</v>
      </c>
      <c r="I17" s="38">
        <v>12.6998</v>
      </c>
      <c r="J17" s="38">
        <v>1.216</v>
      </c>
      <c r="K17" s="38">
        <v>11.483700000000001</v>
      </c>
    </row>
    <row r="18" spans="1:11">
      <c r="A18" s="51" t="s">
        <v>92</v>
      </c>
      <c r="B18" s="38">
        <v>14.6638</v>
      </c>
      <c r="C18" s="38">
        <v>1.585</v>
      </c>
      <c r="D18" s="38">
        <v>13.078799999999999</v>
      </c>
      <c r="E18" s="38">
        <v>1.2899</v>
      </c>
      <c r="F18" s="38">
        <v>11.7889</v>
      </c>
      <c r="G18" s="15">
        <v>14.140499999999999</v>
      </c>
      <c r="H18" s="38">
        <v>1.2255</v>
      </c>
      <c r="I18" s="38">
        <v>12.914999999999999</v>
      </c>
      <c r="J18" s="38">
        <v>0.56610000000000005</v>
      </c>
      <c r="K18" s="38">
        <v>12.3489</v>
      </c>
    </row>
    <row r="19" spans="1:11">
      <c r="A19" s="51" t="s">
        <v>93</v>
      </c>
      <c r="B19" s="38">
        <v>12.988099999999999</v>
      </c>
      <c r="C19" s="38">
        <v>0.73309999999999997</v>
      </c>
      <c r="D19" s="38">
        <v>12.254899999999999</v>
      </c>
      <c r="E19" s="38">
        <v>0.64790000000000003</v>
      </c>
      <c r="F19" s="38">
        <v>11.606999999999999</v>
      </c>
      <c r="G19" s="15">
        <v>12.6082</v>
      </c>
      <c r="H19" s="38">
        <v>0.88009999999999999</v>
      </c>
      <c r="I19" s="38">
        <v>11.7281</v>
      </c>
      <c r="J19" s="38">
        <v>0.97270000000000001</v>
      </c>
      <c r="K19" s="38">
        <v>10.7554</v>
      </c>
    </row>
    <row r="20" spans="1:11">
      <c r="A20" s="51" t="s">
        <v>94</v>
      </c>
      <c r="B20" s="38">
        <v>12.627800000000001</v>
      </c>
      <c r="C20" s="38">
        <v>1.57</v>
      </c>
      <c r="D20" s="38">
        <v>11.0578</v>
      </c>
      <c r="E20" s="38">
        <v>1.3823000000000001</v>
      </c>
      <c r="F20" s="38">
        <v>9.6754999999999995</v>
      </c>
      <c r="G20" s="15">
        <v>12.433299999999999</v>
      </c>
      <c r="H20" s="38">
        <v>0.99709999999999999</v>
      </c>
      <c r="I20" s="38">
        <v>11.436199999999999</v>
      </c>
      <c r="J20" s="38">
        <v>2.3610000000000002</v>
      </c>
      <c r="K20" s="38">
        <v>9.0752000000000006</v>
      </c>
    </row>
    <row r="21" spans="1:11">
      <c r="A21" s="51" t="s">
        <v>95</v>
      </c>
      <c r="B21" s="38">
        <v>11.499000000000001</v>
      </c>
      <c r="C21" s="38">
        <v>1.9789000000000001</v>
      </c>
      <c r="D21" s="38">
        <v>9.5200999999999993</v>
      </c>
      <c r="E21" s="42" t="s">
        <v>70</v>
      </c>
      <c r="F21" s="38">
        <v>9.0632999999999999</v>
      </c>
      <c r="G21" s="15">
        <v>12.7112</v>
      </c>
      <c r="H21" s="38">
        <v>1.3387</v>
      </c>
      <c r="I21" s="38">
        <v>11.3725</v>
      </c>
      <c r="J21" s="38">
        <v>0.68389999999999995</v>
      </c>
      <c r="K21" s="38">
        <v>10.688599999999999</v>
      </c>
    </row>
    <row r="22" spans="1:11">
      <c r="A22" s="51" t="s">
        <v>96</v>
      </c>
      <c r="B22" s="38">
        <v>14.9122</v>
      </c>
      <c r="C22" s="38">
        <v>1.0309999999999999</v>
      </c>
      <c r="D22" s="38">
        <v>13.8812</v>
      </c>
      <c r="E22" s="42" t="s">
        <v>70</v>
      </c>
      <c r="F22" s="38">
        <v>13.4313</v>
      </c>
      <c r="G22" s="15">
        <v>17.769500000000001</v>
      </c>
      <c r="H22" s="38">
        <v>1.2447999999999999</v>
      </c>
      <c r="I22" s="38">
        <v>16.524699999999999</v>
      </c>
      <c r="J22" s="38">
        <v>0.98080000000000001</v>
      </c>
      <c r="K22" s="38">
        <v>15.543900000000001</v>
      </c>
    </row>
    <row r="23" spans="1:11">
      <c r="A23" s="51" t="s">
        <v>97</v>
      </c>
      <c r="B23" s="38">
        <v>18.1874</v>
      </c>
      <c r="C23" s="38">
        <v>1.2087000000000001</v>
      </c>
      <c r="D23" s="38">
        <v>16.9788</v>
      </c>
      <c r="E23" s="38">
        <v>1.9515</v>
      </c>
      <c r="F23" s="38">
        <v>15.0273</v>
      </c>
      <c r="G23" s="15">
        <v>18.426200000000001</v>
      </c>
      <c r="H23" s="38">
        <v>1.1815</v>
      </c>
      <c r="I23" s="38">
        <v>17.244700000000002</v>
      </c>
      <c r="J23" s="38">
        <v>1.5626</v>
      </c>
      <c r="K23" s="38">
        <v>15.6822</v>
      </c>
    </row>
    <row r="24" spans="1:11">
      <c r="A24" s="51" t="s">
        <v>98</v>
      </c>
      <c r="B24" s="38">
        <v>13.007999999999999</v>
      </c>
      <c r="C24" s="38">
        <v>1.2115</v>
      </c>
      <c r="D24" s="38">
        <v>11.7965</v>
      </c>
      <c r="E24" s="42" t="s">
        <v>70</v>
      </c>
      <c r="F24" s="38">
        <v>11.4216</v>
      </c>
      <c r="G24" s="15">
        <v>14.610300000000001</v>
      </c>
      <c r="H24" s="38">
        <v>1.4229000000000001</v>
      </c>
      <c r="I24" s="38">
        <v>13.1874</v>
      </c>
      <c r="J24" s="38">
        <v>0.78480000000000005</v>
      </c>
      <c r="K24" s="38">
        <v>12.4026</v>
      </c>
    </row>
    <row r="25" spans="1:11">
      <c r="A25" s="51" t="s">
        <v>99</v>
      </c>
      <c r="B25" s="38">
        <v>17.173300000000001</v>
      </c>
      <c r="C25" s="38">
        <v>1.3978999999999999</v>
      </c>
      <c r="D25" s="38">
        <v>15.775399999999999</v>
      </c>
      <c r="E25" s="38">
        <v>0.76990000000000003</v>
      </c>
      <c r="F25" s="38">
        <v>15.0055</v>
      </c>
      <c r="G25" s="15">
        <v>19.2606</v>
      </c>
      <c r="H25" s="38">
        <v>1.5378000000000001</v>
      </c>
      <c r="I25" s="38">
        <v>17.722799999999999</v>
      </c>
      <c r="J25" s="38">
        <v>1.5888</v>
      </c>
      <c r="K25" s="38">
        <v>16.133900000000001</v>
      </c>
    </row>
    <row r="26" spans="1:11">
      <c r="A26" s="51" t="s">
        <v>100</v>
      </c>
      <c r="B26" s="38">
        <v>12.6761</v>
      </c>
      <c r="C26" s="38">
        <v>1.9593</v>
      </c>
      <c r="D26" s="38">
        <v>10.716799999999999</v>
      </c>
      <c r="E26" s="38">
        <v>1.7601</v>
      </c>
      <c r="F26" s="38">
        <v>8.9566999999999997</v>
      </c>
      <c r="G26" s="15">
        <v>12.522500000000001</v>
      </c>
      <c r="H26" s="38">
        <v>1.5175000000000001</v>
      </c>
      <c r="I26" s="38">
        <v>11.005000000000001</v>
      </c>
      <c r="J26" s="38">
        <v>1.3824000000000001</v>
      </c>
      <c r="K26" s="38">
        <v>9.6225000000000005</v>
      </c>
    </row>
    <row r="27" spans="1:11">
      <c r="A27" s="51" t="s">
        <v>101</v>
      </c>
      <c r="B27" s="38">
        <v>12.8375</v>
      </c>
      <c r="C27" s="38">
        <v>1.4978</v>
      </c>
      <c r="D27" s="38">
        <v>11.339700000000001</v>
      </c>
      <c r="E27" s="38">
        <v>3.7667999999999999</v>
      </c>
      <c r="F27" s="38">
        <v>7.5728999999999997</v>
      </c>
      <c r="G27" s="15">
        <v>13.2746</v>
      </c>
      <c r="H27" s="38">
        <v>1.9305000000000001</v>
      </c>
      <c r="I27" s="38">
        <v>11.344099999999999</v>
      </c>
      <c r="J27" s="38">
        <v>3.7065000000000001</v>
      </c>
      <c r="K27" s="38">
        <v>7.6375999999999999</v>
      </c>
    </row>
    <row r="28" spans="1:11">
      <c r="A28" s="51" t="s">
        <v>102</v>
      </c>
      <c r="B28" s="38">
        <v>8.3818000000000001</v>
      </c>
      <c r="C28" s="38">
        <v>0.7671</v>
      </c>
      <c r="D28" s="38">
        <v>7.6147</v>
      </c>
      <c r="E28" s="38">
        <v>1.3119000000000001</v>
      </c>
      <c r="F28" s="38">
        <v>6.3029000000000002</v>
      </c>
      <c r="G28" s="15">
        <v>10.123699999999999</v>
      </c>
      <c r="H28" s="38">
        <v>0.52270000000000005</v>
      </c>
      <c r="I28" s="38">
        <v>9.6010000000000009</v>
      </c>
      <c r="J28" s="38">
        <v>1.3079000000000001</v>
      </c>
      <c r="K28" s="38">
        <v>8.2929999999999993</v>
      </c>
    </row>
    <row r="29" spans="1:11">
      <c r="A29" s="51" t="s">
        <v>103</v>
      </c>
      <c r="B29" s="38">
        <v>12.1896</v>
      </c>
      <c r="C29" s="38">
        <v>1.2423999999999999</v>
      </c>
      <c r="D29" s="38">
        <v>10.947100000000001</v>
      </c>
      <c r="E29" s="38">
        <v>1.1229</v>
      </c>
      <c r="F29" s="38">
        <v>9.8241999999999994</v>
      </c>
      <c r="G29" s="15">
        <v>13.047000000000001</v>
      </c>
      <c r="H29" s="38">
        <v>1.4794</v>
      </c>
      <c r="I29" s="38">
        <v>11.567600000000001</v>
      </c>
      <c r="J29" s="38">
        <v>1.2522</v>
      </c>
      <c r="K29" s="38">
        <v>10.3155</v>
      </c>
    </row>
    <row r="30" spans="1:11">
      <c r="A30" s="51" t="s">
        <v>104</v>
      </c>
      <c r="B30" s="38">
        <v>11.583</v>
      </c>
      <c r="C30" s="38">
        <v>1.4379999999999999</v>
      </c>
      <c r="D30" s="38">
        <v>10.145</v>
      </c>
      <c r="E30" s="38">
        <v>1.4518</v>
      </c>
      <c r="F30" s="38">
        <v>8.6931999999999992</v>
      </c>
      <c r="G30" s="15">
        <v>12.097300000000001</v>
      </c>
      <c r="H30" s="38">
        <v>1.1740999999999999</v>
      </c>
      <c r="I30" s="38">
        <v>10.9232</v>
      </c>
      <c r="J30" s="38">
        <v>2.6749000000000001</v>
      </c>
      <c r="K30" s="38">
        <v>8.2483000000000004</v>
      </c>
    </row>
    <row r="31" spans="1:11">
      <c r="A31" s="51" t="s">
        <v>105</v>
      </c>
      <c r="B31" s="38">
        <v>13.729799999999999</v>
      </c>
      <c r="C31" s="38">
        <v>1.5891</v>
      </c>
      <c r="D31" s="38">
        <v>12.140700000000001</v>
      </c>
      <c r="E31" s="38">
        <v>1.5671999999999999</v>
      </c>
      <c r="F31" s="38">
        <v>10.573499999999999</v>
      </c>
      <c r="G31" s="15">
        <v>14.2835</v>
      </c>
      <c r="H31" s="38">
        <v>1.5475000000000001</v>
      </c>
      <c r="I31" s="38">
        <v>12.735900000000001</v>
      </c>
      <c r="J31" s="38">
        <v>2.2195</v>
      </c>
      <c r="K31" s="38">
        <v>10.516400000000001</v>
      </c>
    </row>
    <row r="32" spans="1:11">
      <c r="A32" s="51" t="s">
        <v>106</v>
      </c>
      <c r="B32" s="38">
        <v>10.7903</v>
      </c>
      <c r="C32" s="38">
        <v>0.74590000000000001</v>
      </c>
      <c r="D32" s="38">
        <v>10.0444</v>
      </c>
      <c r="E32" s="38">
        <v>1.4106000000000001</v>
      </c>
      <c r="F32" s="38">
        <v>8.6338000000000008</v>
      </c>
      <c r="G32" s="15">
        <v>10.3796</v>
      </c>
      <c r="H32" s="38">
        <v>0.96220000000000006</v>
      </c>
      <c r="I32" s="38">
        <v>9.4174000000000007</v>
      </c>
      <c r="J32" s="38">
        <v>1.7979000000000001</v>
      </c>
      <c r="K32" s="38">
        <v>7.6195000000000004</v>
      </c>
    </row>
    <row r="33" spans="1:11">
      <c r="A33" s="51" t="s">
        <v>107</v>
      </c>
      <c r="B33" s="38">
        <v>18.1982</v>
      </c>
      <c r="C33" s="38">
        <v>0.9899</v>
      </c>
      <c r="D33" s="38">
        <v>17.208300000000001</v>
      </c>
      <c r="E33" s="38">
        <v>2.3477999999999999</v>
      </c>
      <c r="F33" s="38">
        <v>14.8605</v>
      </c>
      <c r="G33" s="15">
        <v>17.538399999999999</v>
      </c>
      <c r="H33" s="38">
        <v>1.2768999999999999</v>
      </c>
      <c r="I33" s="38">
        <v>16.261399999999998</v>
      </c>
      <c r="J33" s="38">
        <v>2.2953000000000001</v>
      </c>
      <c r="K33" s="38">
        <v>13.966200000000001</v>
      </c>
    </row>
    <row r="34" spans="1:11">
      <c r="A34" s="51" t="s">
        <v>108</v>
      </c>
      <c r="B34" s="38">
        <v>16.687200000000001</v>
      </c>
      <c r="C34" s="38">
        <v>1.1953</v>
      </c>
      <c r="D34" s="38">
        <v>15.4918</v>
      </c>
      <c r="E34" s="42" t="s">
        <v>70</v>
      </c>
      <c r="F34" s="38">
        <v>15.2416</v>
      </c>
      <c r="G34" s="15">
        <v>17.865500000000001</v>
      </c>
      <c r="H34" s="38">
        <v>0.96130000000000004</v>
      </c>
      <c r="I34" s="38">
        <v>16.9041</v>
      </c>
      <c r="J34" s="38">
        <v>0.63070000000000004</v>
      </c>
      <c r="K34" s="38">
        <v>16.273399999999999</v>
      </c>
    </row>
    <row r="35" spans="1:11">
      <c r="A35" s="51" t="s">
        <v>109</v>
      </c>
      <c r="B35" s="38">
        <v>13.4754</v>
      </c>
      <c r="C35" s="38">
        <v>1.5149999999999999</v>
      </c>
      <c r="D35" s="38">
        <v>11.9604</v>
      </c>
      <c r="E35" s="38">
        <v>3.2925</v>
      </c>
      <c r="F35" s="38">
        <v>8.6679999999999993</v>
      </c>
      <c r="G35" s="15">
        <v>13.643700000000001</v>
      </c>
      <c r="H35" s="38">
        <v>1.3695999999999999</v>
      </c>
      <c r="I35" s="38">
        <v>12.274100000000001</v>
      </c>
      <c r="J35" s="38">
        <v>2.9201999999999999</v>
      </c>
      <c r="K35" s="38">
        <v>9.3538999999999994</v>
      </c>
    </row>
    <row r="36" spans="1:11">
      <c r="A36" s="51" t="s">
        <v>110</v>
      </c>
      <c r="B36" s="38">
        <v>16.449300000000001</v>
      </c>
      <c r="C36" s="38">
        <v>1.5859000000000001</v>
      </c>
      <c r="D36" s="38">
        <v>14.8634</v>
      </c>
      <c r="E36" s="42" t="s">
        <v>70</v>
      </c>
      <c r="F36" s="38">
        <v>14.725</v>
      </c>
      <c r="G36" s="15">
        <v>17.1358</v>
      </c>
      <c r="H36" s="38">
        <v>0.58379999999999999</v>
      </c>
      <c r="I36" s="38">
        <v>16.552</v>
      </c>
      <c r="J36" s="38">
        <v>0.70679999999999998</v>
      </c>
      <c r="K36" s="38">
        <v>15.8452</v>
      </c>
    </row>
    <row r="37" spans="1:11">
      <c r="A37" s="51" t="s">
        <v>111</v>
      </c>
      <c r="B37" s="38">
        <v>14.3161</v>
      </c>
      <c r="C37" s="38">
        <v>1.0189999999999999</v>
      </c>
      <c r="D37" s="38">
        <v>13.2971</v>
      </c>
      <c r="E37" s="38">
        <v>1.4892000000000001</v>
      </c>
      <c r="F37" s="38">
        <v>11.8078</v>
      </c>
      <c r="G37" s="15">
        <v>14.6853</v>
      </c>
      <c r="H37" s="38">
        <v>1.0102</v>
      </c>
      <c r="I37" s="38">
        <v>13.6752</v>
      </c>
      <c r="J37" s="38">
        <v>1.3329</v>
      </c>
      <c r="K37" s="38">
        <v>12.3423</v>
      </c>
    </row>
    <row r="38" spans="1:11">
      <c r="A38" s="51" t="s">
        <v>112</v>
      </c>
      <c r="B38" s="38">
        <v>13.993600000000001</v>
      </c>
      <c r="C38" s="38">
        <v>2.7088999999999999</v>
      </c>
      <c r="D38" s="38">
        <v>11.284800000000001</v>
      </c>
      <c r="E38" s="38">
        <v>0.7954</v>
      </c>
      <c r="F38" s="38">
        <v>10.4894</v>
      </c>
      <c r="G38" s="15">
        <v>14.389200000000001</v>
      </c>
      <c r="H38" s="38">
        <v>2.0547</v>
      </c>
      <c r="I38" s="38">
        <v>12.3345</v>
      </c>
      <c r="J38" s="38">
        <v>1.7851999999999999</v>
      </c>
      <c r="K38" s="38">
        <v>10.549300000000001</v>
      </c>
    </row>
    <row r="39" spans="1:11">
      <c r="A39" s="51" t="s">
        <v>113</v>
      </c>
      <c r="B39" s="38">
        <v>14.674099999999999</v>
      </c>
      <c r="C39" s="38">
        <v>1.4693000000000001</v>
      </c>
      <c r="D39" s="38">
        <v>13.2049</v>
      </c>
      <c r="E39" s="38">
        <v>0.67149999999999999</v>
      </c>
      <c r="F39" s="38">
        <v>12.5334</v>
      </c>
      <c r="G39" s="15">
        <v>15.587899999999999</v>
      </c>
      <c r="H39" s="38">
        <v>1.6082000000000001</v>
      </c>
      <c r="I39" s="38">
        <v>13.979799999999999</v>
      </c>
      <c r="J39" s="42" t="s">
        <v>70</v>
      </c>
      <c r="K39" s="38">
        <v>13.498799999999999</v>
      </c>
    </row>
    <row r="40" spans="1:11">
      <c r="A40" s="51" t="s">
        <v>114</v>
      </c>
      <c r="B40" s="38">
        <v>15.7928</v>
      </c>
      <c r="C40" s="38">
        <v>1.4089</v>
      </c>
      <c r="D40" s="38">
        <v>14.383900000000001</v>
      </c>
      <c r="E40" s="38">
        <v>1.5613999999999999</v>
      </c>
      <c r="F40" s="38">
        <v>12.8225</v>
      </c>
      <c r="G40" s="15">
        <v>16.480699999999999</v>
      </c>
      <c r="H40" s="38">
        <v>1.3066</v>
      </c>
      <c r="I40" s="38">
        <v>15.174099999999999</v>
      </c>
      <c r="J40" s="38">
        <v>1.5613999999999999</v>
      </c>
      <c r="K40" s="38">
        <v>13.6127</v>
      </c>
    </row>
    <row r="41" spans="1:11">
      <c r="A41" s="51" t="s">
        <v>115</v>
      </c>
      <c r="B41" s="38">
        <v>14.2468</v>
      </c>
      <c r="C41" s="38">
        <v>1.3812</v>
      </c>
      <c r="D41" s="38">
        <v>12.865500000000001</v>
      </c>
      <c r="E41" s="38">
        <v>3.0573999999999999</v>
      </c>
      <c r="F41" s="38">
        <v>9.8080999999999996</v>
      </c>
      <c r="G41" s="15">
        <v>14.6205</v>
      </c>
      <c r="H41" s="38">
        <v>2.0832000000000002</v>
      </c>
      <c r="I41" s="38">
        <v>12.5374</v>
      </c>
      <c r="J41" s="38">
        <v>2.5223</v>
      </c>
      <c r="K41" s="38">
        <v>10.015000000000001</v>
      </c>
    </row>
    <row r="42" spans="1:11">
      <c r="A42" s="51" t="s">
        <v>116</v>
      </c>
      <c r="B42" s="38">
        <v>16.373999999999999</v>
      </c>
      <c r="C42" s="38">
        <v>1.4037999999999999</v>
      </c>
      <c r="D42" s="38">
        <v>14.9702</v>
      </c>
      <c r="E42" s="38">
        <v>1.9112</v>
      </c>
      <c r="F42" s="38">
        <v>13.058999999999999</v>
      </c>
      <c r="G42" s="15">
        <v>16.6675</v>
      </c>
      <c r="H42" s="38">
        <v>1.5693999999999999</v>
      </c>
      <c r="I42" s="38">
        <v>15.0982</v>
      </c>
      <c r="J42" s="38">
        <v>1.3395999999999999</v>
      </c>
      <c r="K42" s="38">
        <v>13.758599999999999</v>
      </c>
    </row>
    <row r="43" spans="1:11">
      <c r="A43" s="51" t="s">
        <v>117</v>
      </c>
      <c r="B43" s="38">
        <v>14.8599</v>
      </c>
      <c r="C43" s="38">
        <v>0.72189999999999999</v>
      </c>
      <c r="D43" s="38">
        <v>14.138</v>
      </c>
      <c r="E43" s="38">
        <v>1.2809999999999999</v>
      </c>
      <c r="F43" s="38">
        <v>12.857100000000001</v>
      </c>
      <c r="G43" s="15">
        <v>15.5358</v>
      </c>
      <c r="H43" s="38">
        <v>1.0880000000000001</v>
      </c>
      <c r="I43" s="38">
        <v>14.447800000000001</v>
      </c>
      <c r="J43" s="38">
        <v>1.9069</v>
      </c>
      <c r="K43" s="38">
        <v>12.540900000000001</v>
      </c>
    </row>
    <row r="44" spans="1:11">
      <c r="A44" s="51" t="s">
        <v>118</v>
      </c>
      <c r="B44" s="38">
        <v>12.146800000000001</v>
      </c>
      <c r="C44" s="38">
        <v>1.1742999999999999</v>
      </c>
      <c r="D44" s="38">
        <v>10.9725</v>
      </c>
      <c r="E44" s="38">
        <v>2.1833</v>
      </c>
      <c r="F44" s="38">
        <v>8.7891999999999992</v>
      </c>
      <c r="G44" s="15">
        <v>12.4856</v>
      </c>
      <c r="H44" s="38">
        <v>1.0125999999999999</v>
      </c>
      <c r="I44" s="38">
        <v>11.473000000000001</v>
      </c>
      <c r="J44" s="38">
        <v>1.9592000000000001</v>
      </c>
      <c r="K44" s="38">
        <v>9.5137999999999998</v>
      </c>
    </row>
    <row r="45" spans="1:11">
      <c r="A45" s="51" t="s">
        <v>119</v>
      </c>
      <c r="B45" s="38">
        <v>11.2301</v>
      </c>
      <c r="C45" s="38">
        <v>1.1739999999999999</v>
      </c>
      <c r="D45" s="38">
        <v>10.056100000000001</v>
      </c>
      <c r="E45" s="38">
        <v>2.3193999999999999</v>
      </c>
      <c r="F45" s="38">
        <v>7.7366999999999999</v>
      </c>
      <c r="G45" s="15">
        <v>11.713100000000001</v>
      </c>
      <c r="H45" s="38">
        <v>1.4188000000000001</v>
      </c>
      <c r="I45" s="38">
        <v>10.2943</v>
      </c>
      <c r="J45" s="38">
        <v>3.0434999999999999</v>
      </c>
      <c r="K45" s="38">
        <v>7.2507999999999999</v>
      </c>
    </row>
    <row r="46" spans="1:11">
      <c r="A46" s="51" t="s">
        <v>120</v>
      </c>
      <c r="B46" s="38">
        <v>11.266299999999999</v>
      </c>
      <c r="C46" s="38">
        <v>1.6208</v>
      </c>
      <c r="D46" s="38">
        <v>9.6455000000000002</v>
      </c>
      <c r="E46" s="38">
        <v>0.68820000000000003</v>
      </c>
      <c r="F46" s="38">
        <v>8.9573</v>
      </c>
      <c r="G46" s="15">
        <v>14.3727</v>
      </c>
      <c r="H46" s="38">
        <v>1.5852999999999999</v>
      </c>
      <c r="I46" s="38">
        <v>12.7874</v>
      </c>
      <c r="J46" s="38">
        <v>1.0469999999999999</v>
      </c>
      <c r="K46" s="38">
        <v>11.740500000000001</v>
      </c>
    </row>
    <row r="47" spans="1:11">
      <c r="A47" s="51" t="s">
        <v>121</v>
      </c>
      <c r="B47" s="38">
        <v>11.2339</v>
      </c>
      <c r="C47" s="38">
        <v>1.3157000000000001</v>
      </c>
      <c r="D47" s="38">
        <v>9.9182000000000006</v>
      </c>
      <c r="E47" s="38">
        <v>1.1915</v>
      </c>
      <c r="F47" s="38">
        <v>8.7266999999999992</v>
      </c>
      <c r="G47" s="15">
        <v>11.818199999999999</v>
      </c>
      <c r="H47" s="38">
        <v>1.6906000000000001</v>
      </c>
      <c r="I47" s="38">
        <v>10.127700000000001</v>
      </c>
      <c r="J47" s="38">
        <v>0.92020000000000002</v>
      </c>
      <c r="K47" s="38">
        <v>9.2074999999999996</v>
      </c>
    </row>
    <row r="48" spans="1:11">
      <c r="A48" s="51" t="s">
        <v>122</v>
      </c>
      <c r="B48" s="38">
        <v>11.226599999999999</v>
      </c>
      <c r="C48" s="38">
        <v>1.3204</v>
      </c>
      <c r="D48" s="38">
        <v>9.9062000000000001</v>
      </c>
      <c r="E48" s="38">
        <v>1.2571000000000001</v>
      </c>
      <c r="F48" s="38">
        <v>8.6492000000000004</v>
      </c>
      <c r="G48" s="15">
        <v>11.065799999999999</v>
      </c>
      <c r="H48" s="38">
        <v>1.1262000000000001</v>
      </c>
      <c r="I48" s="38">
        <v>9.9396000000000004</v>
      </c>
      <c r="J48" s="38">
        <v>1.4787999999999999</v>
      </c>
      <c r="K48" s="38">
        <v>8.4608000000000008</v>
      </c>
    </row>
    <row r="49" spans="1:11">
      <c r="A49" s="51" t="s">
        <v>123</v>
      </c>
      <c r="B49" s="38">
        <v>17.204599999999999</v>
      </c>
      <c r="C49" s="38">
        <v>0.69589999999999996</v>
      </c>
      <c r="D49" s="38">
        <v>16.508700000000001</v>
      </c>
      <c r="E49" s="38">
        <v>1.6568000000000001</v>
      </c>
      <c r="F49" s="38">
        <v>14.851900000000001</v>
      </c>
      <c r="G49" s="15">
        <v>18.726600000000001</v>
      </c>
      <c r="H49" s="38">
        <v>0.96930000000000005</v>
      </c>
      <c r="I49" s="38">
        <v>17.757300000000001</v>
      </c>
      <c r="J49" s="38">
        <v>1.4742</v>
      </c>
      <c r="K49" s="38">
        <v>16.283100000000001</v>
      </c>
    </row>
    <row r="50" spans="1:11">
      <c r="A50" s="51" t="s">
        <v>124</v>
      </c>
      <c r="B50" s="38">
        <v>12.571400000000001</v>
      </c>
      <c r="C50" s="38">
        <v>0.76160000000000005</v>
      </c>
      <c r="D50" s="38">
        <v>11.809799999999999</v>
      </c>
      <c r="E50" s="38">
        <v>2.1574</v>
      </c>
      <c r="F50" s="38">
        <v>9.6524999999999999</v>
      </c>
      <c r="G50" s="15">
        <v>13.7615</v>
      </c>
      <c r="H50" s="38">
        <v>1.5669999999999999</v>
      </c>
      <c r="I50" s="38">
        <v>12.1945</v>
      </c>
      <c r="J50" s="38">
        <v>1.8512</v>
      </c>
      <c r="K50" s="38">
        <v>10.343299999999999</v>
      </c>
    </row>
    <row r="51" spans="1:11">
      <c r="A51" s="51" t="s">
        <v>125</v>
      </c>
      <c r="B51" s="38">
        <v>12.1861</v>
      </c>
      <c r="C51" s="38">
        <v>1.7029000000000001</v>
      </c>
      <c r="D51" s="38">
        <v>10.4832</v>
      </c>
      <c r="E51" s="38">
        <v>1.2615000000000001</v>
      </c>
      <c r="F51" s="38">
        <v>9.2217000000000002</v>
      </c>
      <c r="G51" s="15">
        <v>12.444699999999999</v>
      </c>
      <c r="H51" s="38">
        <v>0.92800000000000005</v>
      </c>
      <c r="I51" s="38">
        <v>11.5166</v>
      </c>
      <c r="J51" s="38">
        <v>1.0276000000000001</v>
      </c>
      <c r="K51" s="38">
        <v>10.489000000000001</v>
      </c>
    </row>
    <row r="52" spans="1:11">
      <c r="A52" s="51" t="s">
        <v>126</v>
      </c>
      <c r="B52" s="38">
        <v>12.606</v>
      </c>
      <c r="C52" s="38">
        <v>1.6909000000000001</v>
      </c>
      <c r="D52" s="38">
        <v>10.914999999999999</v>
      </c>
      <c r="E52" s="38">
        <v>2.169</v>
      </c>
      <c r="F52" s="38">
        <v>8.7460000000000004</v>
      </c>
      <c r="G52" s="15">
        <v>14.3666</v>
      </c>
      <c r="H52" s="38">
        <v>1.6284000000000001</v>
      </c>
      <c r="I52" s="38">
        <v>12.738200000000001</v>
      </c>
      <c r="J52" s="38">
        <v>1.6277999999999999</v>
      </c>
      <c r="K52" s="38">
        <v>11.1104</v>
      </c>
    </row>
    <row r="53" spans="1:11">
      <c r="A53" s="51" t="s">
        <v>127</v>
      </c>
      <c r="B53" s="38">
        <v>14.011799999999999</v>
      </c>
      <c r="C53" s="38">
        <v>1.4271</v>
      </c>
      <c r="D53" s="38">
        <v>12.5847</v>
      </c>
      <c r="E53" s="38">
        <v>1.0753999999999999</v>
      </c>
      <c r="F53" s="38">
        <v>11.5093</v>
      </c>
      <c r="G53" s="15">
        <v>13.881</v>
      </c>
      <c r="H53" s="38">
        <v>1.3388</v>
      </c>
      <c r="I53" s="38">
        <v>12.542199999999999</v>
      </c>
      <c r="J53" s="38">
        <v>1.4582999999999999</v>
      </c>
      <c r="K53" s="38">
        <v>11.0839</v>
      </c>
    </row>
    <row r="54" spans="1:11">
      <c r="A54" s="51" t="s">
        <v>128</v>
      </c>
      <c r="B54" s="38">
        <v>14.0975</v>
      </c>
      <c r="C54" s="38">
        <v>1.4327000000000001</v>
      </c>
      <c r="D54" s="38">
        <v>12.6648</v>
      </c>
      <c r="E54" s="38">
        <v>1.2196</v>
      </c>
      <c r="F54" s="38">
        <v>11.4452</v>
      </c>
      <c r="G54" s="15">
        <v>14.179500000000001</v>
      </c>
      <c r="H54" s="38">
        <v>1.3312999999999999</v>
      </c>
      <c r="I54" s="38">
        <v>12.8482</v>
      </c>
      <c r="J54" s="38">
        <v>0.70069999999999999</v>
      </c>
      <c r="K54" s="38">
        <v>12.147500000000001</v>
      </c>
    </row>
    <row r="55" spans="1:11">
      <c r="A55" s="40" t="s">
        <v>129</v>
      </c>
      <c r="B55" s="41"/>
      <c r="C55" s="41"/>
      <c r="D55" s="41"/>
      <c r="E55" s="41"/>
      <c r="F55" s="41"/>
      <c r="G55" s="41"/>
      <c r="H55" s="41"/>
      <c r="I55" s="41"/>
      <c r="J55" s="41"/>
      <c r="K55" s="41"/>
    </row>
    <row r="56" spans="1:11">
      <c r="A56" s="52" t="s">
        <v>131</v>
      </c>
      <c r="B56" s="38">
        <v>17.618400000000001</v>
      </c>
      <c r="C56" s="42" t="s">
        <v>70</v>
      </c>
      <c r="D56" s="38">
        <v>17.212299999999999</v>
      </c>
      <c r="E56" s="42" t="s">
        <v>70</v>
      </c>
      <c r="F56" s="38">
        <v>17.1004</v>
      </c>
      <c r="G56" s="15">
        <v>19.190200000000001</v>
      </c>
      <c r="H56" s="38">
        <v>1.2314000000000001</v>
      </c>
      <c r="I56" s="38">
        <v>17.9588</v>
      </c>
      <c r="J56" s="42" t="s">
        <v>70</v>
      </c>
      <c r="K56" s="38">
        <v>17.671800000000001</v>
      </c>
    </row>
    <row r="57" spans="1:11">
      <c r="A57" s="52" t="s">
        <v>180</v>
      </c>
      <c r="B57" s="38">
        <v>10.518000000000001</v>
      </c>
      <c r="C57" s="38">
        <v>0.82430000000000003</v>
      </c>
      <c r="D57" s="38">
        <v>9.6937999999999995</v>
      </c>
      <c r="E57" s="38">
        <v>1.4558</v>
      </c>
      <c r="F57" s="38">
        <v>8.2379999999999995</v>
      </c>
      <c r="G57" s="15">
        <v>10.2318</v>
      </c>
      <c r="H57" s="38">
        <v>0.56879999999999997</v>
      </c>
      <c r="I57" s="38">
        <v>9.6631</v>
      </c>
      <c r="J57" s="38">
        <v>1.4434</v>
      </c>
      <c r="K57" s="38">
        <v>8.2196999999999996</v>
      </c>
    </row>
    <row r="58" spans="1:11">
      <c r="A58" s="16" t="s">
        <v>133</v>
      </c>
      <c r="B58" s="8">
        <v>23.163938000000002</v>
      </c>
      <c r="C58" s="13" t="s">
        <v>70</v>
      </c>
      <c r="D58" s="8">
        <v>23.150342999999999</v>
      </c>
      <c r="E58" s="13" t="s">
        <v>70</v>
      </c>
      <c r="F58" s="8">
        <v>22.903361</v>
      </c>
      <c r="G58" s="20">
        <v>24.430309000000001</v>
      </c>
      <c r="H58" s="13" t="s">
        <v>70</v>
      </c>
      <c r="I58" s="8">
        <v>24.106741</v>
      </c>
      <c r="J58" s="8">
        <v>0.68140500000000004</v>
      </c>
      <c r="K58" s="8">
        <v>23.425336000000001</v>
      </c>
    </row>
    <row r="59" spans="1:11">
      <c r="A59" s="10" t="s">
        <v>252</v>
      </c>
    </row>
  </sheetData>
  <mergeCells count="4">
    <mergeCell ref="A55:K55"/>
    <mergeCell ref="B2:F2"/>
    <mergeCell ref="A2:A3"/>
    <mergeCell ref="G2:K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59"/>
  <sheetViews>
    <sheetView workbookViewId="0"/>
  </sheetViews>
  <sheetFormatPr defaultRowHeight="15"/>
  <cols>
    <col min="1" max="1" width="26" customWidth="1"/>
    <col min="2" max="11" width="16" customWidth="1"/>
  </cols>
  <sheetData>
    <row r="1" spans="1:11">
      <c r="A1" s="2" t="s">
        <v>27</v>
      </c>
    </row>
    <row r="2" spans="1:11">
      <c r="A2" s="43" t="s">
        <v>73</v>
      </c>
      <c r="B2" s="66">
        <v>2017</v>
      </c>
      <c r="C2" s="45"/>
      <c r="D2" s="45"/>
      <c r="E2" s="45"/>
      <c r="F2" s="45"/>
      <c r="G2" s="66">
        <v>2019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13.969799999999999</v>
      </c>
      <c r="C4" s="38">
        <v>1.4151</v>
      </c>
      <c r="D4" s="38">
        <v>12.5547</v>
      </c>
      <c r="E4" s="38">
        <v>2.5564</v>
      </c>
      <c r="F4" s="38">
        <v>9.9983000000000004</v>
      </c>
      <c r="G4" s="15">
        <v>14.681271000000001</v>
      </c>
      <c r="H4" s="38">
        <v>1.2092769999999999</v>
      </c>
      <c r="I4" s="38">
        <v>13.471994</v>
      </c>
      <c r="J4" s="38">
        <v>2.1938170000000001</v>
      </c>
      <c r="K4" s="38">
        <v>11.278176999999999</v>
      </c>
    </row>
    <row r="5" spans="1:11">
      <c r="A5" s="51" t="s">
        <v>79</v>
      </c>
      <c r="B5" s="38">
        <v>11.0602</v>
      </c>
      <c r="C5" s="38">
        <v>1.4651000000000001</v>
      </c>
      <c r="D5" s="38">
        <v>9.5952000000000002</v>
      </c>
      <c r="E5" s="38">
        <v>5.3929</v>
      </c>
      <c r="F5" s="38">
        <v>4.2023000000000001</v>
      </c>
      <c r="G5" s="15">
        <v>11.766226</v>
      </c>
      <c r="H5" s="38">
        <v>1.1192359999999999</v>
      </c>
      <c r="I5" s="38">
        <v>10.646990000000001</v>
      </c>
      <c r="J5" s="38">
        <v>4.5101649999999998</v>
      </c>
      <c r="K5" s="38">
        <v>6.1368260000000001</v>
      </c>
    </row>
    <row r="6" spans="1:11">
      <c r="A6" s="51" t="s">
        <v>80</v>
      </c>
      <c r="B6" s="38">
        <v>13.6061</v>
      </c>
      <c r="C6" s="38">
        <v>1.3572</v>
      </c>
      <c r="D6" s="38">
        <v>12.248900000000001</v>
      </c>
      <c r="E6" s="38">
        <v>2.2930999999999999</v>
      </c>
      <c r="F6" s="38">
        <v>9.9558</v>
      </c>
      <c r="G6" s="15">
        <v>14.440435000000001</v>
      </c>
      <c r="H6" s="38">
        <v>0.95828999999999998</v>
      </c>
      <c r="I6" s="38">
        <v>13.482144</v>
      </c>
      <c r="J6" s="38">
        <v>2.2864610000000001</v>
      </c>
      <c r="K6" s="38">
        <v>11.195684</v>
      </c>
    </row>
    <row r="7" spans="1:11">
      <c r="A7" s="51" t="s">
        <v>81</v>
      </c>
      <c r="B7" s="38">
        <v>10.484999999999999</v>
      </c>
      <c r="C7" s="38">
        <v>1.0087999999999999</v>
      </c>
      <c r="D7" s="38">
        <v>9.4762000000000004</v>
      </c>
      <c r="E7" s="38">
        <v>2.11</v>
      </c>
      <c r="F7" s="38">
        <v>7.3662000000000001</v>
      </c>
      <c r="G7" s="15">
        <v>12.867747</v>
      </c>
      <c r="H7" s="38">
        <v>1.3313740000000001</v>
      </c>
      <c r="I7" s="38">
        <v>11.536372999999999</v>
      </c>
      <c r="J7" s="38">
        <v>2.8205819999999999</v>
      </c>
      <c r="K7" s="38">
        <v>8.7157909999999994</v>
      </c>
    </row>
    <row r="8" spans="1:11">
      <c r="A8" s="51" t="s">
        <v>82</v>
      </c>
      <c r="B8" s="38">
        <v>13.520099999999999</v>
      </c>
      <c r="C8" s="38">
        <v>1.7838000000000001</v>
      </c>
      <c r="D8" s="38">
        <v>11.7362</v>
      </c>
      <c r="E8" s="38">
        <v>2.1450999999999998</v>
      </c>
      <c r="F8" s="38">
        <v>9.5911000000000008</v>
      </c>
      <c r="G8" s="15">
        <v>15.319381</v>
      </c>
      <c r="H8" s="38">
        <v>1.5620750000000001</v>
      </c>
      <c r="I8" s="38">
        <v>13.757306</v>
      </c>
      <c r="J8" s="38">
        <v>1.584797</v>
      </c>
      <c r="K8" s="38">
        <v>12.172509</v>
      </c>
    </row>
    <row r="9" spans="1:11">
      <c r="A9" s="51" t="s">
        <v>83</v>
      </c>
      <c r="B9" s="38">
        <v>11.567600000000001</v>
      </c>
      <c r="C9" s="38">
        <v>1.0123</v>
      </c>
      <c r="D9" s="38">
        <v>10.555300000000001</v>
      </c>
      <c r="E9" s="38">
        <v>4.2039</v>
      </c>
      <c r="F9" s="38">
        <v>6.3513999999999999</v>
      </c>
      <c r="G9" s="15">
        <v>12.330463</v>
      </c>
      <c r="H9" s="38">
        <v>1.056856</v>
      </c>
      <c r="I9" s="38">
        <v>11.273607</v>
      </c>
      <c r="J9" s="38">
        <v>2.6569229999999999</v>
      </c>
      <c r="K9" s="38">
        <v>8.6166830000000001</v>
      </c>
    </row>
    <row r="10" spans="1:11">
      <c r="A10" s="51" t="s">
        <v>84</v>
      </c>
      <c r="B10" s="38">
        <v>11.653700000000001</v>
      </c>
      <c r="C10" s="38">
        <v>1.4399</v>
      </c>
      <c r="D10" s="38">
        <v>10.213800000000001</v>
      </c>
      <c r="E10" s="38">
        <v>2.5676999999999999</v>
      </c>
      <c r="F10" s="38">
        <v>7.6462000000000003</v>
      </c>
      <c r="G10" s="15">
        <v>11.940754999999999</v>
      </c>
      <c r="H10" s="38">
        <v>0.86165000000000003</v>
      </c>
      <c r="I10" s="38">
        <v>11.079105</v>
      </c>
      <c r="J10" s="38">
        <v>2.418323</v>
      </c>
      <c r="K10" s="38">
        <v>8.6607819999999993</v>
      </c>
    </row>
    <row r="11" spans="1:11">
      <c r="A11" s="51" t="s">
        <v>85</v>
      </c>
      <c r="B11" s="38">
        <v>15.5463</v>
      </c>
      <c r="C11" s="38">
        <v>1.1456999999999999</v>
      </c>
      <c r="D11" s="38">
        <v>14.400600000000001</v>
      </c>
      <c r="E11" s="38">
        <v>2.8281999999999998</v>
      </c>
      <c r="F11" s="38">
        <v>11.5724</v>
      </c>
      <c r="G11" s="15">
        <v>17.806588999999999</v>
      </c>
      <c r="H11" s="38">
        <v>1.455219</v>
      </c>
      <c r="I11" s="38">
        <v>16.351369999999999</v>
      </c>
      <c r="J11" s="38">
        <v>3.9356740000000001</v>
      </c>
      <c r="K11" s="38">
        <v>12.415696000000001</v>
      </c>
    </row>
    <row r="12" spans="1:11">
      <c r="A12" s="51" t="s">
        <v>86</v>
      </c>
      <c r="B12" s="38">
        <v>16.607700000000001</v>
      </c>
      <c r="C12" s="38">
        <v>1.5786</v>
      </c>
      <c r="D12" s="38">
        <v>15.0291</v>
      </c>
      <c r="E12" s="38">
        <v>2.8315000000000001</v>
      </c>
      <c r="F12" s="38">
        <v>12.1976</v>
      </c>
      <c r="G12" s="15">
        <v>17.317466</v>
      </c>
      <c r="H12" s="38">
        <v>1.4283779999999999</v>
      </c>
      <c r="I12" s="38">
        <v>15.889087999999999</v>
      </c>
      <c r="J12" s="38">
        <v>3.4449610000000002</v>
      </c>
      <c r="K12" s="38">
        <v>12.444127</v>
      </c>
    </row>
    <row r="13" spans="1:11">
      <c r="A13" s="51" t="s">
        <v>87</v>
      </c>
      <c r="B13" s="38">
        <v>14.6676</v>
      </c>
      <c r="C13" s="38">
        <v>1.6776</v>
      </c>
      <c r="D13" s="38">
        <v>12.99</v>
      </c>
      <c r="E13" s="38">
        <v>1.3248</v>
      </c>
      <c r="F13" s="38">
        <v>11.6652</v>
      </c>
      <c r="G13" s="15">
        <v>17.013096999999998</v>
      </c>
      <c r="H13" s="38">
        <v>1.4360930000000001</v>
      </c>
      <c r="I13" s="38">
        <v>15.577004000000001</v>
      </c>
      <c r="J13" s="38">
        <v>1.311885</v>
      </c>
      <c r="K13" s="38">
        <v>14.26512</v>
      </c>
    </row>
    <row r="14" spans="1:11">
      <c r="A14" s="51" t="s">
        <v>88</v>
      </c>
      <c r="B14" s="38">
        <v>12.8927</v>
      </c>
      <c r="C14" s="38">
        <v>1.4439</v>
      </c>
      <c r="D14" s="38">
        <v>11.4489</v>
      </c>
      <c r="E14" s="38">
        <v>1.9389000000000001</v>
      </c>
      <c r="F14" s="38">
        <v>9.51</v>
      </c>
      <c r="G14" s="15">
        <v>14.816719000000001</v>
      </c>
      <c r="H14" s="38">
        <v>1.6005780000000001</v>
      </c>
      <c r="I14" s="38">
        <v>13.216141</v>
      </c>
      <c r="J14" s="38">
        <v>1.1720489999999999</v>
      </c>
      <c r="K14" s="38">
        <v>12.044091</v>
      </c>
    </row>
    <row r="15" spans="1:11">
      <c r="A15" s="51" t="s">
        <v>89</v>
      </c>
      <c r="B15" s="38">
        <v>11.2737</v>
      </c>
      <c r="C15" s="38">
        <v>1.8199000000000001</v>
      </c>
      <c r="D15" s="38">
        <v>9.4537999999999993</v>
      </c>
      <c r="E15" s="38">
        <v>5.2339000000000002</v>
      </c>
      <c r="F15" s="38">
        <v>4.2199</v>
      </c>
      <c r="G15" s="15">
        <v>10.643859000000001</v>
      </c>
      <c r="H15" s="38">
        <v>1.393011</v>
      </c>
      <c r="I15" s="38">
        <v>9.2508479999999995</v>
      </c>
      <c r="J15" s="38">
        <v>4.726432</v>
      </c>
      <c r="K15" s="38">
        <v>4.5244160000000004</v>
      </c>
    </row>
    <row r="16" spans="1:11">
      <c r="A16" s="51" t="s">
        <v>90</v>
      </c>
      <c r="B16" s="38">
        <v>10.1835</v>
      </c>
      <c r="C16" s="38">
        <v>0.74419999999999997</v>
      </c>
      <c r="D16" s="38">
        <v>9.4392999999999994</v>
      </c>
      <c r="E16" s="38">
        <v>2.4609000000000001</v>
      </c>
      <c r="F16" s="38">
        <v>6.9783999999999997</v>
      </c>
      <c r="G16" s="15">
        <v>12.149146</v>
      </c>
      <c r="H16" s="38">
        <v>1.1247720000000001</v>
      </c>
      <c r="I16" s="38">
        <v>11.024373000000001</v>
      </c>
      <c r="J16" s="38">
        <v>2.1204529999999999</v>
      </c>
      <c r="K16" s="38">
        <v>8.9039199999999994</v>
      </c>
    </row>
    <row r="17" spans="1:11">
      <c r="A17" s="51" t="s">
        <v>91</v>
      </c>
      <c r="B17" s="38">
        <v>14.0746</v>
      </c>
      <c r="C17" s="38">
        <v>0.99</v>
      </c>
      <c r="D17" s="38">
        <v>13.0846</v>
      </c>
      <c r="E17" s="38">
        <v>1.1560999999999999</v>
      </c>
      <c r="F17" s="38">
        <v>11.9285</v>
      </c>
      <c r="G17" s="15">
        <v>14.301567</v>
      </c>
      <c r="H17" s="38">
        <v>0.75951299999999999</v>
      </c>
      <c r="I17" s="38">
        <v>13.542054</v>
      </c>
      <c r="J17" s="38">
        <v>1.1064160000000001</v>
      </c>
      <c r="K17" s="38">
        <v>12.435638000000001</v>
      </c>
    </row>
    <row r="18" spans="1:11">
      <c r="A18" s="51" t="s">
        <v>92</v>
      </c>
      <c r="B18" s="38">
        <v>14.7178</v>
      </c>
      <c r="C18" s="38">
        <v>1.4172</v>
      </c>
      <c r="D18" s="38">
        <v>13.300599999999999</v>
      </c>
      <c r="E18" s="38">
        <v>1.5487</v>
      </c>
      <c r="F18" s="38">
        <v>11.751899999999999</v>
      </c>
      <c r="G18" s="15">
        <v>16.442031</v>
      </c>
      <c r="H18" s="38">
        <v>1.362031</v>
      </c>
      <c r="I18" s="38">
        <v>15.08</v>
      </c>
      <c r="J18" s="38">
        <v>1.3941269999999999</v>
      </c>
      <c r="K18" s="38">
        <v>13.685874</v>
      </c>
    </row>
    <row r="19" spans="1:11">
      <c r="A19" s="51" t="s">
        <v>93</v>
      </c>
      <c r="B19" s="38">
        <v>13.0862</v>
      </c>
      <c r="C19" s="38">
        <v>0.93540000000000001</v>
      </c>
      <c r="D19" s="38">
        <v>12.1508</v>
      </c>
      <c r="E19" s="38">
        <v>1.4303999999999999</v>
      </c>
      <c r="F19" s="38">
        <v>10.7204</v>
      </c>
      <c r="G19" s="15">
        <v>14.053262</v>
      </c>
      <c r="H19" s="38">
        <v>0.99459699999999995</v>
      </c>
      <c r="I19" s="38">
        <v>13.058665</v>
      </c>
      <c r="J19" s="38">
        <v>1.1328910000000001</v>
      </c>
      <c r="K19" s="38">
        <v>11.925775</v>
      </c>
    </row>
    <row r="20" spans="1:11">
      <c r="A20" s="51" t="s">
        <v>94</v>
      </c>
      <c r="B20" s="38">
        <v>12.7342</v>
      </c>
      <c r="C20" s="38">
        <v>1.0014000000000001</v>
      </c>
      <c r="D20" s="38">
        <v>11.732699999999999</v>
      </c>
      <c r="E20" s="38">
        <v>4.6162999999999998</v>
      </c>
      <c r="F20" s="38">
        <v>7.1165000000000003</v>
      </c>
      <c r="G20" s="15">
        <v>13.148911</v>
      </c>
      <c r="H20" s="38">
        <v>0.97925200000000001</v>
      </c>
      <c r="I20" s="38">
        <v>12.169658999999999</v>
      </c>
      <c r="J20" s="38">
        <v>3.220532</v>
      </c>
      <c r="K20" s="38">
        <v>8.9491270000000007</v>
      </c>
    </row>
    <row r="21" spans="1:11">
      <c r="A21" s="51" t="s">
        <v>95</v>
      </c>
      <c r="B21" s="38">
        <v>12.9343</v>
      </c>
      <c r="C21" s="38">
        <v>1.1163000000000001</v>
      </c>
      <c r="D21" s="38">
        <v>11.818099999999999</v>
      </c>
      <c r="E21" s="38">
        <v>1.3420000000000001</v>
      </c>
      <c r="F21" s="38">
        <v>10.476100000000001</v>
      </c>
      <c r="G21" s="15">
        <v>13.970039999999999</v>
      </c>
      <c r="H21" s="38">
        <v>1.4796990000000001</v>
      </c>
      <c r="I21" s="38">
        <v>12.490341000000001</v>
      </c>
      <c r="J21" s="38">
        <v>0.93700799999999995</v>
      </c>
      <c r="K21" s="38">
        <v>11.553333</v>
      </c>
    </row>
    <row r="22" spans="1:11">
      <c r="A22" s="51" t="s">
        <v>96</v>
      </c>
      <c r="B22" s="38">
        <v>18.539300000000001</v>
      </c>
      <c r="C22" s="38">
        <v>2.4314</v>
      </c>
      <c r="D22" s="38">
        <v>16.107900000000001</v>
      </c>
      <c r="E22" s="38">
        <v>0.87350000000000005</v>
      </c>
      <c r="F22" s="38">
        <v>15.234299999999999</v>
      </c>
      <c r="G22" s="15">
        <v>17.303246999999999</v>
      </c>
      <c r="H22" s="38">
        <v>1.8759170000000001</v>
      </c>
      <c r="I22" s="38">
        <v>15.42733</v>
      </c>
      <c r="J22" s="38">
        <v>0.71409599999999995</v>
      </c>
      <c r="K22" s="38">
        <v>14.713234</v>
      </c>
    </row>
    <row r="23" spans="1:11">
      <c r="A23" s="51" t="s">
        <v>97</v>
      </c>
      <c r="B23" s="38">
        <v>19.3918</v>
      </c>
      <c r="C23" s="38">
        <v>1.4468000000000001</v>
      </c>
      <c r="D23" s="38">
        <v>17.9451</v>
      </c>
      <c r="E23" s="38">
        <v>3.4598</v>
      </c>
      <c r="F23" s="38">
        <v>14.485200000000001</v>
      </c>
      <c r="G23" s="15">
        <v>19.274404000000001</v>
      </c>
      <c r="H23" s="38">
        <v>1.027833</v>
      </c>
      <c r="I23" s="38">
        <v>18.246570999999999</v>
      </c>
      <c r="J23" s="38">
        <v>2.3869720000000001</v>
      </c>
      <c r="K23" s="38">
        <v>15.859598999999999</v>
      </c>
    </row>
    <row r="24" spans="1:11">
      <c r="A24" s="51" t="s">
        <v>98</v>
      </c>
      <c r="B24" s="38">
        <v>13.097300000000001</v>
      </c>
      <c r="C24" s="38">
        <v>1.1109</v>
      </c>
      <c r="D24" s="38">
        <v>11.9864</v>
      </c>
      <c r="E24" s="38">
        <v>0.63570000000000004</v>
      </c>
      <c r="F24" s="38">
        <v>11.3506</v>
      </c>
      <c r="G24" s="15">
        <v>13.499952</v>
      </c>
      <c r="H24" s="38">
        <v>1.1388290000000001</v>
      </c>
      <c r="I24" s="38">
        <v>12.361122999999999</v>
      </c>
      <c r="J24" s="42" t="s">
        <v>70</v>
      </c>
      <c r="K24" s="38">
        <v>11.972987</v>
      </c>
    </row>
    <row r="25" spans="1:11">
      <c r="A25" s="51" t="s">
        <v>99</v>
      </c>
      <c r="B25" s="38">
        <v>19.211099999999998</v>
      </c>
      <c r="C25" s="38">
        <v>1.7957000000000001</v>
      </c>
      <c r="D25" s="38">
        <v>17.415400000000002</v>
      </c>
      <c r="E25" s="38">
        <v>3.226</v>
      </c>
      <c r="F25" s="38">
        <v>14.189399999999999</v>
      </c>
      <c r="G25" s="15">
        <v>18.539639999999999</v>
      </c>
      <c r="H25" s="38">
        <v>1.424399</v>
      </c>
      <c r="I25" s="38">
        <v>17.115241999999999</v>
      </c>
      <c r="J25" s="38">
        <v>2.807604</v>
      </c>
      <c r="K25" s="38">
        <v>14.307637</v>
      </c>
    </row>
    <row r="26" spans="1:11">
      <c r="A26" s="51" t="s">
        <v>100</v>
      </c>
      <c r="B26" s="38">
        <v>13.0345</v>
      </c>
      <c r="C26" s="38">
        <v>1.8021</v>
      </c>
      <c r="D26" s="38">
        <v>11.2324</v>
      </c>
      <c r="E26" s="38">
        <v>2.2107999999999999</v>
      </c>
      <c r="F26" s="38">
        <v>9.0215999999999994</v>
      </c>
      <c r="G26" s="15">
        <v>13.224772</v>
      </c>
      <c r="H26" s="38">
        <v>2.1810969999999998</v>
      </c>
      <c r="I26" s="38">
        <v>11.043675</v>
      </c>
      <c r="J26" s="38">
        <v>2.3944359999999998</v>
      </c>
      <c r="K26" s="38">
        <v>8.6492389999999997</v>
      </c>
    </row>
    <row r="27" spans="1:11">
      <c r="A27" s="51" t="s">
        <v>101</v>
      </c>
      <c r="B27" s="38">
        <v>13.4284</v>
      </c>
      <c r="C27" s="38">
        <v>1.9937</v>
      </c>
      <c r="D27" s="38">
        <v>11.434799999999999</v>
      </c>
      <c r="E27" s="38">
        <v>6.1501000000000001</v>
      </c>
      <c r="F27" s="38">
        <v>5.2847</v>
      </c>
      <c r="G27" s="15">
        <v>15.002826000000001</v>
      </c>
      <c r="H27" s="38">
        <v>1.7748489999999999</v>
      </c>
      <c r="I27" s="38">
        <v>13.227976999999999</v>
      </c>
      <c r="J27" s="38">
        <v>5.771115</v>
      </c>
      <c r="K27" s="38">
        <v>7.4568620000000001</v>
      </c>
    </row>
    <row r="28" spans="1:11">
      <c r="A28" s="51" t="s">
        <v>102</v>
      </c>
      <c r="B28" s="38">
        <v>10.376300000000001</v>
      </c>
      <c r="C28" s="38">
        <v>0.85570000000000002</v>
      </c>
      <c r="D28" s="38">
        <v>9.5206</v>
      </c>
      <c r="E28" s="38">
        <v>1.8069999999999999</v>
      </c>
      <c r="F28" s="38">
        <v>7.7137000000000002</v>
      </c>
      <c r="G28" s="15">
        <v>11.535307</v>
      </c>
      <c r="H28" s="38">
        <v>0.897096</v>
      </c>
      <c r="I28" s="38">
        <v>10.638211</v>
      </c>
      <c r="J28" s="38">
        <v>1.6196539999999999</v>
      </c>
      <c r="K28" s="38">
        <v>9.0185569999999995</v>
      </c>
    </row>
    <row r="29" spans="1:11">
      <c r="A29" s="51" t="s">
        <v>103</v>
      </c>
      <c r="B29" s="38">
        <v>13.738099999999999</v>
      </c>
      <c r="C29" s="38">
        <v>1.4033</v>
      </c>
      <c r="D29" s="38">
        <v>12.3348</v>
      </c>
      <c r="E29" s="38">
        <v>2.9729000000000001</v>
      </c>
      <c r="F29" s="38">
        <v>9.3619000000000003</v>
      </c>
      <c r="G29" s="15">
        <v>13.337096000000001</v>
      </c>
      <c r="H29" s="38">
        <v>0.624274</v>
      </c>
      <c r="I29" s="38">
        <v>12.712821</v>
      </c>
      <c r="J29" s="38">
        <v>2.522322</v>
      </c>
      <c r="K29" s="38">
        <v>10.190499000000001</v>
      </c>
    </row>
    <row r="30" spans="1:11">
      <c r="A30" s="51" t="s">
        <v>104</v>
      </c>
      <c r="B30" s="38">
        <v>13.2492</v>
      </c>
      <c r="C30" s="38">
        <v>1.1911</v>
      </c>
      <c r="D30" s="38">
        <v>12.0581</v>
      </c>
      <c r="E30" s="38">
        <v>4.4743000000000004</v>
      </c>
      <c r="F30" s="38">
        <v>7.5838000000000001</v>
      </c>
      <c r="G30" s="15">
        <v>14.192985999999999</v>
      </c>
      <c r="H30" s="38">
        <v>0.91421799999999998</v>
      </c>
      <c r="I30" s="38">
        <v>13.278769</v>
      </c>
      <c r="J30" s="38">
        <v>3.1435339999999998</v>
      </c>
      <c r="K30" s="38">
        <v>10.135234000000001</v>
      </c>
    </row>
    <row r="31" spans="1:11">
      <c r="A31" s="51" t="s">
        <v>105</v>
      </c>
      <c r="B31" s="38">
        <v>15.428900000000001</v>
      </c>
      <c r="C31" s="38">
        <v>1.4924999999999999</v>
      </c>
      <c r="D31" s="38">
        <v>13.936400000000001</v>
      </c>
      <c r="E31" s="38">
        <v>2.4725999999999999</v>
      </c>
      <c r="F31" s="38">
        <v>11.463800000000001</v>
      </c>
      <c r="G31" s="15">
        <v>14.746127</v>
      </c>
      <c r="H31" s="38">
        <v>0.96146900000000002</v>
      </c>
      <c r="I31" s="38">
        <v>13.784658</v>
      </c>
      <c r="J31" s="38">
        <v>2.5691519999999999</v>
      </c>
      <c r="K31" s="38">
        <v>11.215506</v>
      </c>
    </row>
    <row r="32" spans="1:11">
      <c r="A32" s="51" t="s">
        <v>106</v>
      </c>
      <c r="B32" s="38">
        <v>10.707100000000001</v>
      </c>
      <c r="C32" s="38">
        <v>1.3028999999999999</v>
      </c>
      <c r="D32" s="38">
        <v>9.4042999999999992</v>
      </c>
      <c r="E32" s="38">
        <v>4.2561999999999998</v>
      </c>
      <c r="F32" s="38">
        <v>5.1479999999999997</v>
      </c>
      <c r="G32" s="15">
        <v>11.674356</v>
      </c>
      <c r="H32" s="38">
        <v>0.81698700000000002</v>
      </c>
      <c r="I32" s="38">
        <v>10.857367999999999</v>
      </c>
      <c r="J32" s="38">
        <v>4.8073439999999996</v>
      </c>
      <c r="K32" s="38">
        <v>6.0500239999999996</v>
      </c>
    </row>
    <row r="33" spans="1:11">
      <c r="A33" s="51" t="s">
        <v>107</v>
      </c>
      <c r="B33" s="38">
        <v>16.678699999999999</v>
      </c>
      <c r="C33" s="38">
        <v>0.94099999999999995</v>
      </c>
      <c r="D33" s="38">
        <v>15.7378</v>
      </c>
      <c r="E33" s="38">
        <v>4.8818000000000001</v>
      </c>
      <c r="F33" s="38">
        <v>10.856</v>
      </c>
      <c r="G33" s="15">
        <v>18.79918</v>
      </c>
      <c r="H33" s="38">
        <v>0.89396500000000001</v>
      </c>
      <c r="I33" s="38">
        <v>17.905214000000001</v>
      </c>
      <c r="J33" s="38">
        <v>4.826651</v>
      </c>
      <c r="K33" s="38">
        <v>13.078563000000001</v>
      </c>
    </row>
    <row r="34" spans="1:11">
      <c r="A34" s="51" t="s">
        <v>108</v>
      </c>
      <c r="B34" s="38">
        <v>17.319099999999999</v>
      </c>
      <c r="C34" s="38">
        <v>0.98319999999999996</v>
      </c>
      <c r="D34" s="38">
        <v>16.335899999999999</v>
      </c>
      <c r="E34" s="38">
        <v>0.96060000000000001</v>
      </c>
      <c r="F34" s="38">
        <v>15.375299999999999</v>
      </c>
      <c r="G34" s="15">
        <v>16.412179999999999</v>
      </c>
      <c r="H34" s="38">
        <v>0.80471499999999996</v>
      </c>
      <c r="I34" s="38">
        <v>15.607464999999999</v>
      </c>
      <c r="J34" s="38">
        <v>1.294864</v>
      </c>
      <c r="K34" s="38">
        <v>14.312601000000001</v>
      </c>
    </row>
    <row r="35" spans="1:11">
      <c r="A35" s="51" t="s">
        <v>109</v>
      </c>
      <c r="B35" s="38">
        <v>15.466699999999999</v>
      </c>
      <c r="C35" s="38">
        <v>1.5082</v>
      </c>
      <c r="D35" s="38">
        <v>13.958500000000001</v>
      </c>
      <c r="E35" s="38">
        <v>2.9559000000000002</v>
      </c>
      <c r="F35" s="38">
        <v>11.002599999999999</v>
      </c>
      <c r="G35" s="15">
        <v>17.026140999999999</v>
      </c>
      <c r="H35" s="38">
        <v>1.4621919999999999</v>
      </c>
      <c r="I35" s="38">
        <v>15.563948999999999</v>
      </c>
      <c r="J35" s="38">
        <v>4.0234920000000001</v>
      </c>
      <c r="K35" s="38">
        <v>11.540457</v>
      </c>
    </row>
    <row r="36" spans="1:11">
      <c r="A36" s="51" t="s">
        <v>110</v>
      </c>
      <c r="B36" s="38">
        <v>17.409800000000001</v>
      </c>
      <c r="C36" s="38">
        <v>0.78010000000000002</v>
      </c>
      <c r="D36" s="38">
        <v>16.6297</v>
      </c>
      <c r="E36" s="38">
        <v>1.2269000000000001</v>
      </c>
      <c r="F36" s="38">
        <v>15.402799999999999</v>
      </c>
      <c r="G36" s="15">
        <v>18.557969</v>
      </c>
      <c r="H36" s="38">
        <v>0.94403999999999999</v>
      </c>
      <c r="I36" s="38">
        <v>17.613928999999999</v>
      </c>
      <c r="J36" s="38">
        <v>0.56787299999999996</v>
      </c>
      <c r="K36" s="38">
        <v>17.046057000000001</v>
      </c>
    </row>
    <row r="37" spans="1:11">
      <c r="A37" s="51" t="s">
        <v>111</v>
      </c>
      <c r="B37" s="38">
        <v>14.4032</v>
      </c>
      <c r="C37" s="38">
        <v>1.6355</v>
      </c>
      <c r="D37" s="38">
        <v>12.7676</v>
      </c>
      <c r="E37" s="38">
        <v>3.649</v>
      </c>
      <c r="F37" s="38">
        <v>9.1186000000000007</v>
      </c>
      <c r="G37" s="15">
        <v>13.812816</v>
      </c>
      <c r="H37" s="38">
        <v>0.94970900000000003</v>
      </c>
      <c r="I37" s="38">
        <v>12.863106999999999</v>
      </c>
      <c r="J37" s="38">
        <v>2.4533339999999999</v>
      </c>
      <c r="K37" s="38">
        <v>10.409774000000001</v>
      </c>
    </row>
    <row r="38" spans="1:11">
      <c r="A38" s="51" t="s">
        <v>112</v>
      </c>
      <c r="B38" s="38">
        <v>14.2265</v>
      </c>
      <c r="C38" s="38">
        <v>1.3559000000000001</v>
      </c>
      <c r="D38" s="38">
        <v>12.8706</v>
      </c>
      <c r="E38" s="38">
        <v>4.4442000000000004</v>
      </c>
      <c r="F38" s="38">
        <v>8.4263999999999992</v>
      </c>
      <c r="G38" s="15">
        <v>13.347051</v>
      </c>
      <c r="H38" s="38">
        <v>1.098328</v>
      </c>
      <c r="I38" s="38">
        <v>12.248723</v>
      </c>
      <c r="J38" s="38">
        <v>2.7047530000000002</v>
      </c>
      <c r="K38" s="38">
        <v>9.5439699999999998</v>
      </c>
    </row>
    <row r="39" spans="1:11">
      <c r="A39" s="51" t="s">
        <v>113</v>
      </c>
      <c r="B39" s="38">
        <v>15.8248</v>
      </c>
      <c r="C39" s="38">
        <v>1.9999</v>
      </c>
      <c r="D39" s="38">
        <v>13.824999999999999</v>
      </c>
      <c r="E39" s="38">
        <v>0.75880000000000003</v>
      </c>
      <c r="F39" s="38">
        <v>13.0662</v>
      </c>
      <c r="G39" s="15">
        <v>17.495152000000001</v>
      </c>
      <c r="H39" s="38">
        <v>1.5633379999999999</v>
      </c>
      <c r="I39" s="38">
        <v>15.931815</v>
      </c>
      <c r="J39" s="38">
        <v>0.673095</v>
      </c>
      <c r="K39" s="38">
        <v>15.25872</v>
      </c>
    </row>
    <row r="40" spans="1:11">
      <c r="A40" s="51" t="s">
        <v>114</v>
      </c>
      <c r="B40" s="38">
        <v>16.746500000000001</v>
      </c>
      <c r="C40" s="38">
        <v>1.3966000000000001</v>
      </c>
      <c r="D40" s="38">
        <v>15.3499</v>
      </c>
      <c r="E40" s="38">
        <v>2.5091000000000001</v>
      </c>
      <c r="F40" s="38">
        <v>12.8408</v>
      </c>
      <c r="G40" s="15">
        <v>15.125201000000001</v>
      </c>
      <c r="H40" s="38">
        <v>1.8076859999999999</v>
      </c>
      <c r="I40" s="38">
        <v>13.317515</v>
      </c>
      <c r="J40" s="38">
        <v>3.0924649999999998</v>
      </c>
      <c r="K40" s="38">
        <v>10.22505</v>
      </c>
    </row>
    <row r="41" spans="1:11">
      <c r="A41" s="51" t="s">
        <v>115</v>
      </c>
      <c r="B41" s="38">
        <v>14.479699999999999</v>
      </c>
      <c r="C41" s="38">
        <v>1.3602000000000001</v>
      </c>
      <c r="D41" s="38">
        <v>13.1195</v>
      </c>
      <c r="E41" s="38">
        <v>5.3569000000000004</v>
      </c>
      <c r="F41" s="38">
        <v>7.7625999999999999</v>
      </c>
      <c r="G41" s="15">
        <v>15.157323</v>
      </c>
      <c r="H41" s="38">
        <v>1.212264</v>
      </c>
      <c r="I41" s="38">
        <v>13.945059000000001</v>
      </c>
      <c r="J41" s="38">
        <v>4.4496440000000002</v>
      </c>
      <c r="K41" s="38">
        <v>9.4954160000000005</v>
      </c>
    </row>
    <row r="42" spans="1:11">
      <c r="A42" s="51" t="s">
        <v>116</v>
      </c>
      <c r="B42" s="38">
        <v>16.780899999999999</v>
      </c>
      <c r="C42" s="38">
        <v>2.0285000000000002</v>
      </c>
      <c r="D42" s="38">
        <v>14.7524</v>
      </c>
      <c r="E42" s="38">
        <v>3.27</v>
      </c>
      <c r="F42" s="38">
        <v>11.4824</v>
      </c>
      <c r="G42" s="15">
        <v>18.766123</v>
      </c>
      <c r="H42" s="38">
        <v>1.322139</v>
      </c>
      <c r="I42" s="38">
        <v>17.443984</v>
      </c>
      <c r="J42" s="38">
        <v>3.5134590000000001</v>
      </c>
      <c r="K42" s="38">
        <v>13.930524999999999</v>
      </c>
    </row>
    <row r="43" spans="1:11">
      <c r="A43" s="51" t="s">
        <v>117</v>
      </c>
      <c r="B43" s="38">
        <v>16.124700000000001</v>
      </c>
      <c r="C43" s="38">
        <v>1.5098</v>
      </c>
      <c r="D43" s="38">
        <v>14.6149</v>
      </c>
      <c r="E43" s="38">
        <v>2.8553999999999999</v>
      </c>
      <c r="F43" s="38">
        <v>11.759499999999999</v>
      </c>
      <c r="G43" s="15">
        <v>15.032852999999999</v>
      </c>
      <c r="H43" s="38">
        <v>0.69667800000000002</v>
      </c>
      <c r="I43" s="38">
        <v>14.336175000000001</v>
      </c>
      <c r="J43" s="38">
        <v>1.913049</v>
      </c>
      <c r="K43" s="38">
        <v>12.423126</v>
      </c>
    </row>
    <row r="44" spans="1:11">
      <c r="A44" s="51" t="s">
        <v>118</v>
      </c>
      <c r="B44" s="38">
        <v>13.4786</v>
      </c>
      <c r="C44" s="38">
        <v>1.0767</v>
      </c>
      <c r="D44" s="38">
        <v>12.401899999999999</v>
      </c>
      <c r="E44" s="38">
        <v>6.5122999999999998</v>
      </c>
      <c r="F44" s="38">
        <v>5.8895999999999997</v>
      </c>
      <c r="G44" s="15">
        <v>13.673099000000001</v>
      </c>
      <c r="H44" s="38">
        <v>1.0619639999999999</v>
      </c>
      <c r="I44" s="38">
        <v>12.611136</v>
      </c>
      <c r="J44" s="38">
        <v>4.1059390000000002</v>
      </c>
      <c r="K44" s="38">
        <v>8.5051970000000008</v>
      </c>
    </row>
    <row r="45" spans="1:11">
      <c r="A45" s="51" t="s">
        <v>119</v>
      </c>
      <c r="B45" s="38">
        <v>13.1092</v>
      </c>
      <c r="C45" s="38">
        <v>1.8388</v>
      </c>
      <c r="D45" s="38">
        <v>11.2704</v>
      </c>
      <c r="E45" s="38">
        <v>7.2107999999999999</v>
      </c>
      <c r="F45" s="38">
        <v>4.0595999999999997</v>
      </c>
      <c r="G45" s="15">
        <v>12.857435000000001</v>
      </c>
      <c r="H45" s="38">
        <v>1.234443</v>
      </c>
      <c r="I45" s="38">
        <v>11.622992</v>
      </c>
      <c r="J45" s="38">
        <v>5.9293870000000002</v>
      </c>
      <c r="K45" s="38">
        <v>5.6936059999999999</v>
      </c>
    </row>
    <row r="46" spans="1:11">
      <c r="A46" s="51" t="s">
        <v>120</v>
      </c>
      <c r="B46" s="38">
        <v>14.274100000000001</v>
      </c>
      <c r="C46" s="38">
        <v>1.9782999999999999</v>
      </c>
      <c r="D46" s="38">
        <v>12.2958</v>
      </c>
      <c r="E46" s="38">
        <v>2.3378000000000001</v>
      </c>
      <c r="F46" s="38">
        <v>9.9580000000000002</v>
      </c>
      <c r="G46" s="15">
        <v>12.3444</v>
      </c>
      <c r="H46" s="38">
        <v>1.392927</v>
      </c>
      <c r="I46" s="38">
        <v>10.951473</v>
      </c>
      <c r="J46" s="38">
        <v>1.867216</v>
      </c>
      <c r="K46" s="38">
        <v>9.0842559999999999</v>
      </c>
    </row>
    <row r="47" spans="1:11">
      <c r="A47" s="51" t="s">
        <v>121</v>
      </c>
      <c r="B47" s="38">
        <v>13.537699999999999</v>
      </c>
      <c r="C47" s="38">
        <v>1.8254999999999999</v>
      </c>
      <c r="D47" s="38">
        <v>11.712199999999999</v>
      </c>
      <c r="E47" s="38">
        <v>1.2312000000000001</v>
      </c>
      <c r="F47" s="38">
        <v>10.481</v>
      </c>
      <c r="G47" s="15">
        <v>13.857315</v>
      </c>
      <c r="H47" s="38">
        <v>1.0889089999999999</v>
      </c>
      <c r="I47" s="38">
        <v>12.768406000000001</v>
      </c>
      <c r="J47" s="38">
        <v>1.7234050000000001</v>
      </c>
      <c r="K47" s="38">
        <v>11.045002</v>
      </c>
    </row>
    <row r="48" spans="1:11">
      <c r="A48" s="51" t="s">
        <v>122</v>
      </c>
      <c r="B48" s="38">
        <v>11.3889</v>
      </c>
      <c r="C48" s="38">
        <v>1.0412999999999999</v>
      </c>
      <c r="D48" s="38">
        <v>10.3476</v>
      </c>
      <c r="E48" s="38">
        <v>2.2528999999999999</v>
      </c>
      <c r="F48" s="38">
        <v>8.0946999999999996</v>
      </c>
      <c r="G48" s="15">
        <v>13.561019999999999</v>
      </c>
      <c r="H48" s="38">
        <v>0.71492999999999995</v>
      </c>
      <c r="I48" s="38">
        <v>12.84609</v>
      </c>
      <c r="J48" s="38">
        <v>2.7187619999999999</v>
      </c>
      <c r="K48" s="38">
        <v>10.127328</v>
      </c>
    </row>
    <row r="49" spans="1:11">
      <c r="A49" s="51" t="s">
        <v>123</v>
      </c>
      <c r="B49" s="38">
        <v>20.029499999999999</v>
      </c>
      <c r="C49" s="38">
        <v>0.99919999999999998</v>
      </c>
      <c r="D49" s="38">
        <v>19.0303</v>
      </c>
      <c r="E49" s="38">
        <v>3.7816999999999998</v>
      </c>
      <c r="F49" s="38">
        <v>15.2486</v>
      </c>
      <c r="G49" s="15">
        <v>19.850911</v>
      </c>
      <c r="H49" s="38">
        <v>1.323013</v>
      </c>
      <c r="I49" s="38">
        <v>18.527898</v>
      </c>
      <c r="J49" s="38">
        <v>3.8352189999999999</v>
      </c>
      <c r="K49" s="38">
        <v>14.692679</v>
      </c>
    </row>
    <row r="50" spans="1:11">
      <c r="A50" s="51" t="s">
        <v>124</v>
      </c>
      <c r="B50" s="38">
        <v>12.969200000000001</v>
      </c>
      <c r="C50" s="38">
        <v>1.4336</v>
      </c>
      <c r="D50" s="38">
        <v>11.535600000000001</v>
      </c>
      <c r="E50" s="38">
        <v>3.7179000000000002</v>
      </c>
      <c r="F50" s="38">
        <v>7.8177000000000003</v>
      </c>
      <c r="G50" s="15">
        <v>14.668023</v>
      </c>
      <c r="H50" s="38">
        <v>1.8357889999999999</v>
      </c>
      <c r="I50" s="38">
        <v>12.832235000000001</v>
      </c>
      <c r="J50" s="38">
        <v>2.4608530000000002</v>
      </c>
      <c r="K50" s="38">
        <v>10.371382000000001</v>
      </c>
    </row>
    <row r="51" spans="1:11">
      <c r="A51" s="51" t="s">
        <v>125</v>
      </c>
      <c r="B51" s="38">
        <v>13.68</v>
      </c>
      <c r="C51" s="38">
        <v>1.246</v>
      </c>
      <c r="D51" s="38">
        <v>12.4339</v>
      </c>
      <c r="E51" s="38">
        <v>3.1282000000000001</v>
      </c>
      <c r="F51" s="38">
        <v>9.3057999999999996</v>
      </c>
      <c r="G51" s="15">
        <v>13.436446999999999</v>
      </c>
      <c r="H51" s="38">
        <v>1.0119819999999999</v>
      </c>
      <c r="I51" s="38">
        <v>12.424466000000001</v>
      </c>
      <c r="J51" s="38">
        <v>3.2749959999999998</v>
      </c>
      <c r="K51" s="38">
        <v>9.1494689999999999</v>
      </c>
    </row>
    <row r="52" spans="1:11">
      <c r="A52" s="51" t="s">
        <v>126</v>
      </c>
      <c r="B52" s="38">
        <v>14.9785</v>
      </c>
      <c r="C52" s="38">
        <v>2.0661999999999998</v>
      </c>
      <c r="D52" s="38">
        <v>12.9122</v>
      </c>
      <c r="E52" s="38">
        <v>4.7601000000000004</v>
      </c>
      <c r="F52" s="38">
        <v>8.1522000000000006</v>
      </c>
      <c r="G52" s="15">
        <v>16.568439000000001</v>
      </c>
      <c r="H52" s="38">
        <v>1.2317499999999999</v>
      </c>
      <c r="I52" s="38">
        <v>15.336688000000001</v>
      </c>
      <c r="J52" s="38">
        <v>4.6328550000000002</v>
      </c>
      <c r="K52" s="38">
        <v>10.703832999999999</v>
      </c>
    </row>
    <row r="53" spans="1:11">
      <c r="A53" s="51" t="s">
        <v>127</v>
      </c>
      <c r="B53" s="38">
        <v>13.152699999999999</v>
      </c>
      <c r="C53" s="38">
        <v>1.4532</v>
      </c>
      <c r="D53" s="38">
        <v>11.6995</v>
      </c>
      <c r="E53" s="38">
        <v>2.2143000000000002</v>
      </c>
      <c r="F53" s="38">
        <v>9.4850999999999992</v>
      </c>
      <c r="G53" s="15">
        <v>12.405958999999999</v>
      </c>
      <c r="H53" s="38">
        <v>0.91963300000000003</v>
      </c>
      <c r="I53" s="38">
        <v>11.486326</v>
      </c>
      <c r="J53" s="38">
        <v>1.2023619999999999</v>
      </c>
      <c r="K53" s="38">
        <v>10.283963999999999</v>
      </c>
    </row>
    <row r="54" spans="1:11">
      <c r="A54" s="51" t="s">
        <v>128</v>
      </c>
      <c r="B54" s="38">
        <v>13.7544</v>
      </c>
      <c r="C54" s="38">
        <v>0.88759999999999994</v>
      </c>
      <c r="D54" s="38">
        <v>12.8668</v>
      </c>
      <c r="E54" s="38">
        <v>2.0451000000000001</v>
      </c>
      <c r="F54" s="38">
        <v>10.8217</v>
      </c>
      <c r="G54" s="15">
        <v>14.623332</v>
      </c>
      <c r="H54" s="38">
        <v>1.539226</v>
      </c>
      <c r="I54" s="38">
        <v>13.084106</v>
      </c>
      <c r="J54" s="38">
        <v>1.4187209999999999</v>
      </c>
      <c r="K54" s="38">
        <v>11.665385000000001</v>
      </c>
    </row>
    <row r="55" spans="1:11">
      <c r="A55" s="40" t="s">
        <v>129</v>
      </c>
      <c r="B55" s="41"/>
      <c r="C55" s="41"/>
      <c r="D55" s="41"/>
      <c r="E55" s="41"/>
      <c r="F55" s="41"/>
      <c r="G55" s="41"/>
      <c r="H55" s="41"/>
      <c r="I55" s="41"/>
      <c r="J55" s="41"/>
      <c r="K55" s="41"/>
    </row>
    <row r="56" spans="1:11">
      <c r="A56" s="52" t="s">
        <v>131</v>
      </c>
      <c r="B56" s="38">
        <v>17.672999999999998</v>
      </c>
      <c r="C56" s="38">
        <v>0.88180000000000003</v>
      </c>
      <c r="D56" s="38">
        <v>16.7911</v>
      </c>
      <c r="E56" s="38">
        <v>1.6791</v>
      </c>
      <c r="F56" s="38">
        <v>15.112</v>
      </c>
      <c r="G56" s="15">
        <v>19.749521000000001</v>
      </c>
      <c r="H56" s="38">
        <v>1.064457</v>
      </c>
      <c r="I56" s="38">
        <v>18.685063</v>
      </c>
      <c r="J56" s="38">
        <v>1.2078329999999999</v>
      </c>
      <c r="K56" s="38">
        <v>17.477231</v>
      </c>
    </row>
    <row r="57" spans="1:11">
      <c r="A57" s="52" t="s">
        <v>180</v>
      </c>
      <c r="B57" s="38">
        <v>11.391299999999999</v>
      </c>
      <c r="C57" s="38">
        <v>0.81879999999999997</v>
      </c>
      <c r="D57" s="38">
        <v>10.5725</v>
      </c>
      <c r="E57" s="38">
        <v>2.1776</v>
      </c>
      <c r="F57" s="38">
        <v>8.3948</v>
      </c>
      <c r="G57" s="15">
        <v>12.192786</v>
      </c>
      <c r="H57" s="38">
        <v>0.918327</v>
      </c>
      <c r="I57" s="38">
        <v>11.274457999999999</v>
      </c>
      <c r="J57" s="38">
        <v>1.498451</v>
      </c>
      <c r="K57" s="38">
        <v>9.7760069999999999</v>
      </c>
    </row>
    <row r="58" spans="1:11">
      <c r="A58" s="16" t="s">
        <v>133</v>
      </c>
      <c r="B58" s="8">
        <v>28.459116000000002</v>
      </c>
      <c r="C58" s="13" t="s">
        <v>70</v>
      </c>
      <c r="D58" s="8">
        <v>28.411778000000002</v>
      </c>
      <c r="E58" s="8">
        <v>1.7912269999999999</v>
      </c>
      <c r="F58" s="8">
        <v>26.620550999999999</v>
      </c>
      <c r="G58" s="20">
        <v>29.148195999999999</v>
      </c>
      <c r="H58" s="13" t="s">
        <v>70</v>
      </c>
      <c r="I58" s="8">
        <v>29.072821999999999</v>
      </c>
      <c r="J58" s="8">
        <v>0.70688799999999996</v>
      </c>
      <c r="K58" s="8">
        <v>28.365933999999999</v>
      </c>
    </row>
    <row r="59" spans="1:11">
      <c r="A59" s="10" t="s">
        <v>252</v>
      </c>
    </row>
  </sheetData>
  <mergeCells count="4">
    <mergeCell ref="A55:K55"/>
    <mergeCell ref="B2:F2"/>
    <mergeCell ref="A2:A3"/>
    <mergeCell ref="G2:K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K63"/>
  <sheetViews>
    <sheetView workbookViewId="0"/>
  </sheetViews>
  <sheetFormatPr defaultRowHeight="15"/>
  <cols>
    <col min="1" max="1" width="26" customWidth="1"/>
    <col min="2" max="11" width="16" customWidth="1"/>
  </cols>
  <sheetData>
    <row r="1" spans="1:11">
      <c r="A1" s="2" t="s">
        <v>27</v>
      </c>
    </row>
    <row r="2" spans="1:11">
      <c r="A2" s="43" t="s">
        <v>73</v>
      </c>
      <c r="B2" s="66">
        <v>2022</v>
      </c>
      <c r="C2" s="45"/>
      <c r="D2" s="45"/>
      <c r="E2" s="45"/>
      <c r="F2" s="45"/>
      <c r="G2" s="66">
        <v>2024</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15.463932</v>
      </c>
      <c r="C4" s="38">
        <v>1.205606</v>
      </c>
      <c r="D4" s="38">
        <v>14.258326</v>
      </c>
      <c r="E4" s="38">
        <v>2.334257</v>
      </c>
      <c r="F4" s="38">
        <v>11.92407</v>
      </c>
      <c r="G4" s="15">
        <v>15.188281999999999</v>
      </c>
      <c r="H4" s="38">
        <v>1.4543029999999999</v>
      </c>
      <c r="I4" s="38">
        <v>13.733980000000001</v>
      </c>
      <c r="J4" s="38">
        <v>2.5122450000000001</v>
      </c>
      <c r="K4" s="38">
        <v>11.221735000000001</v>
      </c>
    </row>
    <row r="5" spans="1:11">
      <c r="A5" s="51" t="s">
        <v>79</v>
      </c>
      <c r="B5" s="38">
        <v>13.272536000000001</v>
      </c>
      <c r="C5" s="38">
        <v>1.3381890000000001</v>
      </c>
      <c r="D5" s="38">
        <v>11.934347000000001</v>
      </c>
      <c r="E5" s="38">
        <v>3.6126689999999999</v>
      </c>
      <c r="F5" s="38">
        <v>8.3216780000000004</v>
      </c>
      <c r="G5" s="15">
        <v>14.073187000000001</v>
      </c>
      <c r="H5" s="38">
        <v>1.7212590000000001</v>
      </c>
      <c r="I5" s="38">
        <v>12.351927999999999</v>
      </c>
      <c r="J5" s="38">
        <v>2.984111</v>
      </c>
      <c r="K5" s="38">
        <v>9.3678170000000005</v>
      </c>
    </row>
    <row r="6" spans="1:11">
      <c r="A6" s="51" t="s">
        <v>80</v>
      </c>
      <c r="B6" s="38">
        <v>14.805251999999999</v>
      </c>
      <c r="C6" s="38">
        <v>0.988205</v>
      </c>
      <c r="D6" s="38">
        <v>13.817048</v>
      </c>
      <c r="E6" s="38">
        <v>2.121175</v>
      </c>
      <c r="F6" s="38">
        <v>11.695872</v>
      </c>
      <c r="G6" s="15">
        <v>16.597021000000002</v>
      </c>
      <c r="H6" s="38">
        <v>1.2626520000000001</v>
      </c>
      <c r="I6" s="38">
        <v>15.334369000000001</v>
      </c>
      <c r="J6" s="38">
        <v>1.4540729999999999</v>
      </c>
      <c r="K6" s="38">
        <v>13.880295</v>
      </c>
    </row>
    <row r="7" spans="1:11">
      <c r="A7" s="51" t="s">
        <v>81</v>
      </c>
      <c r="B7" s="38">
        <v>11.962807</v>
      </c>
      <c r="C7" s="38">
        <v>1.4421870000000001</v>
      </c>
      <c r="D7" s="38">
        <v>10.520619</v>
      </c>
      <c r="E7" s="38">
        <v>2.5819109999999998</v>
      </c>
      <c r="F7" s="38">
        <v>7.9387090000000002</v>
      </c>
      <c r="G7" s="15">
        <v>13.642885</v>
      </c>
      <c r="H7" s="38">
        <v>1.216272</v>
      </c>
      <c r="I7" s="38">
        <v>12.426613</v>
      </c>
      <c r="J7" s="38">
        <v>2.9960239999999998</v>
      </c>
      <c r="K7" s="38">
        <v>9.4305889999999994</v>
      </c>
    </row>
    <row r="8" spans="1:11">
      <c r="A8" s="51" t="s">
        <v>82</v>
      </c>
      <c r="B8" s="38">
        <v>17.374614000000001</v>
      </c>
      <c r="C8" s="38">
        <v>0.80974999999999997</v>
      </c>
      <c r="D8" s="38">
        <v>16.564864</v>
      </c>
      <c r="E8" s="38">
        <v>0.86346800000000001</v>
      </c>
      <c r="F8" s="38">
        <v>15.701395</v>
      </c>
      <c r="G8" s="15">
        <v>15.814937</v>
      </c>
      <c r="H8" s="38">
        <v>0.96968699999999997</v>
      </c>
      <c r="I8" s="38">
        <v>14.845249000000001</v>
      </c>
      <c r="J8" s="38">
        <v>1.4483140000000001</v>
      </c>
      <c r="K8" s="38">
        <v>13.396934999999999</v>
      </c>
    </row>
    <row r="9" spans="1:11">
      <c r="A9" s="51" t="s">
        <v>83</v>
      </c>
      <c r="B9" s="38">
        <v>11.974632</v>
      </c>
      <c r="C9" s="38">
        <v>1.2690729999999999</v>
      </c>
      <c r="D9" s="38">
        <v>10.705558999999999</v>
      </c>
      <c r="E9" s="38">
        <v>3.6974200000000002</v>
      </c>
      <c r="F9" s="38">
        <v>7.0081389999999999</v>
      </c>
      <c r="G9" s="15">
        <v>12.94229</v>
      </c>
      <c r="H9" s="38">
        <v>1.127686</v>
      </c>
      <c r="I9" s="38">
        <v>11.814603999999999</v>
      </c>
      <c r="J9" s="38">
        <v>4.1255949999999997</v>
      </c>
      <c r="K9" s="38">
        <v>7.6890080000000003</v>
      </c>
    </row>
    <row r="10" spans="1:11">
      <c r="A10" s="51" t="s">
        <v>84</v>
      </c>
      <c r="B10" s="38">
        <v>13.355807</v>
      </c>
      <c r="C10" s="38">
        <v>1.0961259999999999</v>
      </c>
      <c r="D10" s="38">
        <v>12.259679999999999</v>
      </c>
      <c r="E10" s="38">
        <v>2.6691479999999999</v>
      </c>
      <c r="F10" s="38">
        <v>9.5905330000000006</v>
      </c>
      <c r="G10" s="15">
        <v>11.710585</v>
      </c>
      <c r="H10" s="38">
        <v>0.71859099999999998</v>
      </c>
      <c r="I10" s="38">
        <v>10.991994</v>
      </c>
      <c r="J10" s="38">
        <v>4.1018929999999996</v>
      </c>
      <c r="K10" s="38">
        <v>6.8901009999999996</v>
      </c>
    </row>
    <row r="11" spans="1:11">
      <c r="A11" s="51" t="s">
        <v>85</v>
      </c>
      <c r="B11" s="38">
        <v>19.446572</v>
      </c>
      <c r="C11" s="38">
        <v>1.2654570000000001</v>
      </c>
      <c r="D11" s="38">
        <v>18.181114999999998</v>
      </c>
      <c r="E11" s="38">
        <v>2.6891720000000001</v>
      </c>
      <c r="F11" s="38">
        <v>15.491942999999999</v>
      </c>
      <c r="G11" s="15">
        <v>19.671325</v>
      </c>
      <c r="H11" s="38">
        <v>1.675303</v>
      </c>
      <c r="I11" s="38">
        <v>17.996022</v>
      </c>
      <c r="J11" s="38">
        <v>2.997357</v>
      </c>
      <c r="K11" s="38">
        <v>14.998665000000001</v>
      </c>
    </row>
    <row r="12" spans="1:11">
      <c r="A12" s="51" t="s">
        <v>86</v>
      </c>
      <c r="B12" s="38">
        <v>19.346612</v>
      </c>
      <c r="C12" s="38">
        <v>1.4449780000000001</v>
      </c>
      <c r="D12" s="38">
        <v>17.901634000000001</v>
      </c>
      <c r="E12" s="38">
        <v>1.5083930000000001</v>
      </c>
      <c r="F12" s="38">
        <v>16.393241</v>
      </c>
      <c r="G12" s="15">
        <v>18.662873000000001</v>
      </c>
      <c r="H12" s="38">
        <v>2.2494299999999998</v>
      </c>
      <c r="I12" s="38">
        <v>16.413443999999998</v>
      </c>
      <c r="J12" s="38">
        <v>2.5680130000000001</v>
      </c>
      <c r="K12" s="38">
        <v>13.845431</v>
      </c>
    </row>
    <row r="13" spans="1:11">
      <c r="A13" s="51" t="s">
        <v>87</v>
      </c>
      <c r="B13" s="38">
        <v>19.746193000000002</v>
      </c>
      <c r="C13" s="38">
        <v>1.9647079999999999</v>
      </c>
      <c r="D13" s="38">
        <v>17.781485</v>
      </c>
      <c r="E13" s="38">
        <v>0.98804499999999995</v>
      </c>
      <c r="F13" s="38">
        <v>16.79344</v>
      </c>
      <c r="G13" s="15">
        <v>16.011306999999999</v>
      </c>
      <c r="H13" s="38">
        <v>1.590795</v>
      </c>
      <c r="I13" s="38">
        <v>14.420513</v>
      </c>
      <c r="J13" s="38">
        <v>1.0494749999999999</v>
      </c>
      <c r="K13" s="38">
        <v>13.371036999999999</v>
      </c>
    </row>
    <row r="14" spans="1:11">
      <c r="A14" s="51" t="s">
        <v>88</v>
      </c>
      <c r="B14" s="38">
        <v>16.700281</v>
      </c>
      <c r="C14" s="38">
        <v>1.4793320000000001</v>
      </c>
      <c r="D14" s="38">
        <v>15.220948999999999</v>
      </c>
      <c r="E14" s="38">
        <v>0.84929299999999996</v>
      </c>
      <c r="F14" s="38">
        <v>14.371656</v>
      </c>
      <c r="G14" s="15">
        <v>15.810771000000001</v>
      </c>
      <c r="H14" s="38">
        <v>1.697635</v>
      </c>
      <c r="I14" s="38">
        <v>14.113136000000001</v>
      </c>
      <c r="J14" s="38">
        <v>0.89892700000000003</v>
      </c>
      <c r="K14" s="38">
        <v>13.214209</v>
      </c>
    </row>
    <row r="15" spans="1:11">
      <c r="A15" s="51" t="s">
        <v>89</v>
      </c>
      <c r="B15" s="38">
        <v>11.569461</v>
      </c>
      <c r="C15" s="38">
        <v>1.4659500000000001</v>
      </c>
      <c r="D15" s="38">
        <v>10.103510999999999</v>
      </c>
      <c r="E15" s="38">
        <v>6.5516920000000001</v>
      </c>
      <c r="F15" s="38">
        <v>3.5518190000000001</v>
      </c>
      <c r="G15" s="15">
        <v>11.552649000000001</v>
      </c>
      <c r="H15" s="38">
        <v>0.85635099999999997</v>
      </c>
      <c r="I15" s="38">
        <v>10.696298000000001</v>
      </c>
      <c r="J15" s="38">
        <v>7.4626000000000001</v>
      </c>
      <c r="K15" s="38">
        <v>3.233698</v>
      </c>
    </row>
    <row r="16" spans="1:11">
      <c r="A16" s="51" t="s">
        <v>90</v>
      </c>
      <c r="B16" s="38">
        <v>12.873192</v>
      </c>
      <c r="C16" s="38">
        <v>1.1800630000000001</v>
      </c>
      <c r="D16" s="38">
        <v>11.693129000000001</v>
      </c>
      <c r="E16" s="38">
        <v>2.111205</v>
      </c>
      <c r="F16" s="38">
        <v>9.581925</v>
      </c>
      <c r="G16" s="15">
        <v>13.098568999999999</v>
      </c>
      <c r="H16" s="38">
        <v>0.91472900000000001</v>
      </c>
      <c r="I16" s="38">
        <v>12.18384</v>
      </c>
      <c r="J16" s="38">
        <v>2.2875230000000002</v>
      </c>
      <c r="K16" s="38">
        <v>9.8963169999999998</v>
      </c>
    </row>
    <row r="17" spans="1:11">
      <c r="A17" s="51" t="s">
        <v>91</v>
      </c>
      <c r="B17" s="38">
        <v>15.360663000000001</v>
      </c>
      <c r="C17" s="38">
        <v>0.83888600000000002</v>
      </c>
      <c r="D17" s="38">
        <v>14.521777</v>
      </c>
      <c r="E17" s="38">
        <v>1.683216</v>
      </c>
      <c r="F17" s="38">
        <v>12.838561</v>
      </c>
      <c r="G17" s="15">
        <v>14.946369000000001</v>
      </c>
      <c r="H17" s="38">
        <v>1.083879</v>
      </c>
      <c r="I17" s="38">
        <v>13.862489</v>
      </c>
      <c r="J17" s="38">
        <v>1.0583119999999999</v>
      </c>
      <c r="K17" s="38">
        <v>12.804176999999999</v>
      </c>
    </row>
    <row r="18" spans="1:11">
      <c r="A18" s="51" t="s">
        <v>92</v>
      </c>
      <c r="B18" s="38">
        <v>15.473006</v>
      </c>
      <c r="C18" s="42" t="s">
        <v>70</v>
      </c>
      <c r="D18" s="38">
        <v>15.011901999999999</v>
      </c>
      <c r="E18" s="38">
        <v>1.408952</v>
      </c>
      <c r="F18" s="38">
        <v>13.60295</v>
      </c>
      <c r="G18" s="15">
        <v>15.551696</v>
      </c>
      <c r="H18" s="38">
        <v>1.190572</v>
      </c>
      <c r="I18" s="38">
        <v>14.361124</v>
      </c>
      <c r="J18" s="38">
        <v>2.197098</v>
      </c>
      <c r="K18" s="38">
        <v>12.164026</v>
      </c>
    </row>
    <row r="19" spans="1:11">
      <c r="A19" s="51" t="s">
        <v>93</v>
      </c>
      <c r="B19" s="38">
        <v>15.571180999999999</v>
      </c>
      <c r="C19" s="38">
        <v>1.147043</v>
      </c>
      <c r="D19" s="38">
        <v>14.424139</v>
      </c>
      <c r="E19" s="38">
        <v>1.377086</v>
      </c>
      <c r="F19" s="38">
        <v>13.047052000000001</v>
      </c>
      <c r="G19" s="15">
        <v>13.842781</v>
      </c>
      <c r="H19" s="38">
        <v>1.195711</v>
      </c>
      <c r="I19" s="38">
        <v>12.647069999999999</v>
      </c>
      <c r="J19" s="38">
        <v>1.0624640000000001</v>
      </c>
      <c r="K19" s="38">
        <v>11.584606000000001</v>
      </c>
    </row>
    <row r="20" spans="1:11">
      <c r="A20" s="51" t="s">
        <v>94</v>
      </c>
      <c r="B20" s="38">
        <v>14.051914</v>
      </c>
      <c r="C20" s="38">
        <v>0.94655599999999995</v>
      </c>
      <c r="D20" s="38">
        <v>13.105358000000001</v>
      </c>
      <c r="E20" s="38">
        <v>3.0742780000000001</v>
      </c>
      <c r="F20" s="38">
        <v>10.031079</v>
      </c>
      <c r="G20" s="15">
        <v>15.418442000000001</v>
      </c>
      <c r="H20" s="38">
        <v>1.4182300000000001</v>
      </c>
      <c r="I20" s="38">
        <v>14.000211999999999</v>
      </c>
      <c r="J20" s="38">
        <v>2.440769</v>
      </c>
      <c r="K20" s="38">
        <v>11.559443999999999</v>
      </c>
    </row>
    <row r="21" spans="1:11">
      <c r="A21" s="51" t="s">
        <v>95</v>
      </c>
      <c r="B21" s="38">
        <v>16.009512000000001</v>
      </c>
      <c r="C21" s="38">
        <v>1.947316</v>
      </c>
      <c r="D21" s="38">
        <v>14.062196999999999</v>
      </c>
      <c r="E21" s="38">
        <v>1.2649729999999999</v>
      </c>
      <c r="F21" s="38">
        <v>12.797224</v>
      </c>
      <c r="G21" s="15">
        <v>13.887045000000001</v>
      </c>
      <c r="H21" s="38">
        <v>0.55515099999999995</v>
      </c>
      <c r="I21" s="38">
        <v>13.331894</v>
      </c>
      <c r="J21" s="38">
        <v>1.6482460000000001</v>
      </c>
      <c r="K21" s="38">
        <v>11.683648</v>
      </c>
    </row>
    <row r="22" spans="1:11">
      <c r="A22" s="51" t="s">
        <v>96</v>
      </c>
      <c r="B22" s="38">
        <v>20.241271999999999</v>
      </c>
      <c r="C22" s="38">
        <v>1.9129480000000001</v>
      </c>
      <c r="D22" s="38">
        <v>18.328323999999999</v>
      </c>
      <c r="E22" s="38">
        <v>0.57470299999999996</v>
      </c>
      <c r="F22" s="38">
        <v>17.753620999999999</v>
      </c>
      <c r="G22" s="15">
        <v>18.556263000000001</v>
      </c>
      <c r="H22" s="38">
        <v>1.4363079999999999</v>
      </c>
      <c r="I22" s="38">
        <v>17.119955000000001</v>
      </c>
      <c r="J22" s="38">
        <v>1.2430920000000001</v>
      </c>
      <c r="K22" s="38">
        <v>15.876861999999999</v>
      </c>
    </row>
    <row r="23" spans="1:11">
      <c r="A23" s="51" t="s">
        <v>97</v>
      </c>
      <c r="B23" s="38">
        <v>22.438479000000001</v>
      </c>
      <c r="C23" s="38">
        <v>0.769347</v>
      </c>
      <c r="D23" s="38">
        <v>21.669132000000001</v>
      </c>
      <c r="E23" s="38">
        <v>3.3150569999999999</v>
      </c>
      <c r="F23" s="38">
        <v>18.354075000000002</v>
      </c>
      <c r="G23" s="15">
        <v>21.837040999999999</v>
      </c>
      <c r="H23" s="38">
        <v>1.585674</v>
      </c>
      <c r="I23" s="38">
        <v>20.251366999999998</v>
      </c>
      <c r="J23" s="38">
        <v>2.8278989999999999</v>
      </c>
      <c r="K23" s="38">
        <v>17.423468</v>
      </c>
    </row>
    <row r="24" spans="1:11">
      <c r="A24" s="51" t="s">
        <v>98</v>
      </c>
      <c r="B24" s="38">
        <v>14.789148000000001</v>
      </c>
      <c r="C24" s="38">
        <v>1.1383449999999999</v>
      </c>
      <c r="D24" s="38">
        <v>13.650803</v>
      </c>
      <c r="E24" s="42" t="s">
        <v>70</v>
      </c>
      <c r="F24" s="38">
        <v>13.237591999999999</v>
      </c>
      <c r="G24" s="15">
        <v>13.617610000000001</v>
      </c>
      <c r="H24" s="38">
        <v>1.4427000000000001</v>
      </c>
      <c r="I24" s="38">
        <v>12.174910000000001</v>
      </c>
      <c r="J24" s="38">
        <v>0.51768400000000003</v>
      </c>
      <c r="K24" s="38">
        <v>11.657226</v>
      </c>
    </row>
    <row r="25" spans="1:11">
      <c r="A25" s="51" t="s">
        <v>99</v>
      </c>
      <c r="B25" s="38">
        <v>20.136320000000001</v>
      </c>
      <c r="C25" s="38">
        <v>1.038727</v>
      </c>
      <c r="D25" s="38">
        <v>19.097593</v>
      </c>
      <c r="E25" s="38">
        <v>2.7980269999999998</v>
      </c>
      <c r="F25" s="38">
        <v>16.299565999999999</v>
      </c>
      <c r="G25" s="15">
        <v>19.595901999999999</v>
      </c>
      <c r="H25" s="38">
        <v>1.825455</v>
      </c>
      <c r="I25" s="38">
        <v>17.770447000000001</v>
      </c>
      <c r="J25" s="38">
        <v>2.3434490000000001</v>
      </c>
      <c r="K25" s="38">
        <v>15.426997999999999</v>
      </c>
    </row>
    <row r="26" spans="1:11">
      <c r="A26" s="51" t="s">
        <v>100</v>
      </c>
      <c r="B26" s="38">
        <v>13.776578000000001</v>
      </c>
      <c r="C26" s="38">
        <v>1.5757730000000001</v>
      </c>
      <c r="D26" s="38">
        <v>12.200805000000001</v>
      </c>
      <c r="E26" s="38">
        <v>2.6173000000000002</v>
      </c>
      <c r="F26" s="38">
        <v>9.5835050000000006</v>
      </c>
      <c r="G26" s="15">
        <v>13.63574</v>
      </c>
      <c r="H26" s="38">
        <v>0.89185899999999996</v>
      </c>
      <c r="I26" s="38">
        <v>12.743881999999999</v>
      </c>
      <c r="J26" s="38">
        <v>2.1757949999999999</v>
      </c>
      <c r="K26" s="38">
        <v>10.568085999999999</v>
      </c>
    </row>
    <row r="27" spans="1:11">
      <c r="A27" s="51" t="s">
        <v>101</v>
      </c>
      <c r="B27" s="38">
        <v>15.033267</v>
      </c>
      <c r="C27" s="38">
        <v>1.546897</v>
      </c>
      <c r="D27" s="38">
        <v>13.486370000000001</v>
      </c>
      <c r="E27" s="38">
        <v>6.1377059999999997</v>
      </c>
      <c r="F27" s="38">
        <v>7.3486640000000003</v>
      </c>
      <c r="G27" s="15">
        <v>14.292141000000001</v>
      </c>
      <c r="H27" s="38">
        <v>2.1853050000000001</v>
      </c>
      <c r="I27" s="38">
        <v>12.106835999999999</v>
      </c>
      <c r="J27" s="38">
        <v>5.9642549999999996</v>
      </c>
      <c r="K27" s="38">
        <v>6.142582</v>
      </c>
    </row>
    <row r="28" spans="1:11">
      <c r="A28" s="51" t="s">
        <v>102</v>
      </c>
      <c r="B28" s="38">
        <v>13.131751</v>
      </c>
      <c r="C28" s="38">
        <v>0.71931100000000003</v>
      </c>
      <c r="D28" s="38">
        <v>12.41244</v>
      </c>
      <c r="E28" s="38">
        <v>1.2675749999999999</v>
      </c>
      <c r="F28" s="38">
        <v>11.144864999999999</v>
      </c>
      <c r="G28" s="15">
        <v>15.281931999999999</v>
      </c>
      <c r="H28" s="38">
        <v>1.5098039999999999</v>
      </c>
      <c r="I28" s="38">
        <v>13.772128</v>
      </c>
      <c r="J28" s="38">
        <v>0.90231899999999998</v>
      </c>
      <c r="K28" s="38">
        <v>12.869809</v>
      </c>
    </row>
    <row r="29" spans="1:11">
      <c r="A29" s="51" t="s">
        <v>103</v>
      </c>
      <c r="B29" s="38">
        <v>14.247038999999999</v>
      </c>
      <c r="C29" s="38">
        <v>0.65296299999999996</v>
      </c>
      <c r="D29" s="38">
        <v>13.594075999999999</v>
      </c>
      <c r="E29" s="38">
        <v>3.5391530000000002</v>
      </c>
      <c r="F29" s="38">
        <v>10.054921999999999</v>
      </c>
      <c r="G29" s="15">
        <v>15.675388</v>
      </c>
      <c r="H29" s="38">
        <v>0.70083499999999999</v>
      </c>
      <c r="I29" s="38">
        <v>14.974553999999999</v>
      </c>
      <c r="J29" s="38">
        <v>2.9327190000000001</v>
      </c>
      <c r="K29" s="38">
        <v>12.041835000000001</v>
      </c>
    </row>
    <row r="30" spans="1:11">
      <c r="A30" s="51" t="s">
        <v>104</v>
      </c>
      <c r="B30" s="38">
        <v>15.165851</v>
      </c>
      <c r="C30" s="38">
        <v>1.1656899999999999</v>
      </c>
      <c r="D30" s="38">
        <v>14.000161</v>
      </c>
      <c r="E30" s="38">
        <v>2.129121</v>
      </c>
      <c r="F30" s="38">
        <v>11.871040000000001</v>
      </c>
      <c r="G30" s="15">
        <v>15.084504000000001</v>
      </c>
      <c r="H30" s="38">
        <v>1.3178430000000001</v>
      </c>
      <c r="I30" s="38">
        <v>13.766660999999999</v>
      </c>
      <c r="J30" s="38">
        <v>3.501582</v>
      </c>
      <c r="K30" s="38">
        <v>10.265079</v>
      </c>
    </row>
    <row r="31" spans="1:11">
      <c r="A31" s="51" t="s">
        <v>105</v>
      </c>
      <c r="B31" s="38">
        <v>15.048012999999999</v>
      </c>
      <c r="C31" s="38">
        <v>1.400593</v>
      </c>
      <c r="D31" s="38">
        <v>13.64742</v>
      </c>
      <c r="E31" s="38">
        <v>2.005449</v>
      </c>
      <c r="F31" s="38">
        <v>11.641971</v>
      </c>
      <c r="G31" s="15">
        <v>14.034575999999999</v>
      </c>
      <c r="H31" s="38">
        <v>1.0486249999999999</v>
      </c>
      <c r="I31" s="38">
        <v>12.985951</v>
      </c>
      <c r="J31" s="38">
        <v>1.7438260000000001</v>
      </c>
      <c r="K31" s="38">
        <v>11.242124</v>
      </c>
    </row>
    <row r="32" spans="1:11">
      <c r="A32" s="51" t="s">
        <v>106</v>
      </c>
      <c r="B32" s="38">
        <v>10.476649999999999</v>
      </c>
      <c r="C32" s="38">
        <v>0.92307799999999995</v>
      </c>
      <c r="D32" s="38">
        <v>9.5535730000000001</v>
      </c>
      <c r="E32" s="38">
        <v>3.6661389999999998</v>
      </c>
      <c r="F32" s="38">
        <v>5.8874339999999998</v>
      </c>
      <c r="G32" s="15">
        <v>11.980883</v>
      </c>
      <c r="H32" s="38">
        <v>1.2462059999999999</v>
      </c>
      <c r="I32" s="38">
        <v>10.734677</v>
      </c>
      <c r="J32" s="38">
        <v>4.2215819999999997</v>
      </c>
      <c r="K32" s="38">
        <v>6.5130949999999999</v>
      </c>
    </row>
    <row r="33" spans="1:11">
      <c r="A33" s="51" t="s">
        <v>107</v>
      </c>
      <c r="B33" s="38">
        <v>19.296899</v>
      </c>
      <c r="C33" s="38">
        <v>1.2981819999999999</v>
      </c>
      <c r="D33" s="38">
        <v>17.998716999999999</v>
      </c>
      <c r="E33" s="38">
        <v>5.7488510000000002</v>
      </c>
      <c r="F33" s="38">
        <v>12.249866000000001</v>
      </c>
      <c r="G33" s="15">
        <v>20.155709999999999</v>
      </c>
      <c r="H33" s="38">
        <v>1.4858150000000001</v>
      </c>
      <c r="I33" s="38">
        <v>18.669895</v>
      </c>
      <c r="J33" s="38">
        <v>5.096311</v>
      </c>
      <c r="K33" s="38">
        <v>13.573584</v>
      </c>
    </row>
    <row r="34" spans="1:11">
      <c r="A34" s="51" t="s">
        <v>108</v>
      </c>
      <c r="B34" s="38">
        <v>18.853221999999999</v>
      </c>
      <c r="C34" s="38">
        <v>0.77162299999999995</v>
      </c>
      <c r="D34" s="38">
        <v>18.081599000000001</v>
      </c>
      <c r="E34" s="38">
        <v>1.0670280000000001</v>
      </c>
      <c r="F34" s="38">
        <v>17.014571</v>
      </c>
      <c r="G34" s="15">
        <v>16.7134</v>
      </c>
      <c r="H34" s="38">
        <v>1.3634029999999999</v>
      </c>
      <c r="I34" s="38">
        <v>15.349997999999999</v>
      </c>
      <c r="J34" s="38">
        <v>1.3509629999999999</v>
      </c>
      <c r="K34" s="38">
        <v>13.999034999999999</v>
      </c>
    </row>
    <row r="35" spans="1:11">
      <c r="A35" s="51" t="s">
        <v>109</v>
      </c>
      <c r="B35" s="38">
        <v>17.775361</v>
      </c>
      <c r="C35" s="38">
        <v>1.435246</v>
      </c>
      <c r="D35" s="38">
        <v>16.340115000000001</v>
      </c>
      <c r="E35" s="38">
        <v>5.0693049999999999</v>
      </c>
      <c r="F35" s="38">
        <v>11.270810000000001</v>
      </c>
      <c r="G35" s="15">
        <v>18.251100999999998</v>
      </c>
      <c r="H35" s="38">
        <v>1.69408</v>
      </c>
      <c r="I35" s="38">
        <v>16.557020999999999</v>
      </c>
      <c r="J35" s="38">
        <v>4.5804080000000003</v>
      </c>
      <c r="K35" s="38">
        <v>11.976613</v>
      </c>
    </row>
    <row r="36" spans="1:11">
      <c r="A36" s="51" t="s">
        <v>110</v>
      </c>
      <c r="B36" s="38">
        <v>18.223516</v>
      </c>
      <c r="C36" s="38">
        <v>1.225527</v>
      </c>
      <c r="D36" s="38">
        <v>16.997989</v>
      </c>
      <c r="E36" s="38">
        <v>0.66610999999999998</v>
      </c>
      <c r="F36" s="38">
        <v>16.331879000000001</v>
      </c>
      <c r="G36" s="15">
        <v>18.104851</v>
      </c>
      <c r="H36" s="38">
        <v>1.331296</v>
      </c>
      <c r="I36" s="38">
        <v>16.773554000000001</v>
      </c>
      <c r="J36" s="38">
        <v>1.1351530000000001</v>
      </c>
      <c r="K36" s="38">
        <v>15.638401</v>
      </c>
    </row>
    <row r="37" spans="1:11">
      <c r="A37" s="51" t="s">
        <v>111</v>
      </c>
      <c r="B37" s="38">
        <v>13.349577</v>
      </c>
      <c r="C37" s="38">
        <v>0.79413400000000001</v>
      </c>
      <c r="D37" s="38">
        <v>12.555443</v>
      </c>
      <c r="E37" s="38">
        <v>1.7445250000000001</v>
      </c>
      <c r="F37" s="38">
        <v>10.810917999999999</v>
      </c>
      <c r="G37" s="15">
        <v>14.519563</v>
      </c>
      <c r="H37" s="38">
        <v>1.4138090000000001</v>
      </c>
      <c r="I37" s="38">
        <v>13.105753999999999</v>
      </c>
      <c r="J37" s="38">
        <v>1.601046</v>
      </c>
      <c r="K37" s="38">
        <v>11.504708000000001</v>
      </c>
    </row>
    <row r="38" spans="1:11">
      <c r="A38" s="51" t="s">
        <v>112</v>
      </c>
      <c r="B38" s="38">
        <v>15.000838999999999</v>
      </c>
      <c r="C38" s="38">
        <v>1.2479020000000001</v>
      </c>
      <c r="D38" s="38">
        <v>13.752936</v>
      </c>
      <c r="E38" s="38">
        <v>2.6937060000000002</v>
      </c>
      <c r="F38" s="38">
        <v>11.059231</v>
      </c>
      <c r="G38" s="15">
        <v>14.063564</v>
      </c>
      <c r="H38" s="38">
        <v>2.207392</v>
      </c>
      <c r="I38" s="38">
        <v>11.856173</v>
      </c>
      <c r="J38" s="38">
        <v>2.111634</v>
      </c>
      <c r="K38" s="38">
        <v>9.7445389999999996</v>
      </c>
    </row>
    <row r="39" spans="1:11">
      <c r="A39" s="51" t="s">
        <v>113</v>
      </c>
      <c r="B39" s="38">
        <v>16.334026999999999</v>
      </c>
      <c r="C39" s="38">
        <v>0.78108699999999998</v>
      </c>
      <c r="D39" s="38">
        <v>15.55294</v>
      </c>
      <c r="E39" s="38">
        <v>0.63733899999999999</v>
      </c>
      <c r="F39" s="38">
        <v>14.915601000000001</v>
      </c>
      <c r="G39" s="15">
        <v>16.407561999999999</v>
      </c>
      <c r="H39" s="38">
        <v>1.310665</v>
      </c>
      <c r="I39" s="38">
        <v>15.096895999999999</v>
      </c>
      <c r="J39" s="42" t="s">
        <v>70</v>
      </c>
      <c r="K39" s="38">
        <v>14.714371999999999</v>
      </c>
    </row>
    <row r="40" spans="1:11">
      <c r="A40" s="51" t="s">
        <v>114</v>
      </c>
      <c r="B40" s="38">
        <v>18.412474</v>
      </c>
      <c r="C40" s="38">
        <v>1.303688</v>
      </c>
      <c r="D40" s="38">
        <v>17.108787</v>
      </c>
      <c r="E40" s="38">
        <v>3.8896220000000001</v>
      </c>
      <c r="F40" s="38">
        <v>13.219165</v>
      </c>
      <c r="G40" s="15">
        <v>17.491434999999999</v>
      </c>
      <c r="H40" s="38">
        <v>1.4679</v>
      </c>
      <c r="I40" s="38">
        <v>16.023534000000001</v>
      </c>
      <c r="J40" s="38">
        <v>3.1556769999999998</v>
      </c>
      <c r="K40" s="38">
        <v>12.867858</v>
      </c>
    </row>
    <row r="41" spans="1:11">
      <c r="A41" s="51" t="s">
        <v>115</v>
      </c>
      <c r="B41" s="38">
        <v>15.27421</v>
      </c>
      <c r="C41" s="38">
        <v>0.97731100000000004</v>
      </c>
      <c r="D41" s="38">
        <v>14.296899</v>
      </c>
      <c r="E41" s="38">
        <v>4.4631980000000002</v>
      </c>
      <c r="F41" s="38">
        <v>9.8337020000000006</v>
      </c>
      <c r="G41" s="15">
        <v>15.986117999999999</v>
      </c>
      <c r="H41" s="38">
        <v>0.89248099999999997</v>
      </c>
      <c r="I41" s="38">
        <v>15.093636999999999</v>
      </c>
      <c r="J41" s="38">
        <v>4.4343979999999998</v>
      </c>
      <c r="K41" s="38">
        <v>10.659238999999999</v>
      </c>
    </row>
    <row r="42" spans="1:11">
      <c r="A42" s="51" t="s">
        <v>116</v>
      </c>
      <c r="B42" s="38">
        <v>19.136323000000001</v>
      </c>
      <c r="C42" s="38">
        <v>1.037712</v>
      </c>
      <c r="D42" s="38">
        <v>18.098610000000001</v>
      </c>
      <c r="E42" s="38">
        <v>2.7594270000000001</v>
      </c>
      <c r="F42" s="38">
        <v>15.339183</v>
      </c>
      <c r="G42" s="15">
        <v>19.917788000000002</v>
      </c>
      <c r="H42" s="38">
        <v>1.8956900000000001</v>
      </c>
      <c r="I42" s="38">
        <v>18.022098</v>
      </c>
      <c r="J42" s="38">
        <v>3.8358490000000001</v>
      </c>
      <c r="K42" s="38">
        <v>14.186249</v>
      </c>
    </row>
    <row r="43" spans="1:11">
      <c r="A43" s="51" t="s">
        <v>117</v>
      </c>
      <c r="B43" s="38">
        <v>16.004162999999998</v>
      </c>
      <c r="C43" s="38">
        <v>1.389321</v>
      </c>
      <c r="D43" s="38">
        <v>14.614841999999999</v>
      </c>
      <c r="E43" s="38">
        <v>2.1080619999999999</v>
      </c>
      <c r="F43" s="38">
        <v>12.506779999999999</v>
      </c>
      <c r="G43" s="15">
        <v>17.419515000000001</v>
      </c>
      <c r="H43" s="38">
        <v>1.045374</v>
      </c>
      <c r="I43" s="38">
        <v>16.374141000000002</v>
      </c>
      <c r="J43" s="38">
        <v>2.5831339999999998</v>
      </c>
      <c r="K43" s="38">
        <v>13.791007</v>
      </c>
    </row>
    <row r="44" spans="1:11">
      <c r="A44" s="51" t="s">
        <v>118</v>
      </c>
      <c r="B44" s="38">
        <v>14.268397</v>
      </c>
      <c r="C44" s="38">
        <v>1.03132</v>
      </c>
      <c r="D44" s="38">
        <v>13.237076999999999</v>
      </c>
      <c r="E44" s="38">
        <v>4.2037839999999997</v>
      </c>
      <c r="F44" s="38">
        <v>9.0332930000000005</v>
      </c>
      <c r="G44" s="15">
        <v>14.646209000000001</v>
      </c>
      <c r="H44" s="38">
        <v>1.338592</v>
      </c>
      <c r="I44" s="38">
        <v>13.307617</v>
      </c>
      <c r="J44" s="38">
        <v>3.8268520000000001</v>
      </c>
      <c r="K44" s="38">
        <v>9.4807649999999999</v>
      </c>
    </row>
    <row r="45" spans="1:11">
      <c r="A45" s="51" t="s">
        <v>119</v>
      </c>
      <c r="B45" s="38">
        <v>13.690299</v>
      </c>
      <c r="C45" s="38">
        <v>1.411154</v>
      </c>
      <c r="D45" s="38">
        <v>12.279145</v>
      </c>
      <c r="E45" s="38">
        <v>6.029153</v>
      </c>
      <c r="F45" s="38">
        <v>6.2499919999999998</v>
      </c>
      <c r="G45" s="15">
        <v>14.539116999999999</v>
      </c>
      <c r="H45" s="38">
        <v>1.4371849999999999</v>
      </c>
      <c r="I45" s="38">
        <v>13.101931</v>
      </c>
      <c r="J45" s="38">
        <v>4.5374840000000001</v>
      </c>
      <c r="K45" s="38">
        <v>8.5644480000000005</v>
      </c>
    </row>
    <row r="46" spans="1:11">
      <c r="A46" s="51" t="s">
        <v>120</v>
      </c>
      <c r="B46" s="38">
        <v>13.349655</v>
      </c>
      <c r="C46" s="38">
        <v>1.7717540000000001</v>
      </c>
      <c r="D46" s="38">
        <v>11.577901000000001</v>
      </c>
      <c r="E46" s="38">
        <v>1.780939</v>
      </c>
      <c r="F46" s="38">
        <v>9.7969620000000006</v>
      </c>
      <c r="G46" s="15">
        <v>11.855475999999999</v>
      </c>
      <c r="H46" s="38">
        <v>1.4275850000000001</v>
      </c>
      <c r="I46" s="38">
        <v>10.427891000000001</v>
      </c>
      <c r="J46" s="38">
        <v>2.249911</v>
      </c>
      <c r="K46" s="38">
        <v>8.1779799999999998</v>
      </c>
    </row>
    <row r="47" spans="1:11">
      <c r="A47" s="51" t="s">
        <v>121</v>
      </c>
      <c r="B47" s="38">
        <v>15.564124</v>
      </c>
      <c r="C47" s="38">
        <v>1.110034</v>
      </c>
      <c r="D47" s="38">
        <v>14.454090000000001</v>
      </c>
      <c r="E47" s="38">
        <v>2.1907969999999999</v>
      </c>
      <c r="F47" s="38">
        <v>12.263294</v>
      </c>
      <c r="G47" s="15">
        <v>14.999449</v>
      </c>
      <c r="H47" s="38">
        <v>2.3670770000000001</v>
      </c>
      <c r="I47" s="38">
        <v>12.632372</v>
      </c>
      <c r="J47" s="38">
        <v>2.7941229999999999</v>
      </c>
      <c r="K47" s="38">
        <v>9.8382489999999994</v>
      </c>
    </row>
    <row r="48" spans="1:11">
      <c r="A48" s="51" t="s">
        <v>122</v>
      </c>
      <c r="B48" s="38">
        <v>13.326833000000001</v>
      </c>
      <c r="C48" s="38">
        <v>1.272632</v>
      </c>
      <c r="D48" s="38">
        <v>12.054201000000001</v>
      </c>
      <c r="E48" s="38">
        <v>2.3206039999999999</v>
      </c>
      <c r="F48" s="38">
        <v>9.7335969999999996</v>
      </c>
      <c r="G48" s="15">
        <v>12.382304</v>
      </c>
      <c r="H48" s="38">
        <v>1.3723350000000001</v>
      </c>
      <c r="I48" s="38">
        <v>11.009969</v>
      </c>
      <c r="J48" s="38">
        <v>2.5776509999999999</v>
      </c>
      <c r="K48" s="38">
        <v>8.4323180000000004</v>
      </c>
    </row>
    <row r="49" spans="1:11">
      <c r="A49" s="51" t="s">
        <v>123</v>
      </c>
      <c r="B49" s="38">
        <v>21.783080999999999</v>
      </c>
      <c r="C49" s="38">
        <v>1.5030870000000001</v>
      </c>
      <c r="D49" s="38">
        <v>20.279993999999999</v>
      </c>
      <c r="E49" s="38">
        <v>4.0768040000000001</v>
      </c>
      <c r="F49" s="38">
        <v>16.203189999999999</v>
      </c>
      <c r="G49" s="15">
        <v>22.373923000000001</v>
      </c>
      <c r="H49" s="38">
        <v>1.4457249999999999</v>
      </c>
      <c r="I49" s="38">
        <v>20.928197999999998</v>
      </c>
      <c r="J49" s="38">
        <v>4.0253199999999998</v>
      </c>
      <c r="K49" s="38">
        <v>16.902878000000001</v>
      </c>
    </row>
    <row r="50" spans="1:11">
      <c r="A50" s="51" t="s">
        <v>124</v>
      </c>
      <c r="B50" s="38">
        <v>14.577173</v>
      </c>
      <c r="C50" s="38">
        <v>1.1842790000000001</v>
      </c>
      <c r="D50" s="38">
        <v>13.392893000000001</v>
      </c>
      <c r="E50" s="38">
        <v>3.1268699999999998</v>
      </c>
      <c r="F50" s="38">
        <v>10.266024</v>
      </c>
      <c r="G50" s="15">
        <v>13.138741</v>
      </c>
      <c r="H50" s="38">
        <v>1.019164</v>
      </c>
      <c r="I50" s="38">
        <v>12.119577</v>
      </c>
      <c r="J50" s="38">
        <v>2.7474599999999998</v>
      </c>
      <c r="K50" s="38">
        <v>9.3721160000000001</v>
      </c>
    </row>
    <row r="51" spans="1:11">
      <c r="A51" s="51" t="s">
        <v>125</v>
      </c>
      <c r="B51" s="38">
        <v>12.865036999999999</v>
      </c>
      <c r="C51" s="38">
        <v>1.1754309999999999</v>
      </c>
      <c r="D51" s="38">
        <v>11.689605999999999</v>
      </c>
      <c r="E51" s="38">
        <v>3.211452</v>
      </c>
      <c r="F51" s="38">
        <v>8.478154</v>
      </c>
      <c r="G51" s="15">
        <v>14.289974000000001</v>
      </c>
      <c r="H51" s="38">
        <v>1.6035980000000001</v>
      </c>
      <c r="I51" s="38">
        <v>12.686375999999999</v>
      </c>
      <c r="J51" s="38">
        <v>2.4737840000000002</v>
      </c>
      <c r="K51" s="38">
        <v>10.212592000000001</v>
      </c>
    </row>
    <row r="52" spans="1:11">
      <c r="A52" s="51" t="s">
        <v>126</v>
      </c>
      <c r="B52" s="38">
        <v>18.348859999999998</v>
      </c>
      <c r="C52" s="38">
        <v>1.3247469999999999</v>
      </c>
      <c r="D52" s="38">
        <v>17.024113</v>
      </c>
      <c r="E52" s="38">
        <v>5.4032660000000003</v>
      </c>
      <c r="F52" s="38">
        <v>11.620846999999999</v>
      </c>
      <c r="G52" s="15">
        <v>18.659306999999998</v>
      </c>
      <c r="H52" s="38">
        <v>1.1959869999999999</v>
      </c>
      <c r="I52" s="38">
        <v>17.46332</v>
      </c>
      <c r="J52" s="38">
        <v>8.1883959999999991</v>
      </c>
      <c r="K52" s="38">
        <v>9.2749240000000004</v>
      </c>
    </row>
    <row r="53" spans="1:11">
      <c r="A53" s="51" t="s">
        <v>127</v>
      </c>
      <c r="B53" s="38">
        <v>12.982578999999999</v>
      </c>
      <c r="C53" s="38">
        <v>1.056929</v>
      </c>
      <c r="D53" s="38">
        <v>11.925649999999999</v>
      </c>
      <c r="E53" s="38">
        <v>2.1849620000000001</v>
      </c>
      <c r="F53" s="38">
        <v>9.7406880000000005</v>
      </c>
      <c r="G53" s="15">
        <v>14.974881999999999</v>
      </c>
      <c r="H53" s="38">
        <v>1.8593500000000001</v>
      </c>
      <c r="I53" s="38">
        <v>13.115531000000001</v>
      </c>
      <c r="J53" s="38">
        <v>2.5831689999999998</v>
      </c>
      <c r="K53" s="38">
        <v>10.532361999999999</v>
      </c>
    </row>
    <row r="54" spans="1:11">
      <c r="A54" s="51" t="s">
        <v>128</v>
      </c>
      <c r="B54" s="38">
        <v>14.264249</v>
      </c>
      <c r="C54" s="38">
        <v>1.2377880000000001</v>
      </c>
      <c r="D54" s="38">
        <v>13.026460999999999</v>
      </c>
      <c r="E54" s="38">
        <v>1.9263399999999999</v>
      </c>
      <c r="F54" s="38">
        <v>11.100121</v>
      </c>
      <c r="G54" s="15">
        <v>14.416408000000001</v>
      </c>
      <c r="H54" s="38">
        <v>0.78353600000000001</v>
      </c>
      <c r="I54" s="38">
        <v>13.632872000000001</v>
      </c>
      <c r="J54" s="38">
        <v>2.0104440000000001</v>
      </c>
      <c r="K54" s="38">
        <v>11.622429</v>
      </c>
    </row>
    <row r="55" spans="1:11">
      <c r="A55" s="40" t="s">
        <v>129</v>
      </c>
      <c r="B55" s="41"/>
      <c r="C55" s="41"/>
      <c r="D55" s="41"/>
      <c r="E55" s="41"/>
      <c r="F55" s="41"/>
      <c r="G55" s="41"/>
      <c r="H55" s="41"/>
      <c r="I55" s="41"/>
      <c r="J55" s="41"/>
      <c r="K55" s="41"/>
    </row>
    <row r="56" spans="1:11">
      <c r="A56" s="52" t="s">
        <v>131</v>
      </c>
      <c r="B56" s="38">
        <v>20.710114000000001</v>
      </c>
      <c r="C56" s="38">
        <v>1.803042</v>
      </c>
      <c r="D56" s="38">
        <v>18.907070999999998</v>
      </c>
      <c r="E56" s="42" t="s">
        <v>70</v>
      </c>
      <c r="F56" s="38">
        <v>18.430624999999999</v>
      </c>
      <c r="G56" s="15">
        <v>19.07563</v>
      </c>
      <c r="H56" s="38">
        <v>1.4770190000000001</v>
      </c>
      <c r="I56" s="38">
        <v>17.598611999999999</v>
      </c>
      <c r="J56" s="38">
        <v>0.71565800000000002</v>
      </c>
      <c r="K56" s="38">
        <v>16.882954000000002</v>
      </c>
    </row>
    <row r="57" spans="1:11">
      <c r="A57" s="52" t="s">
        <v>180</v>
      </c>
      <c r="B57" s="38">
        <v>13.107625000000001</v>
      </c>
      <c r="C57" s="38">
        <v>0.895204</v>
      </c>
      <c r="D57" s="38">
        <v>12.212421000000001</v>
      </c>
      <c r="E57" s="38">
        <v>0.97253000000000001</v>
      </c>
      <c r="F57" s="38">
        <v>11.239891999999999</v>
      </c>
      <c r="G57" s="15">
        <v>13.852639999999999</v>
      </c>
      <c r="H57" s="38">
        <v>1.0479860000000001</v>
      </c>
      <c r="I57" s="38">
        <v>12.804653999999999</v>
      </c>
      <c r="J57" s="38">
        <v>0.75496300000000005</v>
      </c>
      <c r="K57" s="38">
        <v>12.049690999999999</v>
      </c>
    </row>
    <row r="58" spans="1:11">
      <c r="A58" s="16" t="s">
        <v>133</v>
      </c>
      <c r="B58" s="8">
        <v>30.102340999999999</v>
      </c>
      <c r="C58" s="13" t="s">
        <v>70</v>
      </c>
      <c r="D58" s="8">
        <v>30.078147000000001</v>
      </c>
      <c r="E58" s="13" t="s">
        <v>70</v>
      </c>
      <c r="F58" s="8">
        <v>29.882566000000001</v>
      </c>
      <c r="G58" s="20">
        <v>32.915194</v>
      </c>
      <c r="H58" s="8">
        <v>0.77931700000000004</v>
      </c>
      <c r="I58" s="8">
        <v>32.135877000000001</v>
      </c>
      <c r="J58" s="13" t="s">
        <v>70</v>
      </c>
      <c r="K58" s="8">
        <v>31.728764000000002</v>
      </c>
    </row>
    <row r="59" spans="1:11">
      <c r="A59" s="10" t="s">
        <v>249</v>
      </c>
    </row>
    <row r="60" spans="1:11">
      <c r="A60" s="10" t="s">
        <v>71</v>
      </c>
    </row>
    <row r="61" spans="1:11">
      <c r="A61" s="10" t="s">
        <v>181</v>
      </c>
    </row>
    <row r="62" spans="1:11">
      <c r="A62" s="10" t="s">
        <v>258</v>
      </c>
    </row>
    <row r="63" spans="1:11">
      <c r="A63" s="10" t="s">
        <v>254</v>
      </c>
    </row>
  </sheetData>
  <mergeCells count="4">
    <mergeCell ref="A55:K55"/>
    <mergeCell ref="B2:F2"/>
    <mergeCell ref="A2:A3"/>
    <mergeCell ref="G2:K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J61"/>
  <sheetViews>
    <sheetView workbookViewId="0"/>
  </sheetViews>
  <sheetFormatPr defaultRowHeight="15"/>
  <cols>
    <col min="1" max="1" width="26" customWidth="1"/>
    <col min="2" max="10" width="16" customWidth="1"/>
  </cols>
  <sheetData>
    <row r="1" spans="1:10">
      <c r="A1" s="2" t="s">
        <v>28</v>
      </c>
    </row>
    <row r="2" spans="1:10">
      <c r="A2" s="43" t="s">
        <v>73</v>
      </c>
      <c r="B2" s="66">
        <v>1992</v>
      </c>
      <c r="C2" s="45"/>
      <c r="D2" s="45"/>
      <c r="E2" s="66">
        <v>1996</v>
      </c>
      <c r="F2" s="45"/>
      <c r="G2" s="45"/>
      <c r="H2" s="66">
        <v>2000</v>
      </c>
      <c r="I2" s="45"/>
      <c r="J2" s="45"/>
    </row>
    <row r="3" spans="1:10">
      <c r="A3" s="46"/>
      <c r="B3" s="47" t="s">
        <v>237</v>
      </c>
      <c r="C3" s="48" t="s">
        <v>238</v>
      </c>
      <c r="D3" s="48" t="s">
        <v>239</v>
      </c>
      <c r="E3" s="49" t="s">
        <v>237</v>
      </c>
      <c r="F3" s="47" t="s">
        <v>238</v>
      </c>
      <c r="G3" s="48" t="s">
        <v>239</v>
      </c>
      <c r="H3" s="49" t="s">
        <v>237</v>
      </c>
      <c r="I3" s="48" t="s">
        <v>238</v>
      </c>
      <c r="J3" s="48" t="s">
        <v>239</v>
      </c>
    </row>
    <row r="4" spans="1:10">
      <c r="A4" s="37" t="s">
        <v>179</v>
      </c>
      <c r="B4" s="38">
        <v>3.0400999999999998</v>
      </c>
      <c r="C4" s="38">
        <v>2.0289999999999999</v>
      </c>
      <c r="D4" s="38">
        <v>1.0111000000000001</v>
      </c>
      <c r="E4" s="15">
        <v>3.8645</v>
      </c>
      <c r="F4" s="38">
        <v>1.5165</v>
      </c>
      <c r="G4" s="38">
        <v>2.3479999999999999</v>
      </c>
      <c r="H4" s="15">
        <v>5.6140999999999996</v>
      </c>
      <c r="I4" s="38">
        <v>2.2793000000000001</v>
      </c>
      <c r="J4" s="38">
        <v>3.3348</v>
      </c>
    </row>
    <row r="5" spans="1:10">
      <c r="A5" s="51" t="s">
        <v>79</v>
      </c>
      <c r="B5" s="42" t="s">
        <v>70</v>
      </c>
      <c r="C5" s="42" t="s">
        <v>70</v>
      </c>
      <c r="D5" s="42" t="s">
        <v>70</v>
      </c>
      <c r="E5" s="22" t="s">
        <v>70</v>
      </c>
      <c r="F5" s="42" t="s">
        <v>70</v>
      </c>
      <c r="G5" s="42" t="s">
        <v>70</v>
      </c>
      <c r="H5" s="15">
        <v>0.92810000000000004</v>
      </c>
      <c r="I5" s="42" t="s">
        <v>70</v>
      </c>
      <c r="J5" s="42" t="s">
        <v>70</v>
      </c>
    </row>
    <row r="6" spans="1:10">
      <c r="A6" s="51" t="s">
        <v>80</v>
      </c>
      <c r="B6" s="42" t="s">
        <v>248</v>
      </c>
      <c r="C6" s="42" t="s">
        <v>248</v>
      </c>
      <c r="D6" s="42" t="s">
        <v>248</v>
      </c>
      <c r="E6" s="15">
        <v>7.6740000000000004</v>
      </c>
      <c r="F6" s="38">
        <v>1.3505</v>
      </c>
      <c r="G6" s="38">
        <v>6.3235000000000001</v>
      </c>
      <c r="H6" s="22" t="s">
        <v>248</v>
      </c>
      <c r="I6" s="42" t="s">
        <v>248</v>
      </c>
      <c r="J6" s="42" t="s">
        <v>248</v>
      </c>
    </row>
    <row r="7" spans="1:10">
      <c r="A7" s="51" t="s">
        <v>81</v>
      </c>
      <c r="B7" s="38">
        <v>8.4322999999999997</v>
      </c>
      <c r="C7" s="38">
        <v>2.0823</v>
      </c>
      <c r="D7" s="38">
        <v>6.3501000000000003</v>
      </c>
      <c r="E7" s="15">
        <v>12.2315</v>
      </c>
      <c r="F7" s="38">
        <v>6.5545</v>
      </c>
      <c r="G7" s="38">
        <v>5.6771000000000003</v>
      </c>
      <c r="H7" s="15">
        <v>15.9499</v>
      </c>
      <c r="I7" s="38">
        <v>6.8308999999999997</v>
      </c>
      <c r="J7" s="38">
        <v>9.1189999999999998</v>
      </c>
    </row>
    <row r="8" spans="1:10">
      <c r="A8" s="51" t="s">
        <v>82</v>
      </c>
      <c r="B8" s="38">
        <v>0.6734</v>
      </c>
      <c r="C8" s="42" t="s">
        <v>70</v>
      </c>
      <c r="D8" s="42" t="s">
        <v>70</v>
      </c>
      <c r="E8" s="22" t="s">
        <v>70</v>
      </c>
      <c r="F8" s="42" t="s">
        <v>70</v>
      </c>
      <c r="G8" s="42" t="s">
        <v>70</v>
      </c>
      <c r="H8" s="15">
        <v>1.4850000000000001</v>
      </c>
      <c r="I8" s="42" t="s">
        <v>70</v>
      </c>
      <c r="J8" s="38">
        <v>1.1882999999999999</v>
      </c>
    </row>
    <row r="9" spans="1:10">
      <c r="A9" s="51" t="s">
        <v>83</v>
      </c>
      <c r="B9" s="38">
        <v>21.611499999999999</v>
      </c>
      <c r="C9" s="38">
        <v>9.6983999999999995</v>
      </c>
      <c r="D9" s="38">
        <v>11.9131</v>
      </c>
      <c r="E9" s="15">
        <v>26.336600000000001</v>
      </c>
      <c r="F9" s="38">
        <v>12.443099999999999</v>
      </c>
      <c r="G9" s="38">
        <v>13.8935</v>
      </c>
      <c r="H9" s="15">
        <v>26.581600000000002</v>
      </c>
      <c r="I9" s="38">
        <v>6.8445999999999998</v>
      </c>
      <c r="J9" s="38">
        <v>19.736999999999998</v>
      </c>
    </row>
    <row r="10" spans="1:10">
      <c r="A10" s="51" t="s">
        <v>84</v>
      </c>
      <c r="B10" s="38">
        <v>1.8969</v>
      </c>
      <c r="C10" s="38">
        <v>1.2643</v>
      </c>
      <c r="D10" s="38">
        <v>0.63260000000000005</v>
      </c>
      <c r="E10" s="15">
        <v>3.7778</v>
      </c>
      <c r="F10" s="38">
        <v>2.1379000000000001</v>
      </c>
      <c r="G10" s="38">
        <v>1.6398999999999999</v>
      </c>
      <c r="H10" s="22" t="s">
        <v>248</v>
      </c>
      <c r="I10" s="42" t="s">
        <v>248</v>
      </c>
      <c r="J10" s="42" t="s">
        <v>248</v>
      </c>
    </row>
    <row r="11" spans="1:10">
      <c r="A11" s="51" t="s">
        <v>85</v>
      </c>
      <c r="B11" s="38">
        <v>3.7170999999999998</v>
      </c>
      <c r="C11" s="38">
        <v>2.4230999999999998</v>
      </c>
      <c r="D11" s="38">
        <v>1.294</v>
      </c>
      <c r="E11" s="15">
        <v>2.8820000000000001</v>
      </c>
      <c r="F11" s="38">
        <v>1.6687000000000001</v>
      </c>
      <c r="G11" s="38">
        <v>1.2133</v>
      </c>
      <c r="H11" s="15">
        <v>3.5139999999999998</v>
      </c>
      <c r="I11" s="38">
        <v>2.3012999999999999</v>
      </c>
      <c r="J11" s="38">
        <v>1.2128000000000001</v>
      </c>
    </row>
    <row r="12" spans="1:10">
      <c r="A12" s="51" t="s">
        <v>86</v>
      </c>
      <c r="B12" s="38">
        <v>0.81289999999999996</v>
      </c>
      <c r="C12" s="38">
        <v>0.51170000000000004</v>
      </c>
      <c r="D12" s="42" t="s">
        <v>70</v>
      </c>
      <c r="E12" s="15">
        <v>2.0063</v>
      </c>
      <c r="F12" s="38">
        <v>1.3232999999999999</v>
      </c>
      <c r="G12" s="38">
        <v>0.68300000000000005</v>
      </c>
      <c r="H12" s="22" t="s">
        <v>248</v>
      </c>
      <c r="I12" s="42" t="s">
        <v>248</v>
      </c>
      <c r="J12" s="42" t="s">
        <v>248</v>
      </c>
    </row>
    <row r="13" spans="1:10">
      <c r="A13" s="51" t="s">
        <v>87</v>
      </c>
      <c r="B13" s="38">
        <v>4.0141999999999998</v>
      </c>
      <c r="C13" s="38">
        <v>1.9761</v>
      </c>
      <c r="D13" s="38">
        <v>2.0381</v>
      </c>
      <c r="E13" s="15">
        <v>5.8930999999999996</v>
      </c>
      <c r="F13" s="38">
        <v>3.1941999999999999</v>
      </c>
      <c r="G13" s="38">
        <v>2.6989000000000001</v>
      </c>
      <c r="H13" s="22" t="s">
        <v>248</v>
      </c>
      <c r="I13" s="42" t="s">
        <v>248</v>
      </c>
      <c r="J13" s="42" t="s">
        <v>248</v>
      </c>
    </row>
    <row r="14" spans="1:10">
      <c r="A14" s="51" t="s">
        <v>88</v>
      </c>
      <c r="B14" s="38">
        <v>0.92069999999999996</v>
      </c>
      <c r="C14" s="38">
        <v>0.64270000000000005</v>
      </c>
      <c r="D14" s="42" t="s">
        <v>70</v>
      </c>
      <c r="E14" s="15">
        <v>2.2936999999999999</v>
      </c>
      <c r="F14" s="38">
        <v>1.5486</v>
      </c>
      <c r="G14" s="38">
        <v>0.74509999999999998</v>
      </c>
      <c r="H14" s="15">
        <v>1.7783</v>
      </c>
      <c r="I14" s="38">
        <v>0.88190000000000002</v>
      </c>
      <c r="J14" s="38">
        <v>0.89639999999999997</v>
      </c>
    </row>
    <row r="15" spans="1:10">
      <c r="A15" s="51" t="s">
        <v>89</v>
      </c>
      <c r="B15" s="38">
        <v>4.1773999999999996</v>
      </c>
      <c r="C15" s="38">
        <v>1.5507</v>
      </c>
      <c r="D15" s="38">
        <v>2.6267</v>
      </c>
      <c r="E15" s="15">
        <v>4.9984999999999999</v>
      </c>
      <c r="F15" s="38">
        <v>1.4398</v>
      </c>
      <c r="G15" s="38">
        <v>3.5587</v>
      </c>
      <c r="H15" s="15">
        <v>7.4682000000000004</v>
      </c>
      <c r="I15" s="38">
        <v>3.1135000000000002</v>
      </c>
      <c r="J15" s="38">
        <v>4.3547000000000002</v>
      </c>
    </row>
    <row r="16" spans="1:10">
      <c r="A16" s="51" t="s">
        <v>90</v>
      </c>
      <c r="B16" s="38">
        <v>1.5768</v>
      </c>
      <c r="C16" s="38">
        <v>0.74329999999999996</v>
      </c>
      <c r="D16" s="38">
        <v>0.83350000000000002</v>
      </c>
      <c r="E16" s="22" t="s">
        <v>248</v>
      </c>
      <c r="F16" s="42" t="s">
        <v>248</v>
      </c>
      <c r="G16" s="42" t="s">
        <v>248</v>
      </c>
      <c r="H16" s="15">
        <v>5.1927000000000003</v>
      </c>
      <c r="I16" s="38">
        <v>1.5713999999999999</v>
      </c>
      <c r="J16" s="38">
        <v>3.6213000000000002</v>
      </c>
    </row>
    <row r="17" spans="1:10">
      <c r="A17" s="51" t="s">
        <v>91</v>
      </c>
      <c r="B17" s="42" t="s">
        <v>248</v>
      </c>
      <c r="C17" s="42" t="s">
        <v>248</v>
      </c>
      <c r="D17" s="42" t="s">
        <v>248</v>
      </c>
      <c r="E17" s="22" t="s">
        <v>248</v>
      </c>
      <c r="F17" s="42" t="s">
        <v>248</v>
      </c>
      <c r="G17" s="42" t="s">
        <v>248</v>
      </c>
      <c r="H17" s="15">
        <v>6.6010999999999997</v>
      </c>
      <c r="I17" s="38">
        <v>4.3219000000000003</v>
      </c>
      <c r="J17" s="38">
        <v>2.2791999999999999</v>
      </c>
    </row>
    <row r="18" spans="1:10">
      <c r="A18" s="51" t="s">
        <v>92</v>
      </c>
      <c r="B18" s="42" t="s">
        <v>70</v>
      </c>
      <c r="C18" s="42" t="s">
        <v>70</v>
      </c>
      <c r="D18" s="42" t="s">
        <v>70</v>
      </c>
      <c r="E18" s="22" t="s">
        <v>70</v>
      </c>
      <c r="F18" s="42" t="s">
        <v>70</v>
      </c>
      <c r="G18" s="42" t="s">
        <v>70</v>
      </c>
      <c r="H18" s="15">
        <v>1.3605</v>
      </c>
      <c r="I18" s="38">
        <v>1.1842999999999999</v>
      </c>
      <c r="J18" s="42" t="s">
        <v>70</v>
      </c>
    </row>
    <row r="19" spans="1:10">
      <c r="A19" s="51" t="s">
        <v>93</v>
      </c>
      <c r="B19" s="38">
        <v>0.82720000000000005</v>
      </c>
      <c r="C19" s="42" t="s">
        <v>70</v>
      </c>
      <c r="D19" s="38">
        <v>0.57830000000000004</v>
      </c>
      <c r="E19" s="15">
        <v>1.7393000000000001</v>
      </c>
      <c r="F19" s="38">
        <v>0.85519999999999996</v>
      </c>
      <c r="G19" s="38">
        <v>0.8841</v>
      </c>
      <c r="H19" s="15">
        <v>1.0354000000000001</v>
      </c>
      <c r="I19" s="38">
        <v>0.63529999999999998</v>
      </c>
      <c r="J19" s="42" t="s">
        <v>70</v>
      </c>
    </row>
    <row r="20" spans="1:10">
      <c r="A20" s="51" t="s">
        <v>94</v>
      </c>
      <c r="B20" s="42" t="s">
        <v>248</v>
      </c>
      <c r="C20" s="42" t="s">
        <v>248</v>
      </c>
      <c r="D20" s="42" t="s">
        <v>248</v>
      </c>
      <c r="E20" s="22" t="s">
        <v>248</v>
      </c>
      <c r="F20" s="42" t="s">
        <v>248</v>
      </c>
      <c r="G20" s="42" t="s">
        <v>248</v>
      </c>
      <c r="H20" s="15">
        <v>5.1397000000000004</v>
      </c>
      <c r="I20" s="38">
        <v>2.093</v>
      </c>
      <c r="J20" s="38">
        <v>3.0467</v>
      </c>
    </row>
    <row r="21" spans="1:10">
      <c r="A21" s="51" t="s">
        <v>95</v>
      </c>
      <c r="B21" s="42" t="s">
        <v>70</v>
      </c>
      <c r="C21" s="42" t="s">
        <v>70</v>
      </c>
      <c r="D21" s="42" t="s">
        <v>70</v>
      </c>
      <c r="E21" s="22" t="s">
        <v>70</v>
      </c>
      <c r="F21" s="42" t="s">
        <v>70</v>
      </c>
      <c r="G21" s="42" t="s">
        <v>70</v>
      </c>
      <c r="H21" s="22" t="s">
        <v>70</v>
      </c>
      <c r="I21" s="42" t="s">
        <v>70</v>
      </c>
      <c r="J21" s="42" t="s">
        <v>70</v>
      </c>
    </row>
    <row r="22" spans="1:10">
      <c r="A22" s="51" t="s">
        <v>96</v>
      </c>
      <c r="B22" s="38">
        <v>1.1369</v>
      </c>
      <c r="C22" s="42" t="s">
        <v>70</v>
      </c>
      <c r="D22" s="38">
        <v>0.89319999999999999</v>
      </c>
      <c r="E22" s="15">
        <v>0.99029999999999996</v>
      </c>
      <c r="F22" s="38">
        <v>0.50749999999999995</v>
      </c>
      <c r="G22" s="42" t="s">
        <v>70</v>
      </c>
      <c r="H22" s="15">
        <v>1.2448999999999999</v>
      </c>
      <c r="I22" s="38">
        <v>0.73419999999999996</v>
      </c>
      <c r="J22" s="38">
        <v>0.51070000000000004</v>
      </c>
    </row>
    <row r="23" spans="1:10">
      <c r="A23" s="51" t="s">
        <v>97</v>
      </c>
      <c r="B23" s="42" t="s">
        <v>70</v>
      </c>
      <c r="C23" s="42" t="s">
        <v>70</v>
      </c>
      <c r="D23" s="42" t="s">
        <v>70</v>
      </c>
      <c r="E23" s="22" t="s">
        <v>70</v>
      </c>
      <c r="F23" s="42" t="s">
        <v>70</v>
      </c>
      <c r="G23" s="42" t="s">
        <v>70</v>
      </c>
      <c r="H23" s="15">
        <v>0.53749999999999998</v>
      </c>
      <c r="I23" s="42" t="s">
        <v>70</v>
      </c>
      <c r="J23" s="42" t="s">
        <v>70</v>
      </c>
    </row>
    <row r="24" spans="1:10">
      <c r="A24" s="51" t="s">
        <v>98</v>
      </c>
      <c r="B24" s="38">
        <v>1.4494</v>
      </c>
      <c r="C24" s="38">
        <v>0.78210000000000002</v>
      </c>
      <c r="D24" s="38">
        <v>0.6673</v>
      </c>
      <c r="E24" s="15">
        <v>1.2474000000000001</v>
      </c>
      <c r="F24" s="38">
        <v>0.87829999999999997</v>
      </c>
      <c r="G24" s="42" t="s">
        <v>70</v>
      </c>
      <c r="H24" s="15">
        <v>2.2107000000000001</v>
      </c>
      <c r="I24" s="38">
        <v>1.897</v>
      </c>
      <c r="J24" s="42" t="s">
        <v>70</v>
      </c>
    </row>
    <row r="25" spans="1:10">
      <c r="A25" s="51" t="s">
        <v>99</v>
      </c>
      <c r="B25" s="38">
        <v>3.1383000000000001</v>
      </c>
      <c r="C25" s="38">
        <v>1.4103000000000001</v>
      </c>
      <c r="D25" s="38">
        <v>1.728</v>
      </c>
      <c r="E25" s="15">
        <v>3.5209999999999999</v>
      </c>
      <c r="F25" s="38">
        <v>2.3195999999999999</v>
      </c>
      <c r="G25" s="38">
        <v>1.2014</v>
      </c>
      <c r="H25" s="15">
        <v>5.7191000000000001</v>
      </c>
      <c r="I25" s="38">
        <v>2.9058000000000002</v>
      </c>
      <c r="J25" s="38">
        <v>2.8132999999999999</v>
      </c>
    </row>
    <row r="26" spans="1:10">
      <c r="A26" s="51" t="s">
        <v>100</v>
      </c>
      <c r="B26" s="38">
        <v>0.69620000000000004</v>
      </c>
      <c r="C26" s="38">
        <v>0.56040000000000001</v>
      </c>
      <c r="D26" s="42" t="s">
        <v>70</v>
      </c>
      <c r="E26" s="15">
        <v>1.6259999999999999</v>
      </c>
      <c r="F26" s="38">
        <v>0.94220000000000004</v>
      </c>
      <c r="G26" s="38">
        <v>0.68379999999999996</v>
      </c>
      <c r="H26" s="15">
        <v>2.2442000000000002</v>
      </c>
      <c r="I26" s="38">
        <v>1.5979000000000001</v>
      </c>
      <c r="J26" s="38">
        <v>0.64629999999999999</v>
      </c>
    </row>
    <row r="27" spans="1:10">
      <c r="A27" s="51" t="s">
        <v>101</v>
      </c>
      <c r="B27" s="38">
        <v>2.0272000000000001</v>
      </c>
      <c r="C27" s="42" t="s">
        <v>70</v>
      </c>
      <c r="D27" s="38">
        <v>1.7228000000000001</v>
      </c>
      <c r="E27" s="15">
        <v>3.0609999999999999</v>
      </c>
      <c r="F27" s="38">
        <v>1.3231999999999999</v>
      </c>
      <c r="G27" s="38">
        <v>1.7378</v>
      </c>
      <c r="H27" s="15">
        <v>4.9406999999999996</v>
      </c>
      <c r="I27" s="38">
        <v>1.7761</v>
      </c>
      <c r="J27" s="38">
        <v>3.1646000000000001</v>
      </c>
    </row>
    <row r="28" spans="1:10">
      <c r="A28" s="51" t="s">
        <v>102</v>
      </c>
      <c r="B28" s="42" t="s">
        <v>70</v>
      </c>
      <c r="C28" s="42" t="s">
        <v>70</v>
      </c>
      <c r="D28" s="42" t="s">
        <v>70</v>
      </c>
      <c r="E28" s="22" t="s">
        <v>70</v>
      </c>
      <c r="F28" s="42" t="s">
        <v>70</v>
      </c>
      <c r="G28" s="42" t="s">
        <v>70</v>
      </c>
      <c r="H28" s="22" t="s">
        <v>70</v>
      </c>
      <c r="I28" s="42" t="s">
        <v>70</v>
      </c>
      <c r="J28" s="42" t="s">
        <v>70</v>
      </c>
    </row>
    <row r="29" spans="1:10">
      <c r="A29" s="51" t="s">
        <v>103</v>
      </c>
      <c r="B29" s="42" t="s">
        <v>70</v>
      </c>
      <c r="C29" s="42" t="s">
        <v>70</v>
      </c>
      <c r="D29" s="42" t="s">
        <v>70</v>
      </c>
      <c r="E29" s="15">
        <v>0.54579999999999995</v>
      </c>
      <c r="F29" s="42" t="s">
        <v>70</v>
      </c>
      <c r="G29" s="42" t="s">
        <v>70</v>
      </c>
      <c r="H29" s="15">
        <v>0.82310000000000005</v>
      </c>
      <c r="I29" s="42" t="s">
        <v>70</v>
      </c>
      <c r="J29" s="42" t="s">
        <v>70</v>
      </c>
    </row>
    <row r="30" spans="1:10">
      <c r="A30" s="51" t="s">
        <v>104</v>
      </c>
      <c r="B30" s="42" t="s">
        <v>248</v>
      </c>
      <c r="C30" s="42" t="s">
        <v>248</v>
      </c>
      <c r="D30" s="42" t="s">
        <v>248</v>
      </c>
      <c r="E30" s="22" t="s">
        <v>70</v>
      </c>
      <c r="F30" s="42" t="s">
        <v>70</v>
      </c>
      <c r="G30" s="42" t="s">
        <v>70</v>
      </c>
      <c r="H30" s="15">
        <v>2.0499000000000001</v>
      </c>
      <c r="I30" s="42" t="s">
        <v>70</v>
      </c>
      <c r="J30" s="38">
        <v>1.6996</v>
      </c>
    </row>
    <row r="31" spans="1:10">
      <c r="A31" s="51" t="s">
        <v>105</v>
      </c>
      <c r="B31" s="38">
        <v>0.80940000000000001</v>
      </c>
      <c r="C31" s="42" t="s">
        <v>70</v>
      </c>
      <c r="D31" s="38">
        <v>0.50860000000000005</v>
      </c>
      <c r="E31" s="15">
        <v>1.6811</v>
      </c>
      <c r="F31" s="38">
        <v>0.76490000000000002</v>
      </c>
      <c r="G31" s="38">
        <v>0.91620000000000001</v>
      </c>
      <c r="H31" s="15">
        <v>4.1887999999999996</v>
      </c>
      <c r="I31" s="38">
        <v>3.0253000000000001</v>
      </c>
      <c r="J31" s="38">
        <v>1.1634</v>
      </c>
    </row>
    <row r="32" spans="1:10">
      <c r="A32" s="51" t="s">
        <v>106</v>
      </c>
      <c r="B32" s="42" t="s">
        <v>248</v>
      </c>
      <c r="C32" s="42" t="s">
        <v>248</v>
      </c>
      <c r="D32" s="42" t="s">
        <v>248</v>
      </c>
      <c r="E32" s="15">
        <v>7.7797000000000001</v>
      </c>
      <c r="F32" s="38">
        <v>4.2042999999999999</v>
      </c>
      <c r="G32" s="38">
        <v>3.5754000000000001</v>
      </c>
      <c r="H32" s="15">
        <v>10.9726</v>
      </c>
      <c r="I32" s="38">
        <v>5.3928000000000003</v>
      </c>
      <c r="J32" s="38">
        <v>5.5796999999999999</v>
      </c>
    </row>
    <row r="33" spans="1:10">
      <c r="A33" s="51" t="s">
        <v>107</v>
      </c>
      <c r="B33" s="42" t="s">
        <v>70</v>
      </c>
      <c r="C33" s="42" t="s">
        <v>70</v>
      </c>
      <c r="D33" s="42" t="s">
        <v>70</v>
      </c>
      <c r="E33" s="22" t="s">
        <v>248</v>
      </c>
      <c r="F33" s="42" t="s">
        <v>248</v>
      </c>
      <c r="G33" s="42" t="s">
        <v>248</v>
      </c>
      <c r="H33" s="22" t="s">
        <v>248</v>
      </c>
      <c r="I33" s="42" t="s">
        <v>248</v>
      </c>
      <c r="J33" s="42" t="s">
        <v>248</v>
      </c>
    </row>
    <row r="34" spans="1:10">
      <c r="A34" s="51" t="s">
        <v>108</v>
      </c>
      <c r="B34" s="38">
        <v>3.6307</v>
      </c>
      <c r="C34" s="38">
        <v>2.4237000000000002</v>
      </c>
      <c r="D34" s="38">
        <v>1.2070000000000001</v>
      </c>
      <c r="E34" s="15">
        <v>2.0718000000000001</v>
      </c>
      <c r="F34" s="38">
        <v>1.3717999999999999</v>
      </c>
      <c r="G34" s="38">
        <v>0.7</v>
      </c>
      <c r="H34" s="22" t="s">
        <v>248</v>
      </c>
      <c r="I34" s="42" t="s">
        <v>248</v>
      </c>
      <c r="J34" s="42" t="s">
        <v>248</v>
      </c>
    </row>
    <row r="35" spans="1:10">
      <c r="A35" s="51" t="s">
        <v>109</v>
      </c>
      <c r="B35" s="38">
        <v>3.5171000000000001</v>
      </c>
      <c r="C35" s="38">
        <v>1.3726</v>
      </c>
      <c r="D35" s="38">
        <v>2.1444999999999999</v>
      </c>
      <c r="E35" s="15">
        <v>9.5626999999999995</v>
      </c>
      <c r="F35" s="38">
        <v>4.9504999999999999</v>
      </c>
      <c r="G35" s="38">
        <v>4.6121999999999996</v>
      </c>
      <c r="H35" s="15">
        <v>20.226500000000001</v>
      </c>
      <c r="I35" s="38">
        <v>5.9640000000000004</v>
      </c>
      <c r="J35" s="38">
        <v>14.2624</v>
      </c>
    </row>
    <row r="36" spans="1:10">
      <c r="A36" s="51" t="s">
        <v>110</v>
      </c>
      <c r="B36" s="38">
        <v>5.2554999999999996</v>
      </c>
      <c r="C36" s="38">
        <v>2.2940999999999998</v>
      </c>
      <c r="D36" s="38">
        <v>2.9613999999999998</v>
      </c>
      <c r="E36" s="15">
        <v>5.5888999999999998</v>
      </c>
      <c r="F36" s="38">
        <v>2.9217</v>
      </c>
      <c r="G36" s="38">
        <v>2.6673</v>
      </c>
      <c r="H36" s="15">
        <v>6.4996999999999998</v>
      </c>
      <c r="I36" s="38">
        <v>3.9272</v>
      </c>
      <c r="J36" s="38">
        <v>2.5724999999999998</v>
      </c>
    </row>
    <row r="37" spans="1:10">
      <c r="A37" s="51" t="s">
        <v>111</v>
      </c>
      <c r="B37" s="38">
        <v>0.6482</v>
      </c>
      <c r="C37" s="42" t="s">
        <v>70</v>
      </c>
      <c r="D37" s="42" t="s">
        <v>70</v>
      </c>
      <c r="E37" s="15">
        <v>1.5348999999999999</v>
      </c>
      <c r="F37" s="38">
        <v>0.5202</v>
      </c>
      <c r="G37" s="38">
        <v>1.0146999999999999</v>
      </c>
      <c r="H37" s="15">
        <v>2.5383</v>
      </c>
      <c r="I37" s="38">
        <v>1.9409000000000001</v>
      </c>
      <c r="J37" s="38">
        <v>0.59750000000000003</v>
      </c>
    </row>
    <row r="38" spans="1:10">
      <c r="A38" s="51" t="s">
        <v>112</v>
      </c>
      <c r="B38" s="38">
        <v>0.54269999999999996</v>
      </c>
      <c r="C38" s="42" t="s">
        <v>70</v>
      </c>
      <c r="D38" s="42" t="s">
        <v>70</v>
      </c>
      <c r="E38" s="22" t="s">
        <v>70</v>
      </c>
      <c r="F38" s="42" t="s">
        <v>70</v>
      </c>
      <c r="G38" s="42" t="s">
        <v>70</v>
      </c>
      <c r="H38" s="15">
        <v>0.66649999999999998</v>
      </c>
      <c r="I38" s="42" t="s">
        <v>70</v>
      </c>
      <c r="J38" s="42" t="s">
        <v>70</v>
      </c>
    </row>
    <row r="39" spans="1:10">
      <c r="A39" s="51" t="s">
        <v>113</v>
      </c>
      <c r="B39" s="38">
        <v>0.80469999999999997</v>
      </c>
      <c r="C39" s="42" t="s">
        <v>70</v>
      </c>
      <c r="D39" s="38">
        <v>0.51819999999999999</v>
      </c>
      <c r="E39" s="22" t="s">
        <v>248</v>
      </c>
      <c r="F39" s="42" t="s">
        <v>248</v>
      </c>
      <c r="G39" s="42" t="s">
        <v>248</v>
      </c>
      <c r="H39" s="15">
        <v>0.59530000000000005</v>
      </c>
      <c r="I39" s="42" t="s">
        <v>70</v>
      </c>
      <c r="J39" s="42" t="s">
        <v>70</v>
      </c>
    </row>
    <row r="40" spans="1:10">
      <c r="A40" s="51" t="s">
        <v>114</v>
      </c>
      <c r="B40" s="38">
        <v>1.6096999999999999</v>
      </c>
      <c r="C40" s="42" t="s">
        <v>70</v>
      </c>
      <c r="D40" s="38">
        <v>1.1667000000000001</v>
      </c>
      <c r="E40" s="22" t="s">
        <v>248</v>
      </c>
      <c r="F40" s="42" t="s">
        <v>248</v>
      </c>
      <c r="G40" s="42" t="s">
        <v>248</v>
      </c>
      <c r="H40" s="15">
        <v>5.4503000000000004</v>
      </c>
      <c r="I40" s="38">
        <v>1.8654999999999999</v>
      </c>
      <c r="J40" s="38">
        <v>3.5848</v>
      </c>
    </row>
    <row r="41" spans="1:10">
      <c r="A41" s="51" t="s">
        <v>115</v>
      </c>
      <c r="B41" s="42" t="s">
        <v>248</v>
      </c>
      <c r="C41" s="42" t="s">
        <v>248</v>
      </c>
      <c r="D41" s="42" t="s">
        <v>248</v>
      </c>
      <c r="E41" s="15">
        <v>5.6243999999999996</v>
      </c>
      <c r="F41" s="38">
        <v>2.7978000000000001</v>
      </c>
      <c r="G41" s="38">
        <v>2.8266</v>
      </c>
      <c r="H41" s="15">
        <v>5.5587</v>
      </c>
      <c r="I41" s="38">
        <v>2.1158000000000001</v>
      </c>
      <c r="J41" s="38">
        <v>3.4428000000000001</v>
      </c>
    </row>
    <row r="42" spans="1:10">
      <c r="A42" s="51" t="s">
        <v>116</v>
      </c>
      <c r="B42" s="38">
        <v>1.2082999999999999</v>
      </c>
      <c r="C42" s="38">
        <v>0.86329999999999996</v>
      </c>
      <c r="D42" s="42" t="s">
        <v>70</v>
      </c>
      <c r="E42" s="15">
        <v>0.72130000000000005</v>
      </c>
      <c r="F42" s="38">
        <v>0.65069999999999995</v>
      </c>
      <c r="G42" s="42" t="s">
        <v>70</v>
      </c>
      <c r="H42" s="22" t="s">
        <v>248</v>
      </c>
      <c r="I42" s="42" t="s">
        <v>248</v>
      </c>
      <c r="J42" s="42" t="s">
        <v>248</v>
      </c>
    </row>
    <row r="43" spans="1:10">
      <c r="A43" s="51" t="s">
        <v>117</v>
      </c>
      <c r="B43" s="38">
        <v>5.6154000000000002</v>
      </c>
      <c r="C43" s="38">
        <v>2.6168999999999998</v>
      </c>
      <c r="D43" s="38">
        <v>2.9984000000000002</v>
      </c>
      <c r="E43" s="15">
        <v>5.3289</v>
      </c>
      <c r="F43" s="38">
        <v>1.6301000000000001</v>
      </c>
      <c r="G43" s="38">
        <v>3.6987999999999999</v>
      </c>
      <c r="H43" s="15">
        <v>7.4523000000000001</v>
      </c>
      <c r="I43" s="38">
        <v>3.0203000000000002</v>
      </c>
      <c r="J43" s="38">
        <v>4.4318999999999997</v>
      </c>
    </row>
    <row r="44" spans="1:10">
      <c r="A44" s="51" t="s">
        <v>118</v>
      </c>
      <c r="B44" s="42" t="s">
        <v>70</v>
      </c>
      <c r="C44" s="42" t="s">
        <v>70</v>
      </c>
      <c r="D44" s="42" t="s">
        <v>70</v>
      </c>
      <c r="E44" s="22" t="s">
        <v>70</v>
      </c>
      <c r="F44" s="42" t="s">
        <v>70</v>
      </c>
      <c r="G44" s="42" t="s">
        <v>70</v>
      </c>
      <c r="H44" s="15">
        <v>0.80579999999999996</v>
      </c>
      <c r="I44" s="38">
        <v>0.51</v>
      </c>
      <c r="J44" s="42" t="s">
        <v>70</v>
      </c>
    </row>
    <row r="45" spans="1:10">
      <c r="A45" s="51" t="s">
        <v>120</v>
      </c>
      <c r="B45" s="42" t="s">
        <v>70</v>
      </c>
      <c r="C45" s="42" t="s">
        <v>70</v>
      </c>
      <c r="D45" s="42" t="s">
        <v>70</v>
      </c>
      <c r="E45" s="15">
        <v>1.2438</v>
      </c>
      <c r="F45" s="38">
        <v>0.99029999999999996</v>
      </c>
      <c r="G45" s="42" t="s">
        <v>70</v>
      </c>
      <c r="H45" s="15">
        <v>0.76829999999999998</v>
      </c>
      <c r="I45" s="42" t="s">
        <v>70</v>
      </c>
      <c r="J45" s="42" t="s">
        <v>70</v>
      </c>
    </row>
    <row r="46" spans="1:10">
      <c r="A46" s="51" t="s">
        <v>121</v>
      </c>
      <c r="B46" s="38">
        <v>8.8193000000000001</v>
      </c>
      <c r="C46" s="38">
        <v>3.6000999999999999</v>
      </c>
      <c r="D46" s="38">
        <v>5.2191999999999998</v>
      </c>
      <c r="E46" s="15">
        <v>13.418200000000001</v>
      </c>
      <c r="F46" s="38">
        <v>4.5499000000000001</v>
      </c>
      <c r="G46" s="38">
        <v>8.8683999999999994</v>
      </c>
      <c r="H46" s="15">
        <v>12.510999999999999</v>
      </c>
      <c r="I46" s="38">
        <v>7.2187999999999999</v>
      </c>
      <c r="J46" s="38">
        <v>5.2923</v>
      </c>
    </row>
    <row r="47" spans="1:10">
      <c r="A47" s="51" t="s">
        <v>122</v>
      </c>
      <c r="B47" s="38">
        <v>1.0595000000000001</v>
      </c>
      <c r="C47" s="38">
        <v>0.66169999999999995</v>
      </c>
      <c r="D47" s="42" t="s">
        <v>70</v>
      </c>
      <c r="E47" s="15">
        <v>2.4270999999999998</v>
      </c>
      <c r="F47" s="38">
        <v>1.4623999999999999</v>
      </c>
      <c r="G47" s="38">
        <v>0.9647</v>
      </c>
      <c r="H47" s="15">
        <v>5.9298999999999999</v>
      </c>
      <c r="I47" s="38">
        <v>2.7048000000000001</v>
      </c>
      <c r="J47" s="38">
        <v>3.2250999999999999</v>
      </c>
    </row>
    <row r="48" spans="1:10">
      <c r="A48" s="51" t="s">
        <v>123</v>
      </c>
      <c r="B48" s="42" t="s">
        <v>248</v>
      </c>
      <c r="C48" s="42" t="s">
        <v>248</v>
      </c>
      <c r="D48" s="42" t="s">
        <v>248</v>
      </c>
      <c r="E48" s="15">
        <v>0.5716</v>
      </c>
      <c r="F48" s="42" t="s">
        <v>70</v>
      </c>
      <c r="G48" s="42" t="s">
        <v>70</v>
      </c>
      <c r="H48" s="15">
        <v>1.9956</v>
      </c>
      <c r="I48" s="38">
        <v>0.81820000000000004</v>
      </c>
      <c r="J48" s="38">
        <v>1.1774</v>
      </c>
    </row>
    <row r="49" spans="1:10">
      <c r="A49" s="51" t="s">
        <v>124</v>
      </c>
      <c r="B49" s="38">
        <v>1.3234999999999999</v>
      </c>
      <c r="C49" s="38">
        <v>0.59089999999999998</v>
      </c>
      <c r="D49" s="38">
        <v>0.73260000000000003</v>
      </c>
      <c r="E49" s="15">
        <v>2.3039000000000001</v>
      </c>
      <c r="F49" s="38">
        <v>0.96279999999999999</v>
      </c>
      <c r="G49" s="38">
        <v>1.341</v>
      </c>
      <c r="H49" s="15">
        <v>3.5343</v>
      </c>
      <c r="I49" s="38">
        <v>1.7202999999999999</v>
      </c>
      <c r="J49" s="38">
        <v>1.8139000000000001</v>
      </c>
    </row>
    <row r="50" spans="1:10">
      <c r="A50" s="51" t="s">
        <v>125</v>
      </c>
      <c r="B50" s="42" t="s">
        <v>248</v>
      </c>
      <c r="C50" s="42" t="s">
        <v>248</v>
      </c>
      <c r="D50" s="42" t="s">
        <v>248</v>
      </c>
      <c r="E50" s="15">
        <v>2.8828</v>
      </c>
      <c r="F50" s="38">
        <v>0.69210000000000005</v>
      </c>
      <c r="G50" s="38">
        <v>2.1907000000000001</v>
      </c>
      <c r="H50" s="22" t="s">
        <v>248</v>
      </c>
      <c r="I50" s="42" t="s">
        <v>248</v>
      </c>
      <c r="J50" s="42" t="s">
        <v>248</v>
      </c>
    </row>
    <row r="51" spans="1:10">
      <c r="A51" s="51" t="s">
        <v>126</v>
      </c>
      <c r="B51" s="42" t="s">
        <v>70</v>
      </c>
      <c r="C51" s="42" t="s">
        <v>70</v>
      </c>
      <c r="D51" s="42" t="s">
        <v>70</v>
      </c>
      <c r="E51" s="22" t="s">
        <v>70</v>
      </c>
      <c r="F51" s="42" t="s">
        <v>70</v>
      </c>
      <c r="G51" s="42" t="s">
        <v>70</v>
      </c>
      <c r="H51" s="22" t="s">
        <v>70</v>
      </c>
      <c r="I51" s="42" t="s">
        <v>70</v>
      </c>
      <c r="J51" s="42" t="s">
        <v>70</v>
      </c>
    </row>
    <row r="52" spans="1:10">
      <c r="A52" s="51" t="s">
        <v>127</v>
      </c>
      <c r="B52" s="38">
        <v>1.4923999999999999</v>
      </c>
      <c r="C52" s="38">
        <v>0.58809999999999996</v>
      </c>
      <c r="D52" s="38">
        <v>0.90429999999999999</v>
      </c>
      <c r="E52" s="15">
        <v>2.0489999999999999</v>
      </c>
      <c r="F52" s="38">
        <v>0.91610000000000003</v>
      </c>
      <c r="G52" s="38">
        <v>1.133</v>
      </c>
      <c r="H52" s="15">
        <v>5.1661999999999999</v>
      </c>
      <c r="I52" s="38">
        <v>2.6509999999999998</v>
      </c>
      <c r="J52" s="38">
        <v>2.5152000000000001</v>
      </c>
    </row>
    <row r="53" spans="1:10">
      <c r="A53" s="51" t="s">
        <v>128</v>
      </c>
      <c r="B53" s="38">
        <v>0.85880000000000001</v>
      </c>
      <c r="C53" s="42" t="s">
        <v>70</v>
      </c>
      <c r="D53" s="38">
        <v>0.81299999999999994</v>
      </c>
      <c r="E53" s="15">
        <v>0.67430000000000001</v>
      </c>
      <c r="F53" s="42" t="s">
        <v>70</v>
      </c>
      <c r="G53" s="42" t="s">
        <v>70</v>
      </c>
      <c r="H53" s="15">
        <v>2.3822999999999999</v>
      </c>
      <c r="I53" s="38">
        <v>0.66320000000000001</v>
      </c>
      <c r="J53" s="38">
        <v>1.7191000000000001</v>
      </c>
    </row>
    <row r="54" spans="1:10">
      <c r="A54" s="40" t="s">
        <v>129</v>
      </c>
      <c r="B54" s="41"/>
      <c r="C54" s="41"/>
      <c r="D54" s="41"/>
      <c r="E54" s="41"/>
      <c r="F54" s="41"/>
      <c r="G54" s="41"/>
      <c r="H54" s="41"/>
      <c r="I54" s="41"/>
      <c r="J54" s="41"/>
    </row>
    <row r="55" spans="1:10">
      <c r="A55" s="52" t="s">
        <v>131</v>
      </c>
      <c r="B55" s="38">
        <v>3.5219</v>
      </c>
      <c r="C55" s="38">
        <v>2.4483999999999999</v>
      </c>
      <c r="D55" s="38">
        <v>1.0734999999999999</v>
      </c>
      <c r="E55" s="15">
        <v>5.8495999999999997</v>
      </c>
      <c r="F55" s="38">
        <v>4.4189999999999996</v>
      </c>
      <c r="G55" s="38">
        <v>1.4305000000000001</v>
      </c>
      <c r="H55" s="15">
        <v>6.1666999999999996</v>
      </c>
      <c r="I55" s="38">
        <v>2.5910000000000002</v>
      </c>
      <c r="J55" s="38">
        <v>3.5756999999999999</v>
      </c>
    </row>
    <row r="56" spans="1:10">
      <c r="A56" s="16" t="s">
        <v>180</v>
      </c>
      <c r="B56" s="13" t="s">
        <v>248</v>
      </c>
      <c r="C56" s="13" t="s">
        <v>248</v>
      </c>
      <c r="D56" s="13" t="s">
        <v>248</v>
      </c>
      <c r="E56" s="20">
        <v>1.7987</v>
      </c>
      <c r="F56" s="8">
        <v>1.0685</v>
      </c>
      <c r="G56" s="8">
        <v>0.73019999999999996</v>
      </c>
      <c r="H56" s="20">
        <v>2.9165000000000001</v>
      </c>
      <c r="I56" s="8">
        <v>1.0928</v>
      </c>
      <c r="J56" s="8">
        <v>1.8237000000000001</v>
      </c>
    </row>
    <row r="57" spans="1:10">
      <c r="A57" s="10" t="s">
        <v>249</v>
      </c>
    </row>
    <row r="58" spans="1:10">
      <c r="A58" s="10" t="s">
        <v>71</v>
      </c>
    </row>
    <row r="59" spans="1:10">
      <c r="A59" s="10" t="s">
        <v>181</v>
      </c>
    </row>
    <row r="60" spans="1:10">
      <c r="A60" s="10" t="s">
        <v>250</v>
      </c>
    </row>
    <row r="61" spans="1:10">
      <c r="A61" s="10" t="s">
        <v>251</v>
      </c>
    </row>
  </sheetData>
  <mergeCells count="5">
    <mergeCell ref="A54:J54"/>
    <mergeCell ref="E2:G2"/>
    <mergeCell ref="H2:J2"/>
    <mergeCell ref="A2:A3"/>
    <mergeCell ref="B2: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K59"/>
  <sheetViews>
    <sheetView workbookViewId="0"/>
  </sheetViews>
  <sheetFormatPr defaultRowHeight="15"/>
  <cols>
    <col min="1" max="1" width="26" customWidth="1"/>
    <col min="2" max="11" width="16" customWidth="1"/>
  </cols>
  <sheetData>
    <row r="1" spans="1:11">
      <c r="A1" s="2" t="s">
        <v>29</v>
      </c>
    </row>
    <row r="2" spans="1:11">
      <c r="A2" s="43" t="s">
        <v>73</v>
      </c>
      <c r="B2" s="66">
        <v>2000</v>
      </c>
      <c r="C2" s="45"/>
      <c r="D2" s="45"/>
      <c r="E2" s="45"/>
      <c r="F2" s="45"/>
      <c r="G2" s="66">
        <v>2003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7.4032</v>
      </c>
      <c r="C4" s="38">
        <v>1.3065</v>
      </c>
      <c r="D4" s="38">
        <v>6.0967000000000002</v>
      </c>
      <c r="E4" s="38">
        <v>4.8334999999999999</v>
      </c>
      <c r="F4" s="38">
        <v>1.2632000000000001</v>
      </c>
      <c r="G4" s="15">
        <v>10.5885</v>
      </c>
      <c r="H4" s="38">
        <v>1.4999</v>
      </c>
      <c r="I4" s="38">
        <v>9.0885999999999996</v>
      </c>
      <c r="J4" s="38">
        <v>6.8179999999999996</v>
      </c>
      <c r="K4" s="38">
        <v>2.2706</v>
      </c>
    </row>
    <row r="5" spans="1:11">
      <c r="A5" s="51" t="s">
        <v>79</v>
      </c>
      <c r="B5" s="42" t="s">
        <v>70</v>
      </c>
      <c r="C5" s="42" t="s">
        <v>70</v>
      </c>
      <c r="D5" s="42" t="s">
        <v>70</v>
      </c>
      <c r="E5" s="42" t="s">
        <v>70</v>
      </c>
      <c r="F5" s="42" t="s">
        <v>70</v>
      </c>
      <c r="G5" s="15">
        <v>0.91620000000000001</v>
      </c>
      <c r="H5" s="42" t="s">
        <v>70</v>
      </c>
      <c r="I5" s="38">
        <v>0.80549999999999999</v>
      </c>
      <c r="J5" s="38">
        <v>0.65780000000000005</v>
      </c>
      <c r="K5" s="42" t="s">
        <v>70</v>
      </c>
    </row>
    <row r="6" spans="1:11">
      <c r="A6" s="51" t="s">
        <v>80</v>
      </c>
      <c r="B6" s="42" t="s">
        <v>248</v>
      </c>
      <c r="C6" s="42" t="s">
        <v>248</v>
      </c>
      <c r="D6" s="42" t="s">
        <v>248</v>
      </c>
      <c r="E6" s="42" t="s">
        <v>248</v>
      </c>
      <c r="F6" s="42" t="s">
        <v>248</v>
      </c>
      <c r="G6" s="15">
        <v>17.770900000000001</v>
      </c>
      <c r="H6" s="42" t="s">
        <v>70</v>
      </c>
      <c r="I6" s="38">
        <v>17.535299999999999</v>
      </c>
      <c r="J6" s="38">
        <v>14.630100000000001</v>
      </c>
      <c r="K6" s="38">
        <v>2.9051999999999998</v>
      </c>
    </row>
    <row r="7" spans="1:11">
      <c r="A7" s="51" t="s">
        <v>81</v>
      </c>
      <c r="B7" s="38">
        <v>15.8752</v>
      </c>
      <c r="C7" s="38">
        <v>2.5221</v>
      </c>
      <c r="D7" s="38">
        <v>13.353199999999999</v>
      </c>
      <c r="E7" s="38">
        <v>8.0296000000000003</v>
      </c>
      <c r="F7" s="38">
        <v>5.3235000000000001</v>
      </c>
      <c r="G7" s="15">
        <v>19.475300000000001</v>
      </c>
      <c r="H7" s="38">
        <v>2.4115000000000002</v>
      </c>
      <c r="I7" s="38">
        <v>17.063800000000001</v>
      </c>
      <c r="J7" s="38">
        <v>15.0898</v>
      </c>
      <c r="K7" s="38">
        <v>1.974</v>
      </c>
    </row>
    <row r="8" spans="1:11">
      <c r="A8" s="51" t="s">
        <v>82</v>
      </c>
      <c r="B8" s="38">
        <v>1.4309000000000001</v>
      </c>
      <c r="C8" s="42" t="s">
        <v>70</v>
      </c>
      <c r="D8" s="38">
        <v>1.1927000000000001</v>
      </c>
      <c r="E8" s="38">
        <v>0.96309999999999996</v>
      </c>
      <c r="F8" s="42" t="s">
        <v>70</v>
      </c>
      <c r="G8" s="15">
        <v>3.7938999999999998</v>
      </c>
      <c r="H8" s="38">
        <v>1.0244</v>
      </c>
      <c r="I8" s="38">
        <v>2.7694999999999999</v>
      </c>
      <c r="J8" s="38">
        <v>2.3464</v>
      </c>
      <c r="K8" s="42" t="s">
        <v>70</v>
      </c>
    </row>
    <row r="9" spans="1:11">
      <c r="A9" s="51" t="s">
        <v>83</v>
      </c>
      <c r="B9" s="38">
        <v>26.581600000000002</v>
      </c>
      <c r="C9" s="38">
        <v>3.0251999999999999</v>
      </c>
      <c r="D9" s="38">
        <v>23.5564</v>
      </c>
      <c r="E9" s="38">
        <v>16.270900000000001</v>
      </c>
      <c r="F9" s="38">
        <v>7.2854000000000001</v>
      </c>
      <c r="G9" s="15">
        <v>32.906500000000001</v>
      </c>
      <c r="H9" s="38">
        <v>2.4276</v>
      </c>
      <c r="I9" s="38">
        <v>30.478899999999999</v>
      </c>
      <c r="J9" s="38">
        <v>27.4682</v>
      </c>
      <c r="K9" s="38">
        <v>3.0106999999999999</v>
      </c>
    </row>
    <row r="10" spans="1:11">
      <c r="A10" s="51" t="s">
        <v>84</v>
      </c>
      <c r="B10" s="42" t="s">
        <v>248</v>
      </c>
      <c r="C10" s="42" t="s">
        <v>248</v>
      </c>
      <c r="D10" s="42" t="s">
        <v>248</v>
      </c>
      <c r="E10" s="42" t="s">
        <v>248</v>
      </c>
      <c r="F10" s="42" t="s">
        <v>248</v>
      </c>
      <c r="G10" s="15">
        <v>9.3068000000000008</v>
      </c>
      <c r="H10" s="38">
        <v>0.78069999999999995</v>
      </c>
      <c r="I10" s="38">
        <v>8.5259999999999998</v>
      </c>
      <c r="J10" s="38">
        <v>4.0339</v>
      </c>
      <c r="K10" s="38">
        <v>4.4922000000000004</v>
      </c>
    </row>
    <row r="11" spans="1:11">
      <c r="A11" s="51" t="s">
        <v>85</v>
      </c>
      <c r="B11" s="38">
        <v>3.3094000000000001</v>
      </c>
      <c r="C11" s="38">
        <v>1.41</v>
      </c>
      <c r="D11" s="38">
        <v>1.8995</v>
      </c>
      <c r="E11" s="38">
        <v>1.3743000000000001</v>
      </c>
      <c r="F11" s="38">
        <v>0.5252</v>
      </c>
      <c r="G11" s="15">
        <v>4.1807999999999996</v>
      </c>
      <c r="H11" s="38">
        <v>1.2202</v>
      </c>
      <c r="I11" s="38">
        <v>2.9605999999999999</v>
      </c>
      <c r="J11" s="38">
        <v>1.4066000000000001</v>
      </c>
      <c r="K11" s="38">
        <v>1.554</v>
      </c>
    </row>
    <row r="12" spans="1:11">
      <c r="A12" s="51" t="s">
        <v>86</v>
      </c>
      <c r="B12" s="42" t="s">
        <v>248</v>
      </c>
      <c r="C12" s="42" t="s">
        <v>248</v>
      </c>
      <c r="D12" s="42" t="s">
        <v>248</v>
      </c>
      <c r="E12" s="42" t="s">
        <v>248</v>
      </c>
      <c r="F12" s="42" t="s">
        <v>248</v>
      </c>
      <c r="G12" s="15">
        <v>3.0419999999999998</v>
      </c>
      <c r="H12" s="38">
        <v>1.0913999999999999</v>
      </c>
      <c r="I12" s="38">
        <v>1.9504999999999999</v>
      </c>
      <c r="J12" s="38">
        <v>0.95920000000000005</v>
      </c>
      <c r="K12" s="38">
        <v>0.99139999999999995</v>
      </c>
    </row>
    <row r="13" spans="1:11">
      <c r="A13" s="51" t="s">
        <v>87</v>
      </c>
      <c r="B13" s="42" t="s">
        <v>248</v>
      </c>
      <c r="C13" s="42" t="s">
        <v>248</v>
      </c>
      <c r="D13" s="42" t="s">
        <v>248</v>
      </c>
      <c r="E13" s="42" t="s">
        <v>248</v>
      </c>
      <c r="F13" s="42" t="s">
        <v>248</v>
      </c>
      <c r="G13" s="15">
        <v>10.970599999999999</v>
      </c>
      <c r="H13" s="38">
        <v>1.8593999999999999</v>
      </c>
      <c r="I13" s="38">
        <v>9.1112000000000002</v>
      </c>
      <c r="J13" s="38">
        <v>4.96</v>
      </c>
      <c r="K13" s="38">
        <v>4.1513</v>
      </c>
    </row>
    <row r="14" spans="1:11">
      <c r="A14" s="51" t="s">
        <v>88</v>
      </c>
      <c r="B14" s="38">
        <v>1.5660000000000001</v>
      </c>
      <c r="C14" s="38">
        <v>0.51149999999999995</v>
      </c>
      <c r="D14" s="38">
        <v>1.0546</v>
      </c>
      <c r="E14" s="38">
        <v>0.85340000000000005</v>
      </c>
      <c r="F14" s="42" t="s">
        <v>70</v>
      </c>
      <c r="G14" s="15">
        <v>4.3102999999999998</v>
      </c>
      <c r="H14" s="38">
        <v>0.60189999999999999</v>
      </c>
      <c r="I14" s="38">
        <v>3.7082999999999999</v>
      </c>
      <c r="J14" s="38">
        <v>2.5630999999999999</v>
      </c>
      <c r="K14" s="38">
        <v>1.1452</v>
      </c>
    </row>
    <row r="15" spans="1:11">
      <c r="A15" s="51" t="s">
        <v>89</v>
      </c>
      <c r="B15" s="38">
        <v>7.4683999999999999</v>
      </c>
      <c r="C15" s="38">
        <v>3.3220000000000001</v>
      </c>
      <c r="D15" s="38">
        <v>4.1463999999999999</v>
      </c>
      <c r="E15" s="38">
        <v>3.6551</v>
      </c>
      <c r="F15" s="42" t="s">
        <v>70</v>
      </c>
      <c r="G15" s="15">
        <v>6.7009999999999996</v>
      </c>
      <c r="H15" s="38">
        <v>1.7196</v>
      </c>
      <c r="I15" s="38">
        <v>4.9813999999999998</v>
      </c>
      <c r="J15" s="38">
        <v>2.6229</v>
      </c>
      <c r="K15" s="38">
        <v>2.3584999999999998</v>
      </c>
    </row>
    <row r="16" spans="1:11">
      <c r="A16" s="51" t="s">
        <v>90</v>
      </c>
      <c r="B16" s="38">
        <v>5.1927000000000003</v>
      </c>
      <c r="C16" s="38">
        <v>1.6854</v>
      </c>
      <c r="D16" s="38">
        <v>3.5072999999999999</v>
      </c>
      <c r="E16" s="38">
        <v>2.6587999999999998</v>
      </c>
      <c r="F16" s="38">
        <v>0.84850000000000003</v>
      </c>
      <c r="G16" s="15">
        <v>7.2207999999999997</v>
      </c>
      <c r="H16" s="38">
        <v>0.85829999999999995</v>
      </c>
      <c r="I16" s="38">
        <v>6.3624999999999998</v>
      </c>
      <c r="J16" s="38">
        <v>4.8244999999999996</v>
      </c>
      <c r="K16" s="38">
        <v>1.538</v>
      </c>
    </row>
    <row r="17" spans="1:11">
      <c r="A17" s="51" t="s">
        <v>91</v>
      </c>
      <c r="B17" s="38">
        <v>7.0134999999999996</v>
      </c>
      <c r="C17" s="38">
        <v>1.6540999999999999</v>
      </c>
      <c r="D17" s="38">
        <v>5.3593999999999999</v>
      </c>
      <c r="E17" s="38">
        <v>2.0802999999999998</v>
      </c>
      <c r="F17" s="38">
        <v>3.2791000000000001</v>
      </c>
      <c r="G17" s="15">
        <v>9.0190000000000001</v>
      </c>
      <c r="H17" s="38">
        <v>2.3079000000000001</v>
      </c>
      <c r="I17" s="38">
        <v>6.7111000000000001</v>
      </c>
      <c r="J17" s="38">
        <v>3.8174999999999999</v>
      </c>
      <c r="K17" s="38">
        <v>2.8936000000000002</v>
      </c>
    </row>
    <row r="18" spans="1:11">
      <c r="A18" s="51" t="s">
        <v>92</v>
      </c>
      <c r="B18" s="38">
        <v>1.3912</v>
      </c>
      <c r="C18" s="38">
        <v>0.63380000000000003</v>
      </c>
      <c r="D18" s="38">
        <v>0.75739999999999996</v>
      </c>
      <c r="E18" s="42" t="s">
        <v>70</v>
      </c>
      <c r="F18" s="38">
        <v>0.68520000000000003</v>
      </c>
      <c r="G18" s="15">
        <v>2.7915999999999999</v>
      </c>
      <c r="H18" s="42" t="s">
        <v>70</v>
      </c>
      <c r="I18" s="38">
        <v>2.4554999999999998</v>
      </c>
      <c r="J18" s="38">
        <v>1.5432999999999999</v>
      </c>
      <c r="K18" s="38">
        <v>0.91220000000000001</v>
      </c>
    </row>
    <row r="19" spans="1:11">
      <c r="A19" s="51" t="s">
        <v>93</v>
      </c>
      <c r="B19" s="38">
        <v>2.1076999999999999</v>
      </c>
      <c r="C19" s="38">
        <v>0.89480000000000004</v>
      </c>
      <c r="D19" s="38">
        <v>1.2128000000000001</v>
      </c>
      <c r="E19" s="38">
        <v>0.98280000000000001</v>
      </c>
      <c r="F19" s="42" t="s">
        <v>70</v>
      </c>
      <c r="G19" s="15">
        <v>3.8574999999999999</v>
      </c>
      <c r="H19" s="38">
        <v>0.92</v>
      </c>
      <c r="I19" s="38">
        <v>2.9373999999999998</v>
      </c>
      <c r="J19" s="38">
        <v>1.8833</v>
      </c>
      <c r="K19" s="38">
        <v>1.0541</v>
      </c>
    </row>
    <row r="20" spans="1:11">
      <c r="A20" s="51" t="s">
        <v>94</v>
      </c>
      <c r="B20" s="38">
        <v>5.1398000000000001</v>
      </c>
      <c r="C20" s="42" t="s">
        <v>70</v>
      </c>
      <c r="D20" s="38">
        <v>4.7864000000000004</v>
      </c>
      <c r="E20" s="38">
        <v>4.1243999999999996</v>
      </c>
      <c r="F20" s="38">
        <v>0.66200000000000003</v>
      </c>
      <c r="G20" s="15">
        <v>3.0514000000000001</v>
      </c>
      <c r="H20" s="42" t="s">
        <v>70</v>
      </c>
      <c r="I20" s="38">
        <v>2.5569000000000002</v>
      </c>
      <c r="J20" s="38">
        <v>1.1380999999999999</v>
      </c>
      <c r="K20" s="38">
        <v>1.4188000000000001</v>
      </c>
    </row>
    <row r="21" spans="1:11">
      <c r="A21" s="51" t="s">
        <v>95</v>
      </c>
      <c r="B21" s="38">
        <v>0.55089999999999995</v>
      </c>
      <c r="C21" s="42" t="s">
        <v>70</v>
      </c>
      <c r="D21" s="42" t="s">
        <v>70</v>
      </c>
      <c r="E21" s="42" t="s">
        <v>70</v>
      </c>
      <c r="F21" s="42" t="s">
        <v>70</v>
      </c>
      <c r="G21" s="15">
        <v>1.7161</v>
      </c>
      <c r="H21" s="38">
        <v>0.53779999999999994</v>
      </c>
      <c r="I21" s="38">
        <v>1.1782999999999999</v>
      </c>
      <c r="J21" s="38">
        <v>0.82909999999999995</v>
      </c>
      <c r="K21" s="42" t="s">
        <v>70</v>
      </c>
    </row>
    <row r="22" spans="1:11">
      <c r="A22" s="51" t="s">
        <v>96</v>
      </c>
      <c r="B22" s="38">
        <v>0.74199999999999999</v>
      </c>
      <c r="C22" s="42" t="s">
        <v>70</v>
      </c>
      <c r="D22" s="42" t="s">
        <v>70</v>
      </c>
      <c r="E22" s="42" t="s">
        <v>70</v>
      </c>
      <c r="F22" s="42" t="s">
        <v>70</v>
      </c>
      <c r="G22" s="15">
        <v>1.6287</v>
      </c>
      <c r="H22" s="42" t="s">
        <v>70</v>
      </c>
      <c r="I22" s="38">
        <v>1.5909</v>
      </c>
      <c r="J22" s="42" t="s">
        <v>70</v>
      </c>
      <c r="K22" s="38">
        <v>1.31</v>
      </c>
    </row>
    <row r="23" spans="1:11">
      <c r="A23" s="51" t="s">
        <v>97</v>
      </c>
      <c r="B23" s="38">
        <v>1.1880999999999999</v>
      </c>
      <c r="C23" s="42" t="s">
        <v>70</v>
      </c>
      <c r="D23" s="38">
        <v>0.92559999999999998</v>
      </c>
      <c r="E23" s="38">
        <v>0.92559999999999998</v>
      </c>
      <c r="F23" s="42" t="s">
        <v>70</v>
      </c>
      <c r="G23" s="15">
        <v>1.3838999999999999</v>
      </c>
      <c r="H23" s="38">
        <v>0.51619999999999999</v>
      </c>
      <c r="I23" s="38">
        <v>0.86770000000000003</v>
      </c>
      <c r="J23" s="38">
        <v>0.6895</v>
      </c>
      <c r="K23" s="42" t="s">
        <v>70</v>
      </c>
    </row>
    <row r="24" spans="1:11">
      <c r="A24" s="51" t="s">
        <v>98</v>
      </c>
      <c r="B24" s="38">
        <v>1.7567999999999999</v>
      </c>
      <c r="C24" s="38">
        <v>0.86890000000000001</v>
      </c>
      <c r="D24" s="38">
        <v>0.88790000000000002</v>
      </c>
      <c r="E24" s="38">
        <v>0.82799999999999996</v>
      </c>
      <c r="F24" s="42" t="s">
        <v>70</v>
      </c>
      <c r="G24" s="15">
        <v>4.0065999999999997</v>
      </c>
      <c r="H24" s="38">
        <v>1.5327999999999999</v>
      </c>
      <c r="I24" s="38">
        <v>2.4739</v>
      </c>
      <c r="J24" s="38">
        <v>1.6969000000000001</v>
      </c>
      <c r="K24" s="38">
        <v>0.77700000000000002</v>
      </c>
    </row>
    <row r="25" spans="1:11">
      <c r="A25" s="51" t="s">
        <v>99</v>
      </c>
      <c r="B25" s="38">
        <v>5.7191000000000001</v>
      </c>
      <c r="C25" s="38">
        <v>1.9998</v>
      </c>
      <c r="D25" s="38">
        <v>3.7193000000000001</v>
      </c>
      <c r="E25" s="38">
        <v>1.7771999999999999</v>
      </c>
      <c r="F25" s="38">
        <v>1.9420999999999999</v>
      </c>
      <c r="G25" s="15">
        <v>4.9421999999999997</v>
      </c>
      <c r="H25" s="38">
        <v>1.107</v>
      </c>
      <c r="I25" s="38">
        <v>3.8351999999999999</v>
      </c>
      <c r="J25" s="38">
        <v>2.1105999999999998</v>
      </c>
      <c r="K25" s="38">
        <v>1.7246999999999999</v>
      </c>
    </row>
    <row r="26" spans="1:11">
      <c r="A26" s="51" t="s">
        <v>100</v>
      </c>
      <c r="B26" s="38">
        <v>1.0689</v>
      </c>
      <c r="C26" s="38">
        <v>0.75570000000000004</v>
      </c>
      <c r="D26" s="42" t="s">
        <v>70</v>
      </c>
      <c r="E26" s="42" t="s">
        <v>70</v>
      </c>
      <c r="F26" s="42" t="s">
        <v>70</v>
      </c>
      <c r="G26" s="15">
        <v>5.3231999999999999</v>
      </c>
      <c r="H26" s="38">
        <v>0.83450000000000002</v>
      </c>
      <c r="I26" s="38">
        <v>4.4885999999999999</v>
      </c>
      <c r="J26" s="38">
        <v>3.3679000000000001</v>
      </c>
      <c r="K26" s="38">
        <v>1.1208</v>
      </c>
    </row>
    <row r="27" spans="1:11">
      <c r="A27" s="51" t="s">
        <v>101</v>
      </c>
      <c r="B27" s="38">
        <v>4.9371</v>
      </c>
      <c r="C27" s="38">
        <v>0.68799999999999994</v>
      </c>
      <c r="D27" s="38">
        <v>4.2491000000000003</v>
      </c>
      <c r="E27" s="38">
        <v>1.7149000000000001</v>
      </c>
      <c r="F27" s="38">
        <v>2.5341999999999998</v>
      </c>
      <c r="G27" s="15">
        <v>5.6928999999999998</v>
      </c>
      <c r="H27" s="38">
        <v>0.55740000000000001</v>
      </c>
      <c r="I27" s="38">
        <v>5.1355000000000004</v>
      </c>
      <c r="J27" s="38">
        <v>3.3957000000000002</v>
      </c>
      <c r="K27" s="38">
        <v>1.7398</v>
      </c>
    </row>
    <row r="28" spans="1:11">
      <c r="A28" s="51" t="s">
        <v>102</v>
      </c>
      <c r="B28" s="42" t="s">
        <v>70</v>
      </c>
      <c r="C28" s="42" t="s">
        <v>70</v>
      </c>
      <c r="D28" s="42" t="s">
        <v>70</v>
      </c>
      <c r="E28" s="42" t="s">
        <v>70</v>
      </c>
      <c r="F28" s="42" t="s">
        <v>70</v>
      </c>
      <c r="G28" s="15">
        <v>0.92020000000000002</v>
      </c>
      <c r="H28" s="38">
        <v>0.73460000000000003</v>
      </c>
      <c r="I28" s="42" t="s">
        <v>70</v>
      </c>
      <c r="J28" s="42" t="s">
        <v>70</v>
      </c>
      <c r="K28" s="42" t="s">
        <v>70</v>
      </c>
    </row>
    <row r="29" spans="1:11">
      <c r="A29" s="51" t="s">
        <v>103</v>
      </c>
      <c r="B29" s="38">
        <v>1.3011999999999999</v>
      </c>
      <c r="C29" s="38">
        <v>0.62739999999999996</v>
      </c>
      <c r="D29" s="38">
        <v>0.67369999999999997</v>
      </c>
      <c r="E29" s="38">
        <v>0.51649999999999996</v>
      </c>
      <c r="F29" s="42" t="s">
        <v>70</v>
      </c>
      <c r="G29" s="15">
        <v>2.3424999999999998</v>
      </c>
      <c r="H29" s="38">
        <v>0.57340000000000002</v>
      </c>
      <c r="I29" s="38">
        <v>1.7690999999999999</v>
      </c>
      <c r="J29" s="42" t="s">
        <v>70</v>
      </c>
      <c r="K29" s="38">
        <v>1.2888999999999999</v>
      </c>
    </row>
    <row r="30" spans="1:11">
      <c r="A30" s="51" t="s">
        <v>104</v>
      </c>
      <c r="B30" s="42" t="s">
        <v>70</v>
      </c>
      <c r="C30" s="42" t="s">
        <v>70</v>
      </c>
      <c r="D30" s="42" t="s">
        <v>70</v>
      </c>
      <c r="E30" s="42" t="s">
        <v>70</v>
      </c>
      <c r="F30" s="42" t="s">
        <v>70</v>
      </c>
      <c r="G30" s="15">
        <v>3.8896000000000002</v>
      </c>
      <c r="H30" s="42" t="s">
        <v>70</v>
      </c>
      <c r="I30" s="38">
        <v>3.7338</v>
      </c>
      <c r="J30" s="38">
        <v>2.7456999999999998</v>
      </c>
      <c r="K30" s="38">
        <v>0.98809999999999998</v>
      </c>
    </row>
    <row r="31" spans="1:11">
      <c r="A31" s="51" t="s">
        <v>105</v>
      </c>
      <c r="B31" s="38">
        <v>3.1562999999999999</v>
      </c>
      <c r="C31" s="38">
        <v>1.1775</v>
      </c>
      <c r="D31" s="38">
        <v>1.9787999999999999</v>
      </c>
      <c r="E31" s="38">
        <v>1.6117999999999999</v>
      </c>
      <c r="F31" s="42" t="s">
        <v>70</v>
      </c>
      <c r="G31" s="15">
        <v>5.1772999999999998</v>
      </c>
      <c r="H31" s="38">
        <v>1.0685</v>
      </c>
      <c r="I31" s="38">
        <v>4.1086999999999998</v>
      </c>
      <c r="J31" s="38">
        <v>2.8121</v>
      </c>
      <c r="K31" s="38">
        <v>1.2966</v>
      </c>
    </row>
    <row r="32" spans="1:11">
      <c r="A32" s="51" t="s">
        <v>106</v>
      </c>
      <c r="B32" s="38">
        <v>11.0151</v>
      </c>
      <c r="C32" s="38">
        <v>4.2080000000000002</v>
      </c>
      <c r="D32" s="38">
        <v>6.8071000000000002</v>
      </c>
      <c r="E32" s="38">
        <v>5.5609999999999999</v>
      </c>
      <c r="F32" s="38">
        <v>1.2461</v>
      </c>
      <c r="G32" s="15">
        <v>16.850999999999999</v>
      </c>
      <c r="H32" s="38">
        <v>2.4775999999999998</v>
      </c>
      <c r="I32" s="38">
        <v>14.3734</v>
      </c>
      <c r="J32" s="38">
        <v>10.718</v>
      </c>
      <c r="K32" s="38">
        <v>3.6554000000000002</v>
      </c>
    </row>
    <row r="33" spans="1:11">
      <c r="A33" s="51" t="s">
        <v>107</v>
      </c>
      <c r="B33" s="42" t="s">
        <v>248</v>
      </c>
      <c r="C33" s="42" t="s">
        <v>248</v>
      </c>
      <c r="D33" s="42" t="s">
        <v>248</v>
      </c>
      <c r="E33" s="42" t="s">
        <v>248</v>
      </c>
      <c r="F33" s="42" t="s">
        <v>248</v>
      </c>
      <c r="G33" s="15">
        <v>2.6429999999999998</v>
      </c>
      <c r="H33" s="38">
        <v>0.63690000000000002</v>
      </c>
      <c r="I33" s="38">
        <v>2.0061</v>
      </c>
      <c r="J33" s="38">
        <v>1.0595000000000001</v>
      </c>
      <c r="K33" s="38">
        <v>0.9466</v>
      </c>
    </row>
    <row r="34" spans="1:11">
      <c r="A34" s="51" t="s">
        <v>108</v>
      </c>
      <c r="B34" s="42" t="s">
        <v>248</v>
      </c>
      <c r="C34" s="42" t="s">
        <v>248</v>
      </c>
      <c r="D34" s="42" t="s">
        <v>248</v>
      </c>
      <c r="E34" s="42" t="s">
        <v>248</v>
      </c>
      <c r="F34" s="42" t="s">
        <v>248</v>
      </c>
      <c r="G34" s="15">
        <v>4.4776999999999996</v>
      </c>
      <c r="H34" s="38">
        <v>0.98309999999999997</v>
      </c>
      <c r="I34" s="38">
        <v>3.4946000000000002</v>
      </c>
      <c r="J34" s="38">
        <v>0.60770000000000002</v>
      </c>
      <c r="K34" s="38">
        <v>2.8868999999999998</v>
      </c>
    </row>
    <row r="35" spans="1:11">
      <c r="A35" s="51" t="s">
        <v>109</v>
      </c>
      <c r="B35" s="38">
        <v>20.226500000000001</v>
      </c>
      <c r="C35" s="38">
        <v>2.2776000000000001</v>
      </c>
      <c r="D35" s="38">
        <v>17.948899999999998</v>
      </c>
      <c r="E35" s="38">
        <v>12.206200000000001</v>
      </c>
      <c r="F35" s="38">
        <v>5.7427000000000001</v>
      </c>
      <c r="G35" s="15">
        <v>29.015499999999999</v>
      </c>
      <c r="H35" s="38">
        <v>2.4790999999999999</v>
      </c>
      <c r="I35" s="38">
        <v>26.5364</v>
      </c>
      <c r="J35" s="38">
        <v>17.566299999999998</v>
      </c>
      <c r="K35" s="38">
        <v>8.9701000000000004</v>
      </c>
    </row>
    <row r="36" spans="1:11">
      <c r="A36" s="51" t="s">
        <v>110</v>
      </c>
      <c r="B36" s="38">
        <v>6.4996999999999998</v>
      </c>
      <c r="C36" s="38">
        <v>3.0821999999999998</v>
      </c>
      <c r="D36" s="38">
        <v>3.4175</v>
      </c>
      <c r="E36" s="38">
        <v>1.4857</v>
      </c>
      <c r="F36" s="38">
        <v>1.9318</v>
      </c>
      <c r="G36" s="15">
        <v>7.7789000000000001</v>
      </c>
      <c r="H36" s="38">
        <v>3.4390000000000001</v>
      </c>
      <c r="I36" s="38">
        <v>4.3399000000000001</v>
      </c>
      <c r="J36" s="38">
        <v>1.6023000000000001</v>
      </c>
      <c r="K36" s="38">
        <v>2.7376</v>
      </c>
    </row>
    <row r="37" spans="1:11">
      <c r="A37" s="51" t="s">
        <v>111</v>
      </c>
      <c r="B37" s="38">
        <v>2.5383</v>
      </c>
      <c r="C37" s="38">
        <v>1.0169999999999999</v>
      </c>
      <c r="D37" s="38">
        <v>1.5212000000000001</v>
      </c>
      <c r="E37" s="38">
        <v>0.73919999999999997</v>
      </c>
      <c r="F37" s="38">
        <v>0.78210000000000002</v>
      </c>
      <c r="G37" s="15">
        <v>5.2493999999999996</v>
      </c>
      <c r="H37" s="38">
        <v>0.86309999999999998</v>
      </c>
      <c r="I37" s="38">
        <v>4.3863000000000003</v>
      </c>
      <c r="J37" s="38">
        <v>1.9477</v>
      </c>
      <c r="K37" s="38">
        <v>2.4386000000000001</v>
      </c>
    </row>
    <row r="38" spans="1:11">
      <c r="A38" s="51" t="s">
        <v>112</v>
      </c>
      <c r="B38" s="38">
        <v>1.4267000000000001</v>
      </c>
      <c r="C38" s="42" t="s">
        <v>70</v>
      </c>
      <c r="D38" s="38">
        <v>1.3442000000000001</v>
      </c>
      <c r="E38" s="38">
        <v>1.1797</v>
      </c>
      <c r="F38" s="42" t="s">
        <v>70</v>
      </c>
      <c r="G38" s="15">
        <v>3.8570000000000002</v>
      </c>
      <c r="H38" s="42" t="s">
        <v>70</v>
      </c>
      <c r="I38" s="38">
        <v>3.5390999999999999</v>
      </c>
      <c r="J38" s="38">
        <v>2.9123000000000001</v>
      </c>
      <c r="K38" s="38">
        <v>0.62680000000000002</v>
      </c>
    </row>
    <row r="39" spans="1:11">
      <c r="A39" s="51" t="s">
        <v>113</v>
      </c>
      <c r="B39" s="42" t="s">
        <v>70</v>
      </c>
      <c r="C39" s="42" t="s">
        <v>70</v>
      </c>
      <c r="D39" s="42" t="s">
        <v>70</v>
      </c>
      <c r="E39" s="42" t="s">
        <v>70</v>
      </c>
      <c r="F39" s="42" t="s">
        <v>70</v>
      </c>
      <c r="G39" s="15">
        <v>1.5794999999999999</v>
      </c>
      <c r="H39" s="38">
        <v>0.5544</v>
      </c>
      <c r="I39" s="38">
        <v>1.0250999999999999</v>
      </c>
      <c r="J39" s="42" t="s">
        <v>70</v>
      </c>
      <c r="K39" s="38">
        <v>0.54779999999999995</v>
      </c>
    </row>
    <row r="40" spans="1:11">
      <c r="A40" s="51" t="s">
        <v>114</v>
      </c>
      <c r="B40" s="38">
        <v>5.4503000000000004</v>
      </c>
      <c r="C40" s="38">
        <v>0.83630000000000004</v>
      </c>
      <c r="D40" s="38">
        <v>4.6140999999999996</v>
      </c>
      <c r="E40" s="38">
        <v>3.4001000000000001</v>
      </c>
      <c r="F40" s="38">
        <v>1.214</v>
      </c>
      <c r="G40" s="15">
        <v>6.6367000000000003</v>
      </c>
      <c r="H40" s="38">
        <v>0.99819999999999998</v>
      </c>
      <c r="I40" s="38">
        <v>5.6384999999999996</v>
      </c>
      <c r="J40" s="38">
        <v>4.5271999999999997</v>
      </c>
      <c r="K40" s="38">
        <v>1.1113</v>
      </c>
    </row>
    <row r="41" spans="1:11">
      <c r="A41" s="51" t="s">
        <v>115</v>
      </c>
      <c r="B41" s="38">
        <v>5.5587</v>
      </c>
      <c r="C41" s="38">
        <v>1.2153</v>
      </c>
      <c r="D41" s="38">
        <v>4.3433999999999999</v>
      </c>
      <c r="E41" s="38">
        <v>1.9015</v>
      </c>
      <c r="F41" s="38">
        <v>2.4419</v>
      </c>
      <c r="G41" s="15">
        <v>12.042299999999999</v>
      </c>
      <c r="H41" s="38">
        <v>1.4401999999999999</v>
      </c>
      <c r="I41" s="38">
        <v>10.6021</v>
      </c>
      <c r="J41" s="38">
        <v>5.5854999999999997</v>
      </c>
      <c r="K41" s="38">
        <v>5.0166000000000004</v>
      </c>
    </row>
    <row r="42" spans="1:11">
      <c r="A42" s="51" t="s">
        <v>116</v>
      </c>
      <c r="B42" s="42" t="s">
        <v>248</v>
      </c>
      <c r="C42" s="42" t="s">
        <v>248</v>
      </c>
      <c r="D42" s="42" t="s">
        <v>248</v>
      </c>
      <c r="E42" s="42" t="s">
        <v>248</v>
      </c>
      <c r="F42" s="42" t="s">
        <v>248</v>
      </c>
      <c r="G42" s="15">
        <v>2.7744</v>
      </c>
      <c r="H42" s="38">
        <v>1.0774999999999999</v>
      </c>
      <c r="I42" s="38">
        <v>1.6969000000000001</v>
      </c>
      <c r="J42" s="38">
        <v>0.67020000000000002</v>
      </c>
      <c r="K42" s="38">
        <v>1.0266999999999999</v>
      </c>
    </row>
    <row r="43" spans="1:11">
      <c r="A43" s="51" t="s">
        <v>117</v>
      </c>
      <c r="B43" s="38">
        <v>7.4530000000000003</v>
      </c>
      <c r="C43" s="38">
        <v>1.3532</v>
      </c>
      <c r="D43" s="38">
        <v>6.0997000000000003</v>
      </c>
      <c r="E43" s="38">
        <v>3.8456999999999999</v>
      </c>
      <c r="F43" s="38">
        <v>2.254</v>
      </c>
      <c r="G43" s="15">
        <v>9.5296000000000003</v>
      </c>
      <c r="H43" s="38">
        <v>2.1791999999999998</v>
      </c>
      <c r="I43" s="38">
        <v>7.3503999999999996</v>
      </c>
      <c r="J43" s="38">
        <v>4.1364000000000001</v>
      </c>
      <c r="K43" s="38">
        <v>3.214</v>
      </c>
    </row>
    <row r="44" spans="1:11">
      <c r="A44" s="51" t="s">
        <v>118</v>
      </c>
      <c r="B44" s="38">
        <v>1.0448</v>
      </c>
      <c r="C44" s="38">
        <v>0.57479999999999998</v>
      </c>
      <c r="D44" s="42" t="s">
        <v>70</v>
      </c>
      <c r="E44" s="42" t="s">
        <v>70</v>
      </c>
      <c r="F44" s="42" t="s">
        <v>70</v>
      </c>
      <c r="G44" s="15">
        <v>2.0038</v>
      </c>
      <c r="H44" s="42" t="s">
        <v>70</v>
      </c>
      <c r="I44" s="38">
        <v>1.5602</v>
      </c>
      <c r="J44" s="38">
        <v>1.2789999999999999</v>
      </c>
      <c r="K44" s="42" t="s">
        <v>70</v>
      </c>
    </row>
    <row r="45" spans="1:11">
      <c r="A45" s="51" t="s">
        <v>119</v>
      </c>
      <c r="B45" s="42" t="s">
        <v>248</v>
      </c>
      <c r="C45" s="42" t="s">
        <v>248</v>
      </c>
      <c r="D45" s="42" t="s">
        <v>248</v>
      </c>
      <c r="E45" s="42" t="s">
        <v>248</v>
      </c>
      <c r="F45" s="42" t="s">
        <v>248</v>
      </c>
      <c r="G45" s="15">
        <v>3.8447</v>
      </c>
      <c r="H45" s="42" t="s">
        <v>70</v>
      </c>
      <c r="I45" s="38">
        <v>3.5859999999999999</v>
      </c>
      <c r="J45" s="38">
        <v>2.0436999999999999</v>
      </c>
      <c r="K45" s="38">
        <v>1.5423</v>
      </c>
    </row>
    <row r="46" spans="1:11">
      <c r="A46" s="51" t="s">
        <v>120</v>
      </c>
      <c r="B46" s="38">
        <v>1.36</v>
      </c>
      <c r="C46" s="38">
        <v>0.74650000000000005</v>
      </c>
      <c r="D46" s="38">
        <v>0.61350000000000005</v>
      </c>
      <c r="E46" s="38">
        <v>0.61350000000000005</v>
      </c>
      <c r="F46" s="42" t="s">
        <v>70</v>
      </c>
      <c r="G46" s="15">
        <v>1.4386000000000001</v>
      </c>
      <c r="H46" s="42" t="s">
        <v>70</v>
      </c>
      <c r="I46" s="38">
        <v>1.0561</v>
      </c>
      <c r="J46" s="38">
        <v>0.86280000000000001</v>
      </c>
      <c r="K46" s="42" t="s">
        <v>70</v>
      </c>
    </row>
    <row r="47" spans="1:11">
      <c r="A47" s="51" t="s">
        <v>121</v>
      </c>
      <c r="B47" s="38">
        <v>12.510999999999999</v>
      </c>
      <c r="C47" s="38">
        <v>1.6108</v>
      </c>
      <c r="D47" s="38">
        <v>10.9002</v>
      </c>
      <c r="E47" s="38">
        <v>7.5682</v>
      </c>
      <c r="F47" s="38">
        <v>3.3319999999999999</v>
      </c>
      <c r="G47" s="15">
        <v>16.2056</v>
      </c>
      <c r="H47" s="38">
        <v>2.0907</v>
      </c>
      <c r="I47" s="38">
        <v>14.1149</v>
      </c>
      <c r="J47" s="38">
        <v>10.457800000000001</v>
      </c>
      <c r="K47" s="38">
        <v>3.6570999999999998</v>
      </c>
    </row>
    <row r="48" spans="1:11">
      <c r="A48" s="51" t="s">
        <v>122</v>
      </c>
      <c r="B48" s="38">
        <v>5.93</v>
      </c>
      <c r="C48" s="38">
        <v>0.65029999999999999</v>
      </c>
      <c r="D48" s="38">
        <v>5.2797000000000001</v>
      </c>
      <c r="E48" s="38">
        <v>3.4655</v>
      </c>
      <c r="F48" s="38">
        <v>1.8142</v>
      </c>
      <c r="G48" s="15">
        <v>11.9215</v>
      </c>
      <c r="H48" s="38">
        <v>1.4869000000000001</v>
      </c>
      <c r="I48" s="38">
        <v>10.4346</v>
      </c>
      <c r="J48" s="38">
        <v>7.6346999999999996</v>
      </c>
      <c r="K48" s="38">
        <v>2.7999000000000001</v>
      </c>
    </row>
    <row r="49" spans="1:11">
      <c r="A49" s="51" t="s">
        <v>123</v>
      </c>
      <c r="B49" s="42" t="s">
        <v>70</v>
      </c>
      <c r="C49" s="42" t="s">
        <v>70</v>
      </c>
      <c r="D49" s="42" t="s">
        <v>70</v>
      </c>
      <c r="E49" s="42" t="s">
        <v>70</v>
      </c>
      <c r="F49" s="42" t="s">
        <v>70</v>
      </c>
      <c r="G49" s="15">
        <v>2.0365000000000002</v>
      </c>
      <c r="H49" s="42" t="s">
        <v>70</v>
      </c>
      <c r="I49" s="38">
        <v>1.5779000000000001</v>
      </c>
      <c r="J49" s="38">
        <v>0.76849999999999996</v>
      </c>
      <c r="K49" s="38">
        <v>0.80940000000000001</v>
      </c>
    </row>
    <row r="50" spans="1:11">
      <c r="A50" s="51" t="s">
        <v>124</v>
      </c>
      <c r="B50" s="38">
        <v>3.5341</v>
      </c>
      <c r="C50" s="38">
        <v>1.5156000000000001</v>
      </c>
      <c r="D50" s="38">
        <v>2.0185</v>
      </c>
      <c r="E50" s="38">
        <v>1.1171</v>
      </c>
      <c r="F50" s="38">
        <v>0.90139999999999998</v>
      </c>
      <c r="G50" s="15">
        <v>8.0853000000000002</v>
      </c>
      <c r="H50" s="38">
        <v>2.3582000000000001</v>
      </c>
      <c r="I50" s="38">
        <v>5.7271000000000001</v>
      </c>
      <c r="J50" s="38">
        <v>2.4878999999999998</v>
      </c>
      <c r="K50" s="38">
        <v>3.2391000000000001</v>
      </c>
    </row>
    <row r="51" spans="1:11">
      <c r="A51" s="51" t="s">
        <v>125</v>
      </c>
      <c r="B51" s="42" t="s">
        <v>248</v>
      </c>
      <c r="C51" s="42" t="s">
        <v>248</v>
      </c>
      <c r="D51" s="42" t="s">
        <v>248</v>
      </c>
      <c r="E51" s="42" t="s">
        <v>248</v>
      </c>
      <c r="F51" s="42" t="s">
        <v>248</v>
      </c>
      <c r="G51" s="15">
        <v>7.0145</v>
      </c>
      <c r="H51" s="38">
        <v>1.1232</v>
      </c>
      <c r="I51" s="38">
        <v>5.8913000000000002</v>
      </c>
      <c r="J51" s="38">
        <v>3.6116000000000001</v>
      </c>
      <c r="K51" s="38">
        <v>2.2797000000000001</v>
      </c>
    </row>
    <row r="52" spans="1:11">
      <c r="A52" s="51" t="s">
        <v>126</v>
      </c>
      <c r="B52" s="42" t="s">
        <v>70</v>
      </c>
      <c r="C52" s="42" t="s">
        <v>70</v>
      </c>
      <c r="D52" s="42" t="s">
        <v>70</v>
      </c>
      <c r="E52" s="42" t="s">
        <v>70</v>
      </c>
      <c r="F52" s="42" t="s">
        <v>70</v>
      </c>
      <c r="G52" s="22" t="s">
        <v>70</v>
      </c>
      <c r="H52" s="42" t="s">
        <v>70</v>
      </c>
      <c r="I52" s="42" t="s">
        <v>70</v>
      </c>
      <c r="J52" s="42" t="s">
        <v>70</v>
      </c>
      <c r="K52" s="42" t="s">
        <v>70</v>
      </c>
    </row>
    <row r="53" spans="1:11">
      <c r="A53" s="51" t="s">
        <v>127</v>
      </c>
      <c r="B53" s="38">
        <v>5.1665999999999999</v>
      </c>
      <c r="C53" s="38">
        <v>0.69979999999999998</v>
      </c>
      <c r="D53" s="38">
        <v>4.4667000000000003</v>
      </c>
      <c r="E53" s="38">
        <v>1.6548</v>
      </c>
      <c r="F53" s="38">
        <v>2.8119000000000001</v>
      </c>
      <c r="G53" s="15">
        <v>6.5582000000000003</v>
      </c>
      <c r="H53" s="38">
        <v>0.98570000000000002</v>
      </c>
      <c r="I53" s="38">
        <v>5.5726000000000004</v>
      </c>
      <c r="J53" s="38">
        <v>2.3544999999999998</v>
      </c>
      <c r="K53" s="38">
        <v>3.2181000000000002</v>
      </c>
    </row>
    <row r="54" spans="1:11">
      <c r="A54" s="51" t="s">
        <v>128</v>
      </c>
      <c r="B54" s="38">
        <v>2.0661</v>
      </c>
      <c r="C54" s="42" t="s">
        <v>70</v>
      </c>
      <c r="D54" s="38">
        <v>2.0661</v>
      </c>
      <c r="E54" s="38">
        <v>1.9722999999999999</v>
      </c>
      <c r="F54" s="42" t="s">
        <v>70</v>
      </c>
      <c r="G54" s="15">
        <v>4.3501000000000003</v>
      </c>
      <c r="H54" s="42" t="s">
        <v>70</v>
      </c>
      <c r="I54" s="38">
        <v>4.2511999999999999</v>
      </c>
      <c r="J54" s="38">
        <v>3.0215000000000001</v>
      </c>
      <c r="K54" s="38">
        <v>1.2297</v>
      </c>
    </row>
    <row r="55" spans="1:11">
      <c r="A55" s="40" t="s">
        <v>129</v>
      </c>
      <c r="B55" s="41"/>
      <c r="C55" s="41"/>
      <c r="D55" s="41"/>
      <c r="E55" s="41"/>
      <c r="F55" s="41"/>
      <c r="G55" s="41"/>
      <c r="H55" s="41"/>
      <c r="I55" s="41"/>
      <c r="J55" s="41"/>
      <c r="K55" s="41"/>
    </row>
    <row r="56" spans="1:11">
      <c r="A56" s="52" t="s">
        <v>131</v>
      </c>
      <c r="B56" s="38">
        <v>6.16</v>
      </c>
      <c r="C56" s="38">
        <v>1.8589</v>
      </c>
      <c r="D56" s="38">
        <v>4.3010999999999999</v>
      </c>
      <c r="E56" s="38">
        <v>1.9181999999999999</v>
      </c>
      <c r="F56" s="38">
        <v>2.3828</v>
      </c>
      <c r="G56" s="15">
        <v>6.657</v>
      </c>
      <c r="H56" s="38">
        <v>1.3433999999999999</v>
      </c>
      <c r="I56" s="38">
        <v>5.3136000000000001</v>
      </c>
      <c r="J56" s="38">
        <v>2.0703999999999998</v>
      </c>
      <c r="K56" s="38">
        <v>3.2431999999999999</v>
      </c>
    </row>
    <row r="57" spans="1:11">
      <c r="A57" s="52" t="s">
        <v>180</v>
      </c>
      <c r="B57" s="38">
        <v>3.0853999999999999</v>
      </c>
      <c r="C57" s="38">
        <v>0.87839999999999996</v>
      </c>
      <c r="D57" s="38">
        <v>2.2069999999999999</v>
      </c>
      <c r="E57" s="38">
        <v>1.7459</v>
      </c>
      <c r="F57" s="42" t="s">
        <v>70</v>
      </c>
      <c r="G57" s="15">
        <v>6.1870000000000003</v>
      </c>
      <c r="H57" s="38">
        <v>0.78639999999999999</v>
      </c>
      <c r="I57" s="38">
        <v>5.4005999999999998</v>
      </c>
      <c r="J57" s="38">
        <v>3.7515999999999998</v>
      </c>
      <c r="K57" s="38">
        <v>1.6489</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K59"/>
  <sheetViews>
    <sheetView workbookViewId="0"/>
  </sheetViews>
  <sheetFormatPr defaultRowHeight="15"/>
  <cols>
    <col min="1" max="1" width="26" customWidth="1"/>
    <col min="2" max="11" width="16" customWidth="1"/>
  </cols>
  <sheetData>
    <row r="1" spans="1:11">
      <c r="A1" s="2" t="s">
        <v>30</v>
      </c>
    </row>
    <row r="2" spans="1:11">
      <c r="A2" s="43" t="s">
        <v>73</v>
      </c>
      <c r="B2" s="66">
        <v>2005</v>
      </c>
      <c r="C2" s="45"/>
      <c r="D2" s="45"/>
      <c r="E2" s="45"/>
      <c r="F2" s="45"/>
      <c r="G2" s="66">
        <v>2007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10.378299999999999</v>
      </c>
      <c r="C4" s="38">
        <v>1.1977</v>
      </c>
      <c r="D4" s="38">
        <v>9.1806000000000001</v>
      </c>
      <c r="E4" s="38">
        <v>6.5063000000000004</v>
      </c>
      <c r="F4" s="38">
        <v>2.6787000000000001</v>
      </c>
      <c r="G4" s="15">
        <v>10.856</v>
      </c>
      <c r="H4" s="38">
        <v>0.83919999999999995</v>
      </c>
      <c r="I4" s="38">
        <v>10.0168</v>
      </c>
      <c r="J4" s="38">
        <v>6.6882000000000001</v>
      </c>
      <c r="K4" s="38">
        <v>3.3285999999999998</v>
      </c>
    </row>
    <row r="5" spans="1:11">
      <c r="A5" s="51" t="s">
        <v>79</v>
      </c>
      <c r="B5" s="38">
        <v>1.5775999999999999</v>
      </c>
      <c r="C5" s="42" t="s">
        <v>70</v>
      </c>
      <c r="D5" s="38">
        <v>1.5428999999999999</v>
      </c>
      <c r="E5" s="38">
        <v>1.4746999999999999</v>
      </c>
      <c r="F5" s="42" t="s">
        <v>70</v>
      </c>
      <c r="G5" s="15">
        <v>2.2597999999999998</v>
      </c>
      <c r="H5" s="42" t="s">
        <v>70</v>
      </c>
      <c r="I5" s="38">
        <v>2.0175000000000001</v>
      </c>
      <c r="J5" s="38">
        <v>1.8104</v>
      </c>
      <c r="K5" s="42" t="s">
        <v>70</v>
      </c>
    </row>
    <row r="6" spans="1:11">
      <c r="A6" s="51" t="s">
        <v>80</v>
      </c>
      <c r="B6" s="38">
        <v>19.267499999999998</v>
      </c>
      <c r="C6" s="38">
        <v>0.71530000000000005</v>
      </c>
      <c r="D6" s="38">
        <v>18.552199999999999</v>
      </c>
      <c r="E6" s="38">
        <v>11.409700000000001</v>
      </c>
      <c r="F6" s="38">
        <v>7.1473000000000004</v>
      </c>
      <c r="G6" s="15">
        <v>15.960900000000001</v>
      </c>
      <c r="H6" s="38">
        <v>0.55479999999999996</v>
      </c>
      <c r="I6" s="38">
        <v>15.4061</v>
      </c>
      <c r="J6" s="38">
        <v>9.1705000000000005</v>
      </c>
      <c r="K6" s="38">
        <v>6.2355999999999998</v>
      </c>
    </row>
    <row r="7" spans="1:11">
      <c r="A7" s="51" t="s">
        <v>81</v>
      </c>
      <c r="B7" s="38">
        <v>20.4236</v>
      </c>
      <c r="C7" s="38">
        <v>2.3108</v>
      </c>
      <c r="D7" s="38">
        <v>18.1128</v>
      </c>
      <c r="E7" s="38">
        <v>13.579700000000001</v>
      </c>
      <c r="F7" s="38">
        <v>4.5389999999999997</v>
      </c>
      <c r="G7" s="15">
        <v>15.964399999999999</v>
      </c>
      <c r="H7" s="38">
        <v>1.6429</v>
      </c>
      <c r="I7" s="38">
        <v>14.321400000000001</v>
      </c>
      <c r="J7" s="38">
        <v>11.266999999999999</v>
      </c>
      <c r="K7" s="38">
        <v>3.0543999999999998</v>
      </c>
    </row>
    <row r="8" spans="1:11">
      <c r="A8" s="51" t="s">
        <v>82</v>
      </c>
      <c r="B8" s="38">
        <v>4.4009</v>
      </c>
      <c r="C8" s="38">
        <v>1.56</v>
      </c>
      <c r="D8" s="38">
        <v>2.8409</v>
      </c>
      <c r="E8" s="38">
        <v>2.2793999999999999</v>
      </c>
      <c r="F8" s="38">
        <v>0.5615</v>
      </c>
      <c r="G8" s="15">
        <v>6.9010999999999996</v>
      </c>
      <c r="H8" s="38">
        <v>0.52380000000000004</v>
      </c>
      <c r="I8" s="38">
        <v>6.3773</v>
      </c>
      <c r="J8" s="38">
        <v>1.8361000000000001</v>
      </c>
      <c r="K8" s="38">
        <v>4.5411999999999999</v>
      </c>
    </row>
    <row r="9" spans="1:11">
      <c r="A9" s="51" t="s">
        <v>83</v>
      </c>
      <c r="B9" s="38">
        <v>32.987499999999997</v>
      </c>
      <c r="C9" s="38">
        <v>2.7989000000000002</v>
      </c>
      <c r="D9" s="38">
        <v>30.188600000000001</v>
      </c>
      <c r="E9" s="38">
        <v>27.794799999999999</v>
      </c>
      <c r="F9" s="38">
        <v>2.423</v>
      </c>
      <c r="G9" s="15">
        <v>33.779299999999999</v>
      </c>
      <c r="H9" s="38">
        <v>0.99639999999999995</v>
      </c>
      <c r="I9" s="38">
        <v>32.782899999999998</v>
      </c>
      <c r="J9" s="38">
        <v>29.889800000000001</v>
      </c>
      <c r="K9" s="38">
        <v>2.8931</v>
      </c>
    </row>
    <row r="10" spans="1:11">
      <c r="A10" s="51" t="s">
        <v>84</v>
      </c>
      <c r="B10" s="38">
        <v>11.478999999999999</v>
      </c>
      <c r="C10" s="38">
        <v>0.94120000000000004</v>
      </c>
      <c r="D10" s="38">
        <v>10.537699999999999</v>
      </c>
      <c r="E10" s="38">
        <v>3.5341</v>
      </c>
      <c r="F10" s="38">
        <v>7.0037000000000003</v>
      </c>
      <c r="G10" s="15">
        <v>14.9276</v>
      </c>
      <c r="H10" s="42" t="s">
        <v>70</v>
      </c>
      <c r="I10" s="38">
        <v>14.4519</v>
      </c>
      <c r="J10" s="38">
        <v>7.0952999999999999</v>
      </c>
      <c r="K10" s="38">
        <v>7.3566000000000003</v>
      </c>
    </row>
    <row r="11" spans="1:11">
      <c r="A11" s="51" t="s">
        <v>85</v>
      </c>
      <c r="B11" s="38">
        <v>4.5095999999999998</v>
      </c>
      <c r="C11" s="38">
        <v>0.50560000000000005</v>
      </c>
      <c r="D11" s="38">
        <v>4.0039999999999996</v>
      </c>
      <c r="E11" s="38">
        <v>1.7465999999999999</v>
      </c>
      <c r="F11" s="38">
        <v>2.2574000000000001</v>
      </c>
      <c r="G11" s="15">
        <v>6.8952999999999998</v>
      </c>
      <c r="H11" s="42" t="s">
        <v>70</v>
      </c>
      <c r="I11" s="38">
        <v>6.6741999999999999</v>
      </c>
      <c r="J11" s="38">
        <v>1.5086999999999999</v>
      </c>
      <c r="K11" s="38">
        <v>5.1654999999999998</v>
      </c>
    </row>
    <row r="12" spans="1:11">
      <c r="A12" s="51" t="s">
        <v>86</v>
      </c>
      <c r="B12" s="38">
        <v>4.5369999999999999</v>
      </c>
      <c r="C12" s="38">
        <v>1.27</v>
      </c>
      <c r="D12" s="38">
        <v>3.2669999999999999</v>
      </c>
      <c r="E12" s="38">
        <v>2.4020999999999999</v>
      </c>
      <c r="F12" s="38">
        <v>0.86499999999999999</v>
      </c>
      <c r="G12" s="15">
        <v>4.7670000000000003</v>
      </c>
      <c r="H12" s="38">
        <v>1.1185</v>
      </c>
      <c r="I12" s="38">
        <v>3.6484999999999999</v>
      </c>
      <c r="J12" s="38">
        <v>1.5703</v>
      </c>
      <c r="K12" s="38">
        <v>2.0781999999999998</v>
      </c>
    </row>
    <row r="13" spans="1:11">
      <c r="A13" s="51" t="s">
        <v>87</v>
      </c>
      <c r="B13" s="38">
        <v>7.6538000000000004</v>
      </c>
      <c r="C13" s="38">
        <v>1.2851999999999999</v>
      </c>
      <c r="D13" s="38">
        <v>6.3686999999999996</v>
      </c>
      <c r="E13" s="38">
        <v>1.2135</v>
      </c>
      <c r="F13" s="38">
        <v>5.1551999999999998</v>
      </c>
      <c r="G13" s="15">
        <v>8.1511999999999993</v>
      </c>
      <c r="H13" s="38">
        <v>1.6413</v>
      </c>
      <c r="I13" s="38">
        <v>6.5099</v>
      </c>
      <c r="J13" s="38">
        <v>1.3048</v>
      </c>
      <c r="K13" s="38">
        <v>5.2050999999999998</v>
      </c>
    </row>
    <row r="14" spans="1:11">
      <c r="A14" s="51" t="s">
        <v>88</v>
      </c>
      <c r="B14" s="38">
        <v>2.7561</v>
      </c>
      <c r="C14" s="38">
        <v>0.53100000000000003</v>
      </c>
      <c r="D14" s="38">
        <v>2.2250999999999999</v>
      </c>
      <c r="E14" s="38">
        <v>1.0841000000000001</v>
      </c>
      <c r="F14" s="38">
        <v>1.141</v>
      </c>
      <c r="G14" s="15">
        <v>3.4096000000000002</v>
      </c>
      <c r="H14" s="42" t="s">
        <v>70</v>
      </c>
      <c r="I14" s="38">
        <v>3.0977000000000001</v>
      </c>
      <c r="J14" s="38">
        <v>0.94359999999999999</v>
      </c>
      <c r="K14" s="38">
        <v>2.1541000000000001</v>
      </c>
    </row>
    <row r="15" spans="1:11">
      <c r="A15" s="51" t="s">
        <v>89</v>
      </c>
      <c r="B15" s="38">
        <v>8.1491000000000007</v>
      </c>
      <c r="C15" s="38">
        <v>1.1307</v>
      </c>
      <c r="D15" s="38">
        <v>7.0183999999999997</v>
      </c>
      <c r="E15" s="38">
        <v>3.8189000000000002</v>
      </c>
      <c r="F15" s="38">
        <v>3.2021999999999999</v>
      </c>
      <c r="G15" s="15">
        <v>9.6638999999999999</v>
      </c>
      <c r="H15" s="38">
        <v>0.50180000000000002</v>
      </c>
      <c r="I15" s="38">
        <v>9.1622000000000003</v>
      </c>
      <c r="J15" s="38">
        <v>5.4694000000000003</v>
      </c>
      <c r="K15" s="38">
        <v>3.6928000000000001</v>
      </c>
    </row>
    <row r="16" spans="1:11">
      <c r="A16" s="51" t="s">
        <v>90</v>
      </c>
      <c r="B16" s="38">
        <v>8.2547999999999995</v>
      </c>
      <c r="C16" s="38">
        <v>0.52780000000000005</v>
      </c>
      <c r="D16" s="38">
        <v>7.7268999999999997</v>
      </c>
      <c r="E16" s="38">
        <v>6.1955999999999998</v>
      </c>
      <c r="F16" s="38">
        <v>1.5314000000000001</v>
      </c>
      <c r="G16" s="15">
        <v>8.0672999999999995</v>
      </c>
      <c r="H16" s="42" t="s">
        <v>70</v>
      </c>
      <c r="I16" s="38">
        <v>7.819</v>
      </c>
      <c r="J16" s="38">
        <v>5.3837999999999999</v>
      </c>
      <c r="K16" s="38">
        <v>2.4352</v>
      </c>
    </row>
    <row r="17" spans="1:11">
      <c r="A17" s="51" t="s">
        <v>91</v>
      </c>
      <c r="B17" s="38">
        <v>9.4944000000000006</v>
      </c>
      <c r="C17" s="38">
        <v>0.92849999999999999</v>
      </c>
      <c r="D17" s="38">
        <v>8.5658999999999992</v>
      </c>
      <c r="E17" s="38">
        <v>5.5236999999999998</v>
      </c>
      <c r="F17" s="38">
        <v>3.0421999999999998</v>
      </c>
      <c r="G17" s="15">
        <v>9.1328999999999994</v>
      </c>
      <c r="H17" s="38">
        <v>1.4413</v>
      </c>
      <c r="I17" s="38">
        <v>7.6916000000000002</v>
      </c>
      <c r="J17" s="38">
        <v>4.2457000000000003</v>
      </c>
      <c r="K17" s="38">
        <v>3.4460000000000002</v>
      </c>
    </row>
    <row r="18" spans="1:11">
      <c r="A18" s="51" t="s">
        <v>92</v>
      </c>
      <c r="B18" s="38">
        <v>3.7326999999999999</v>
      </c>
      <c r="C18" s="38">
        <v>0.63290000000000002</v>
      </c>
      <c r="D18" s="38">
        <v>3.0998000000000001</v>
      </c>
      <c r="E18" s="38">
        <v>1.1720999999999999</v>
      </c>
      <c r="F18" s="38">
        <v>1.9277</v>
      </c>
      <c r="G18" s="15">
        <v>5.4173999999999998</v>
      </c>
      <c r="H18" s="42" t="s">
        <v>70</v>
      </c>
      <c r="I18" s="38">
        <v>5.0091999999999999</v>
      </c>
      <c r="J18" s="38">
        <v>1.9097999999999999</v>
      </c>
      <c r="K18" s="38">
        <v>3.0994999999999999</v>
      </c>
    </row>
    <row r="19" spans="1:11">
      <c r="A19" s="51" t="s">
        <v>93</v>
      </c>
      <c r="B19" s="38">
        <v>4.1058000000000003</v>
      </c>
      <c r="C19" s="42" t="s">
        <v>70</v>
      </c>
      <c r="D19" s="38">
        <v>3.8077000000000001</v>
      </c>
      <c r="E19" s="38">
        <v>1.7936000000000001</v>
      </c>
      <c r="F19" s="38">
        <v>2.0141</v>
      </c>
      <c r="G19" s="15">
        <v>4.9577</v>
      </c>
      <c r="H19" s="42" t="s">
        <v>70</v>
      </c>
      <c r="I19" s="38">
        <v>4.7656999999999998</v>
      </c>
      <c r="J19" s="38">
        <v>1.9733000000000001</v>
      </c>
      <c r="K19" s="38">
        <v>2.7923</v>
      </c>
    </row>
    <row r="20" spans="1:11">
      <c r="A20" s="51" t="s">
        <v>94</v>
      </c>
      <c r="B20" s="38">
        <v>6.2906000000000004</v>
      </c>
      <c r="C20" s="38">
        <v>1.0067999999999999</v>
      </c>
      <c r="D20" s="38">
        <v>5.2838000000000003</v>
      </c>
      <c r="E20" s="38">
        <v>2.7183000000000002</v>
      </c>
      <c r="F20" s="38">
        <v>2.5655000000000001</v>
      </c>
      <c r="G20" s="15">
        <v>8.2027000000000001</v>
      </c>
      <c r="H20" s="42" t="s">
        <v>70</v>
      </c>
      <c r="I20" s="38">
        <v>7.7337999999999996</v>
      </c>
      <c r="J20" s="38">
        <v>4.0728</v>
      </c>
      <c r="K20" s="38">
        <v>3.661</v>
      </c>
    </row>
    <row r="21" spans="1:11">
      <c r="A21" s="51" t="s">
        <v>95</v>
      </c>
      <c r="B21" s="38">
        <v>1.4292</v>
      </c>
      <c r="C21" s="42" t="s">
        <v>70</v>
      </c>
      <c r="D21" s="38">
        <v>0.93889999999999996</v>
      </c>
      <c r="E21" s="42" t="s">
        <v>70</v>
      </c>
      <c r="F21" s="38">
        <v>0.7681</v>
      </c>
      <c r="G21" s="15">
        <v>2.2532999999999999</v>
      </c>
      <c r="H21" s="42" t="s">
        <v>70</v>
      </c>
      <c r="I21" s="38">
        <v>2.0007999999999999</v>
      </c>
      <c r="J21" s="38">
        <v>0.86260000000000003</v>
      </c>
      <c r="K21" s="38">
        <v>1.1382000000000001</v>
      </c>
    </row>
    <row r="22" spans="1:11">
      <c r="A22" s="51" t="s">
        <v>96</v>
      </c>
      <c r="B22" s="38">
        <v>0.92849999999999999</v>
      </c>
      <c r="C22" s="42" t="s">
        <v>70</v>
      </c>
      <c r="D22" s="38">
        <v>0.85629999999999995</v>
      </c>
      <c r="E22" s="42" t="s">
        <v>70</v>
      </c>
      <c r="F22" s="42" t="s">
        <v>70</v>
      </c>
      <c r="G22" s="15">
        <v>1.1165</v>
      </c>
      <c r="H22" s="42" t="s">
        <v>70</v>
      </c>
      <c r="I22" s="38">
        <v>1.0621</v>
      </c>
      <c r="J22" s="38">
        <v>0.55940000000000001</v>
      </c>
      <c r="K22" s="38">
        <v>0.50270000000000004</v>
      </c>
    </row>
    <row r="23" spans="1:11">
      <c r="A23" s="51" t="s">
        <v>97</v>
      </c>
      <c r="B23" s="38">
        <v>1.0255000000000001</v>
      </c>
      <c r="C23" s="42" t="s">
        <v>70</v>
      </c>
      <c r="D23" s="38">
        <v>0.69679999999999997</v>
      </c>
      <c r="E23" s="38">
        <v>0.55259999999999998</v>
      </c>
      <c r="F23" s="42" t="s">
        <v>70</v>
      </c>
      <c r="G23" s="15">
        <v>1.6969000000000001</v>
      </c>
      <c r="H23" s="42" t="s">
        <v>70</v>
      </c>
      <c r="I23" s="38">
        <v>1.5355000000000001</v>
      </c>
      <c r="J23" s="38">
        <v>0.83</v>
      </c>
      <c r="K23" s="38">
        <v>0.70540000000000003</v>
      </c>
    </row>
    <row r="24" spans="1:11">
      <c r="A24" s="51" t="s">
        <v>98</v>
      </c>
      <c r="B24" s="38">
        <v>4.18</v>
      </c>
      <c r="C24" s="38">
        <v>0.94040000000000001</v>
      </c>
      <c r="D24" s="38">
        <v>3.2395999999999998</v>
      </c>
      <c r="E24" s="38">
        <v>1.2291000000000001</v>
      </c>
      <c r="F24" s="38">
        <v>2.0118999999999998</v>
      </c>
      <c r="G24" s="15">
        <v>4.4786999999999999</v>
      </c>
      <c r="H24" s="38">
        <v>0.57320000000000004</v>
      </c>
      <c r="I24" s="38">
        <v>3.9055</v>
      </c>
      <c r="J24" s="38">
        <v>1.0681</v>
      </c>
      <c r="K24" s="38">
        <v>2.8374000000000001</v>
      </c>
    </row>
    <row r="25" spans="1:11">
      <c r="A25" s="51" t="s">
        <v>99</v>
      </c>
      <c r="B25" s="38">
        <v>6.9188000000000001</v>
      </c>
      <c r="C25" s="38">
        <v>1.3715999999999999</v>
      </c>
      <c r="D25" s="38">
        <v>5.5471000000000004</v>
      </c>
      <c r="E25" s="38">
        <v>3.2305000000000001</v>
      </c>
      <c r="F25" s="38">
        <v>2.3166000000000002</v>
      </c>
      <c r="G25" s="15">
        <v>6.4095000000000004</v>
      </c>
      <c r="H25" s="38">
        <v>1.0430999999999999</v>
      </c>
      <c r="I25" s="38">
        <v>5.3665000000000003</v>
      </c>
      <c r="J25" s="38">
        <v>3.5497999999999998</v>
      </c>
      <c r="K25" s="38">
        <v>1.8167</v>
      </c>
    </row>
    <row r="26" spans="1:11">
      <c r="A26" s="51" t="s">
        <v>100</v>
      </c>
      <c r="B26" s="38">
        <v>3.0905</v>
      </c>
      <c r="C26" s="38">
        <v>0.53400000000000003</v>
      </c>
      <c r="D26" s="38">
        <v>2.5566</v>
      </c>
      <c r="E26" s="38">
        <v>1.2714000000000001</v>
      </c>
      <c r="F26" s="38">
        <v>1.2861</v>
      </c>
      <c r="G26" s="15">
        <v>2.4624000000000001</v>
      </c>
      <c r="H26" s="42" t="s">
        <v>70</v>
      </c>
      <c r="I26" s="38">
        <v>2.2383999999999999</v>
      </c>
      <c r="J26" s="38">
        <v>1.4106000000000001</v>
      </c>
      <c r="K26" s="38">
        <v>0.82789999999999997</v>
      </c>
    </row>
    <row r="27" spans="1:11">
      <c r="A27" s="51" t="s">
        <v>101</v>
      </c>
      <c r="B27" s="38">
        <v>7.3205</v>
      </c>
      <c r="C27" s="38">
        <v>0.629</v>
      </c>
      <c r="D27" s="38">
        <v>6.6916000000000002</v>
      </c>
      <c r="E27" s="38">
        <v>3.5648</v>
      </c>
      <c r="F27" s="38">
        <v>3.1267999999999998</v>
      </c>
      <c r="G27" s="15">
        <v>8.0748999999999995</v>
      </c>
      <c r="H27" s="38">
        <v>0.60970000000000002</v>
      </c>
      <c r="I27" s="38">
        <v>7.4650999999999996</v>
      </c>
      <c r="J27" s="38">
        <v>4.0042999999999997</v>
      </c>
      <c r="K27" s="38">
        <v>3.4607999999999999</v>
      </c>
    </row>
    <row r="28" spans="1:11">
      <c r="A28" s="51" t="s">
        <v>102</v>
      </c>
      <c r="B28" s="38">
        <v>0.55930000000000002</v>
      </c>
      <c r="C28" s="42" t="s">
        <v>70</v>
      </c>
      <c r="D28" s="42" t="s">
        <v>70</v>
      </c>
      <c r="E28" s="42" t="s">
        <v>70</v>
      </c>
      <c r="F28" s="42" t="s">
        <v>70</v>
      </c>
      <c r="G28" s="15">
        <v>1.0742</v>
      </c>
      <c r="H28" s="42" t="s">
        <v>70</v>
      </c>
      <c r="I28" s="38">
        <v>1.0156000000000001</v>
      </c>
      <c r="J28" s="38">
        <v>0.94220000000000004</v>
      </c>
      <c r="K28" s="42" t="s">
        <v>70</v>
      </c>
    </row>
    <row r="29" spans="1:11">
      <c r="A29" s="51" t="s">
        <v>103</v>
      </c>
      <c r="B29" s="38">
        <v>2.7118000000000002</v>
      </c>
      <c r="C29" s="42" t="s">
        <v>70</v>
      </c>
      <c r="D29" s="38">
        <v>2.2401</v>
      </c>
      <c r="E29" s="38">
        <v>1.1688000000000001</v>
      </c>
      <c r="F29" s="38">
        <v>1.0712999999999999</v>
      </c>
      <c r="G29" s="15">
        <v>1.7407999999999999</v>
      </c>
      <c r="H29" s="42" t="s">
        <v>70</v>
      </c>
      <c r="I29" s="38">
        <v>1.6045</v>
      </c>
      <c r="J29" s="38">
        <v>0.84199999999999997</v>
      </c>
      <c r="K29" s="38">
        <v>0.76249999999999996</v>
      </c>
    </row>
    <row r="30" spans="1:11">
      <c r="A30" s="51" t="s">
        <v>104</v>
      </c>
      <c r="B30" s="38">
        <v>3.2791999999999999</v>
      </c>
      <c r="C30" s="42" t="s">
        <v>70</v>
      </c>
      <c r="D30" s="38">
        <v>3.153</v>
      </c>
      <c r="E30" s="38">
        <v>1.7108000000000001</v>
      </c>
      <c r="F30" s="38">
        <v>1.4432</v>
      </c>
      <c r="G30" s="15">
        <v>4.3055000000000003</v>
      </c>
      <c r="H30" s="42" t="s">
        <v>70</v>
      </c>
      <c r="I30" s="38">
        <v>4.0457999999999998</v>
      </c>
      <c r="J30" s="38">
        <v>2.4131</v>
      </c>
      <c r="K30" s="38">
        <v>1.6327</v>
      </c>
    </row>
    <row r="31" spans="1:11">
      <c r="A31" s="51" t="s">
        <v>105</v>
      </c>
      <c r="B31" s="38">
        <v>7.1828000000000003</v>
      </c>
      <c r="C31" s="38">
        <v>0.59209999999999996</v>
      </c>
      <c r="D31" s="38">
        <v>6.5907999999999998</v>
      </c>
      <c r="E31" s="38">
        <v>3.931</v>
      </c>
      <c r="F31" s="38">
        <v>2.6597</v>
      </c>
      <c r="G31" s="15">
        <v>7.5674999999999999</v>
      </c>
      <c r="H31" s="38">
        <v>0.51800000000000002</v>
      </c>
      <c r="I31" s="38">
        <v>7.0495000000000001</v>
      </c>
      <c r="J31" s="38">
        <v>5.1193999999999997</v>
      </c>
      <c r="K31" s="38">
        <v>1.9300999999999999</v>
      </c>
    </row>
    <row r="32" spans="1:11">
      <c r="A32" s="51" t="s">
        <v>106</v>
      </c>
      <c r="B32" s="38">
        <v>16.8368</v>
      </c>
      <c r="C32" s="38">
        <v>1.4957</v>
      </c>
      <c r="D32" s="38">
        <v>15.341200000000001</v>
      </c>
      <c r="E32" s="38">
        <v>9.9578000000000007</v>
      </c>
      <c r="F32" s="38">
        <v>5.3834</v>
      </c>
      <c r="G32" s="15">
        <v>22.420500000000001</v>
      </c>
      <c r="H32" s="38">
        <v>1.9174</v>
      </c>
      <c r="I32" s="38">
        <v>20.5031</v>
      </c>
      <c r="J32" s="38">
        <v>11.286899999999999</v>
      </c>
      <c r="K32" s="38">
        <v>9.2162000000000006</v>
      </c>
    </row>
    <row r="33" spans="1:11">
      <c r="A33" s="51" t="s">
        <v>107</v>
      </c>
      <c r="B33" s="38">
        <v>2.5558999999999998</v>
      </c>
      <c r="C33" s="42" t="s">
        <v>70</v>
      </c>
      <c r="D33" s="38">
        <v>2.2195999999999998</v>
      </c>
      <c r="E33" s="38">
        <v>1.5075000000000001</v>
      </c>
      <c r="F33" s="38">
        <v>0.72399999999999998</v>
      </c>
      <c r="G33" s="15">
        <v>2.6518000000000002</v>
      </c>
      <c r="H33" s="42" t="s">
        <v>70</v>
      </c>
      <c r="I33" s="38">
        <v>2.3203</v>
      </c>
      <c r="J33" s="38">
        <v>1.1826000000000001</v>
      </c>
      <c r="K33" s="38">
        <v>1.1375999999999999</v>
      </c>
    </row>
    <row r="34" spans="1:11">
      <c r="A34" s="51" t="s">
        <v>108</v>
      </c>
      <c r="B34" s="38">
        <v>3.3184</v>
      </c>
      <c r="C34" s="38">
        <v>0.81289999999999996</v>
      </c>
      <c r="D34" s="38">
        <v>2.5055999999999998</v>
      </c>
      <c r="E34" s="38">
        <v>1.2684</v>
      </c>
      <c r="F34" s="38">
        <v>1.2634000000000001</v>
      </c>
      <c r="G34" s="15">
        <v>3.8971</v>
      </c>
      <c r="H34" s="42" t="s">
        <v>70</v>
      </c>
      <c r="I34" s="38">
        <v>3.4708000000000001</v>
      </c>
      <c r="J34" s="42" t="s">
        <v>70</v>
      </c>
      <c r="K34" s="38">
        <v>3.1978</v>
      </c>
    </row>
    <row r="35" spans="1:11">
      <c r="A35" s="51" t="s">
        <v>109</v>
      </c>
      <c r="B35" s="38">
        <v>25.348700000000001</v>
      </c>
      <c r="C35" s="38">
        <v>1.4574</v>
      </c>
      <c r="D35" s="38">
        <v>23.891200000000001</v>
      </c>
      <c r="E35" s="38">
        <v>12.690899999999999</v>
      </c>
      <c r="F35" s="38">
        <v>11.2004</v>
      </c>
      <c r="G35" s="15">
        <v>22.6097</v>
      </c>
      <c r="H35" s="38">
        <v>1.9877</v>
      </c>
      <c r="I35" s="38">
        <v>20.622</v>
      </c>
      <c r="J35" s="38">
        <v>11.5182</v>
      </c>
      <c r="K35" s="38">
        <v>9.1037999999999997</v>
      </c>
    </row>
    <row r="36" spans="1:11">
      <c r="A36" s="51" t="s">
        <v>110</v>
      </c>
      <c r="B36" s="38">
        <v>6.2043999999999997</v>
      </c>
      <c r="C36" s="38">
        <v>1.2450000000000001</v>
      </c>
      <c r="D36" s="38">
        <v>4.9593999999999996</v>
      </c>
      <c r="E36" s="38">
        <v>0.93610000000000004</v>
      </c>
      <c r="F36" s="38">
        <v>4.0232999999999999</v>
      </c>
      <c r="G36" s="15">
        <v>8.9977</v>
      </c>
      <c r="H36" s="38">
        <v>1.0994999999999999</v>
      </c>
      <c r="I36" s="38">
        <v>7.8982000000000001</v>
      </c>
      <c r="J36" s="38">
        <v>1.2075</v>
      </c>
      <c r="K36" s="38">
        <v>6.6906999999999996</v>
      </c>
    </row>
    <row r="37" spans="1:11">
      <c r="A37" s="51" t="s">
        <v>111</v>
      </c>
      <c r="B37" s="38">
        <v>6.4596999999999998</v>
      </c>
      <c r="C37" s="38">
        <v>0.6925</v>
      </c>
      <c r="D37" s="38">
        <v>5.7671999999999999</v>
      </c>
      <c r="E37" s="38">
        <v>1.9564999999999999</v>
      </c>
      <c r="F37" s="38">
        <v>3.8107000000000002</v>
      </c>
      <c r="G37" s="15">
        <v>7.3928000000000003</v>
      </c>
      <c r="H37" s="38">
        <v>0.57730000000000004</v>
      </c>
      <c r="I37" s="38">
        <v>6.8154000000000003</v>
      </c>
      <c r="J37" s="38">
        <v>2.4540000000000002</v>
      </c>
      <c r="K37" s="38">
        <v>4.3613999999999997</v>
      </c>
    </row>
    <row r="38" spans="1:11">
      <c r="A38" s="51" t="s">
        <v>112</v>
      </c>
      <c r="B38" s="38">
        <v>1.6655</v>
      </c>
      <c r="C38" s="42" t="s">
        <v>70</v>
      </c>
      <c r="D38" s="38">
        <v>1.3668</v>
      </c>
      <c r="E38" s="38">
        <v>0.88390000000000002</v>
      </c>
      <c r="F38" s="42" t="s">
        <v>70</v>
      </c>
      <c r="G38" s="15">
        <v>2.8871000000000002</v>
      </c>
      <c r="H38" s="38">
        <v>0.63570000000000004</v>
      </c>
      <c r="I38" s="38">
        <v>2.2515000000000001</v>
      </c>
      <c r="J38" s="38">
        <v>1.4651000000000001</v>
      </c>
      <c r="K38" s="38">
        <v>0.78639999999999999</v>
      </c>
    </row>
    <row r="39" spans="1:11">
      <c r="A39" s="51" t="s">
        <v>113</v>
      </c>
      <c r="B39" s="38">
        <v>0.89780000000000004</v>
      </c>
      <c r="C39" s="42" t="s">
        <v>70</v>
      </c>
      <c r="D39" s="38">
        <v>0.66520000000000001</v>
      </c>
      <c r="E39" s="42" t="s">
        <v>70</v>
      </c>
      <c r="F39" s="42" t="s">
        <v>70</v>
      </c>
      <c r="G39" s="15">
        <v>2.7328999999999999</v>
      </c>
      <c r="H39" s="38">
        <v>0.73640000000000005</v>
      </c>
      <c r="I39" s="38">
        <v>1.9964</v>
      </c>
      <c r="J39" s="38">
        <v>0.72260000000000002</v>
      </c>
      <c r="K39" s="38">
        <v>1.2738</v>
      </c>
    </row>
    <row r="40" spans="1:11">
      <c r="A40" s="51" t="s">
        <v>114</v>
      </c>
      <c r="B40" s="38">
        <v>5.9561999999999999</v>
      </c>
      <c r="C40" s="38">
        <v>0.75639999999999996</v>
      </c>
      <c r="D40" s="38">
        <v>5.1997999999999998</v>
      </c>
      <c r="E40" s="38">
        <v>3.2675999999999998</v>
      </c>
      <c r="F40" s="38">
        <v>1.9320999999999999</v>
      </c>
      <c r="G40" s="15">
        <v>5.2020999999999997</v>
      </c>
      <c r="H40" s="42" t="s">
        <v>70</v>
      </c>
      <c r="I40" s="38">
        <v>4.7816999999999998</v>
      </c>
      <c r="J40" s="38">
        <v>3.532</v>
      </c>
      <c r="K40" s="38">
        <v>1.2497</v>
      </c>
    </row>
    <row r="41" spans="1:11">
      <c r="A41" s="51" t="s">
        <v>115</v>
      </c>
      <c r="B41" s="38">
        <v>13.672700000000001</v>
      </c>
      <c r="C41" s="38">
        <v>1.4348000000000001</v>
      </c>
      <c r="D41" s="38">
        <v>12.2378</v>
      </c>
      <c r="E41" s="38">
        <v>6.9398</v>
      </c>
      <c r="F41" s="38">
        <v>5.298</v>
      </c>
      <c r="G41" s="15">
        <v>12.5533</v>
      </c>
      <c r="H41" s="38">
        <v>0.82150000000000001</v>
      </c>
      <c r="I41" s="38">
        <v>11.7318</v>
      </c>
      <c r="J41" s="38">
        <v>5.0712000000000002</v>
      </c>
      <c r="K41" s="38">
        <v>6.6605999999999996</v>
      </c>
    </row>
    <row r="42" spans="1:11">
      <c r="A42" s="51" t="s">
        <v>116</v>
      </c>
      <c r="B42" s="38">
        <v>2.3239999999999998</v>
      </c>
      <c r="C42" s="42" t="s">
        <v>70</v>
      </c>
      <c r="D42" s="38">
        <v>1.8582000000000001</v>
      </c>
      <c r="E42" s="38">
        <v>0.8972</v>
      </c>
      <c r="F42" s="38">
        <v>0.96099999999999997</v>
      </c>
      <c r="G42" s="15">
        <v>2.2568000000000001</v>
      </c>
      <c r="H42" s="42" t="s">
        <v>70</v>
      </c>
      <c r="I42" s="38">
        <v>2.0247000000000002</v>
      </c>
      <c r="J42" s="38">
        <v>0.59160000000000001</v>
      </c>
      <c r="K42" s="38">
        <v>1.4331</v>
      </c>
    </row>
    <row r="43" spans="1:11">
      <c r="A43" s="51" t="s">
        <v>117</v>
      </c>
      <c r="B43" s="38">
        <v>7.1228999999999996</v>
      </c>
      <c r="C43" s="38">
        <v>0.92449999999999999</v>
      </c>
      <c r="D43" s="38">
        <v>6.1984000000000004</v>
      </c>
      <c r="E43" s="38">
        <v>2.3782999999999999</v>
      </c>
      <c r="F43" s="38">
        <v>3.8201000000000001</v>
      </c>
      <c r="G43" s="15">
        <v>7.2891000000000004</v>
      </c>
      <c r="H43" s="38">
        <v>0.83489999999999998</v>
      </c>
      <c r="I43" s="38">
        <v>6.4542000000000002</v>
      </c>
      <c r="J43" s="38">
        <v>2.6648000000000001</v>
      </c>
      <c r="K43" s="38">
        <v>3.7894000000000001</v>
      </c>
    </row>
    <row r="44" spans="1:11">
      <c r="A44" s="51" t="s">
        <v>118</v>
      </c>
      <c r="B44" s="38">
        <v>2.109</v>
      </c>
      <c r="C44" s="42" t="s">
        <v>70</v>
      </c>
      <c r="D44" s="38">
        <v>1.7497</v>
      </c>
      <c r="E44" s="38">
        <v>1.4321999999999999</v>
      </c>
      <c r="F44" s="42" t="s">
        <v>70</v>
      </c>
      <c r="G44" s="15">
        <v>3.7637999999999998</v>
      </c>
      <c r="H44" s="42" t="s">
        <v>70</v>
      </c>
      <c r="I44" s="38">
        <v>3.5815000000000001</v>
      </c>
      <c r="J44" s="38">
        <v>2.1600999999999999</v>
      </c>
      <c r="K44" s="38">
        <v>1.4214</v>
      </c>
    </row>
    <row r="45" spans="1:11">
      <c r="A45" s="51" t="s">
        <v>119</v>
      </c>
      <c r="B45" s="38">
        <v>3.9632999999999998</v>
      </c>
      <c r="C45" s="42" t="s">
        <v>70</v>
      </c>
      <c r="D45" s="38">
        <v>3.4897</v>
      </c>
      <c r="E45" s="38">
        <v>1.8922000000000001</v>
      </c>
      <c r="F45" s="38">
        <v>1.5974999999999999</v>
      </c>
      <c r="G45" s="15">
        <v>4.33</v>
      </c>
      <c r="H45" s="42" t="s">
        <v>70</v>
      </c>
      <c r="I45" s="38">
        <v>4.133</v>
      </c>
      <c r="J45" s="38">
        <v>2.8208000000000002</v>
      </c>
      <c r="K45" s="38">
        <v>1.3121</v>
      </c>
    </row>
    <row r="46" spans="1:11">
      <c r="A46" s="51" t="s">
        <v>120</v>
      </c>
      <c r="B46" s="38">
        <v>2.2465999999999999</v>
      </c>
      <c r="C46" s="38">
        <v>0.5524</v>
      </c>
      <c r="D46" s="38">
        <v>1.6941999999999999</v>
      </c>
      <c r="E46" s="38">
        <v>1.4241999999999999</v>
      </c>
      <c r="F46" s="42" t="s">
        <v>70</v>
      </c>
      <c r="G46" s="15">
        <v>2.1932999999999998</v>
      </c>
      <c r="H46" s="42" t="s">
        <v>70</v>
      </c>
      <c r="I46" s="38">
        <v>1.8549</v>
      </c>
      <c r="J46" s="38">
        <v>1.1854</v>
      </c>
      <c r="K46" s="38">
        <v>0.66949999999999998</v>
      </c>
    </row>
    <row r="47" spans="1:11">
      <c r="A47" s="51" t="s">
        <v>121</v>
      </c>
      <c r="B47" s="38">
        <v>15.2776</v>
      </c>
      <c r="C47" s="38">
        <v>2.1998000000000002</v>
      </c>
      <c r="D47" s="38">
        <v>13.0779</v>
      </c>
      <c r="E47" s="38">
        <v>9.0111000000000008</v>
      </c>
      <c r="F47" s="38">
        <v>4.0667</v>
      </c>
      <c r="G47" s="15">
        <v>15.998100000000001</v>
      </c>
      <c r="H47" s="38">
        <v>1.6546000000000001</v>
      </c>
      <c r="I47" s="38">
        <v>14.3436</v>
      </c>
      <c r="J47" s="38">
        <v>9.4208999999999996</v>
      </c>
      <c r="K47" s="38">
        <v>4.9226999999999999</v>
      </c>
    </row>
    <row r="48" spans="1:11">
      <c r="A48" s="51" t="s">
        <v>122</v>
      </c>
      <c r="B48" s="38">
        <v>11.521000000000001</v>
      </c>
      <c r="C48" s="38">
        <v>1.0032000000000001</v>
      </c>
      <c r="D48" s="38">
        <v>10.517799999999999</v>
      </c>
      <c r="E48" s="38">
        <v>6.7401</v>
      </c>
      <c r="F48" s="38">
        <v>3.7776999999999998</v>
      </c>
      <c r="G48" s="15">
        <v>11.9369</v>
      </c>
      <c r="H48" s="38">
        <v>0.64680000000000004</v>
      </c>
      <c r="I48" s="38">
        <v>11.29</v>
      </c>
      <c r="J48" s="38">
        <v>7.6555</v>
      </c>
      <c r="K48" s="38">
        <v>3.6345000000000001</v>
      </c>
    </row>
    <row r="49" spans="1:11">
      <c r="A49" s="51" t="s">
        <v>123</v>
      </c>
      <c r="B49" s="38">
        <v>2.0613999999999999</v>
      </c>
      <c r="C49" s="42" t="s">
        <v>70</v>
      </c>
      <c r="D49" s="38">
        <v>1.841</v>
      </c>
      <c r="E49" s="38">
        <v>1.2723</v>
      </c>
      <c r="F49" s="38">
        <v>0.56869999999999998</v>
      </c>
      <c r="G49" s="15">
        <v>2.5213999999999999</v>
      </c>
      <c r="H49" s="42" t="s">
        <v>70</v>
      </c>
      <c r="I49" s="38">
        <v>2.3275999999999999</v>
      </c>
      <c r="J49" s="38">
        <v>1.3412999999999999</v>
      </c>
      <c r="K49" s="38">
        <v>0.98629999999999995</v>
      </c>
    </row>
    <row r="50" spans="1:11">
      <c r="A50" s="51" t="s">
        <v>124</v>
      </c>
      <c r="B50" s="38">
        <v>7.5949</v>
      </c>
      <c r="C50" s="38">
        <v>0.69820000000000004</v>
      </c>
      <c r="D50" s="38">
        <v>6.8967000000000001</v>
      </c>
      <c r="E50" s="38">
        <v>2.2027000000000001</v>
      </c>
      <c r="F50" s="38">
        <v>4.6939000000000002</v>
      </c>
      <c r="G50" s="15">
        <v>7.9916999999999998</v>
      </c>
      <c r="H50" s="38">
        <v>1.1572</v>
      </c>
      <c r="I50" s="38">
        <v>6.8346</v>
      </c>
      <c r="J50" s="38">
        <v>3.1147999999999998</v>
      </c>
      <c r="K50" s="38">
        <v>3.7198000000000002</v>
      </c>
    </row>
    <row r="51" spans="1:11">
      <c r="A51" s="51" t="s">
        <v>125</v>
      </c>
      <c r="B51" s="38">
        <v>9.2390000000000008</v>
      </c>
      <c r="C51" s="38">
        <v>1.2422</v>
      </c>
      <c r="D51" s="38">
        <v>7.9968000000000004</v>
      </c>
      <c r="E51" s="38">
        <v>5.0278999999999998</v>
      </c>
      <c r="F51" s="38">
        <v>2.9689000000000001</v>
      </c>
      <c r="G51" s="15">
        <v>8.6723999999999997</v>
      </c>
      <c r="H51" s="38">
        <v>0.78749999999999998</v>
      </c>
      <c r="I51" s="38">
        <v>7.8849</v>
      </c>
      <c r="J51" s="38">
        <v>4.1173999999999999</v>
      </c>
      <c r="K51" s="38">
        <v>3.7675000000000001</v>
      </c>
    </row>
    <row r="52" spans="1:11">
      <c r="A52" s="51" t="s">
        <v>126</v>
      </c>
      <c r="B52" s="42" t="s">
        <v>70</v>
      </c>
      <c r="C52" s="42" t="s">
        <v>70</v>
      </c>
      <c r="D52" s="42" t="s">
        <v>70</v>
      </c>
      <c r="E52" s="42" t="s">
        <v>70</v>
      </c>
      <c r="F52" s="42" t="s">
        <v>70</v>
      </c>
      <c r="G52" s="15">
        <v>0.98809999999999998</v>
      </c>
      <c r="H52" s="42" t="s">
        <v>70</v>
      </c>
      <c r="I52" s="38">
        <v>0.98809999999999998</v>
      </c>
      <c r="J52" s="38">
        <v>0.66500000000000004</v>
      </c>
      <c r="K52" s="42" t="s">
        <v>70</v>
      </c>
    </row>
    <row r="53" spans="1:11">
      <c r="A53" s="51" t="s">
        <v>127</v>
      </c>
      <c r="B53" s="38">
        <v>6.4550000000000001</v>
      </c>
      <c r="C53" s="38">
        <v>0.8145</v>
      </c>
      <c r="D53" s="38">
        <v>5.6403999999999996</v>
      </c>
      <c r="E53" s="38">
        <v>2.3917000000000002</v>
      </c>
      <c r="F53" s="38">
        <v>3.2486999999999999</v>
      </c>
      <c r="G53" s="15">
        <v>7.0970000000000004</v>
      </c>
      <c r="H53" s="38">
        <v>0.75549999999999995</v>
      </c>
      <c r="I53" s="38">
        <v>6.3414999999999999</v>
      </c>
      <c r="J53" s="38">
        <v>1.9453</v>
      </c>
      <c r="K53" s="38">
        <v>4.3962000000000003</v>
      </c>
    </row>
    <row r="54" spans="1:11">
      <c r="A54" s="51" t="s">
        <v>128</v>
      </c>
      <c r="B54" s="38">
        <v>4.5125000000000002</v>
      </c>
      <c r="C54" s="42" t="s">
        <v>70</v>
      </c>
      <c r="D54" s="38">
        <v>4.1454000000000004</v>
      </c>
      <c r="E54" s="38">
        <v>3.3098999999999998</v>
      </c>
      <c r="F54" s="38">
        <v>0.83550000000000002</v>
      </c>
      <c r="G54" s="15">
        <v>3.7467000000000001</v>
      </c>
      <c r="H54" s="42" t="s">
        <v>70</v>
      </c>
      <c r="I54" s="38">
        <v>3.5417999999999998</v>
      </c>
      <c r="J54" s="38">
        <v>2.1358000000000001</v>
      </c>
      <c r="K54" s="38">
        <v>1.4059999999999999</v>
      </c>
    </row>
    <row r="55" spans="1:11">
      <c r="A55" s="40" t="s">
        <v>129</v>
      </c>
      <c r="B55" s="41"/>
      <c r="C55" s="41"/>
      <c r="D55" s="41"/>
      <c r="E55" s="41"/>
      <c r="F55" s="41"/>
      <c r="G55" s="41"/>
      <c r="H55" s="41"/>
      <c r="I55" s="41"/>
      <c r="J55" s="41"/>
      <c r="K55" s="41"/>
    </row>
    <row r="56" spans="1:11">
      <c r="A56" s="52" t="s">
        <v>131</v>
      </c>
      <c r="B56" s="38">
        <v>4.7186000000000003</v>
      </c>
      <c r="C56" s="38">
        <v>1.0387999999999999</v>
      </c>
      <c r="D56" s="38">
        <v>3.6798000000000002</v>
      </c>
      <c r="E56" s="38">
        <v>1.3405</v>
      </c>
      <c r="F56" s="38">
        <v>2.3393999999999999</v>
      </c>
      <c r="G56" s="15">
        <v>8.0710999999999995</v>
      </c>
      <c r="H56" s="38">
        <v>2.04</v>
      </c>
      <c r="I56" s="38">
        <v>6.0309999999999997</v>
      </c>
      <c r="J56" s="38">
        <v>0.57030000000000003</v>
      </c>
      <c r="K56" s="38">
        <v>5.4607000000000001</v>
      </c>
    </row>
    <row r="57" spans="1:11">
      <c r="A57" s="52" t="s">
        <v>180</v>
      </c>
      <c r="B57" s="38">
        <v>7.5838000000000001</v>
      </c>
      <c r="C57" s="38">
        <v>0.93679999999999997</v>
      </c>
      <c r="D57" s="38">
        <v>6.6470000000000002</v>
      </c>
      <c r="E57" s="38">
        <v>4.3452999999999999</v>
      </c>
      <c r="F57" s="38">
        <v>2.3043</v>
      </c>
      <c r="G57" s="15">
        <v>6.8532000000000002</v>
      </c>
      <c r="H57" s="38">
        <v>1.4081999999999999</v>
      </c>
      <c r="I57" s="38">
        <v>5.4450000000000003</v>
      </c>
      <c r="J57" s="38">
        <v>3.0907</v>
      </c>
      <c r="K57" s="38">
        <v>2.3542999999999998</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K59"/>
  <sheetViews>
    <sheetView workbookViewId="0"/>
  </sheetViews>
  <sheetFormatPr defaultRowHeight="15"/>
  <cols>
    <col min="1" max="1" width="26" customWidth="1"/>
    <col min="2" max="11" width="16" customWidth="1"/>
  </cols>
  <sheetData>
    <row r="1" spans="1:11">
      <c r="A1" s="2" t="s">
        <v>30</v>
      </c>
    </row>
    <row r="2" spans="1:11">
      <c r="A2" s="43" t="s">
        <v>73</v>
      </c>
      <c r="B2" s="66">
        <v>2009</v>
      </c>
      <c r="C2" s="45"/>
      <c r="D2" s="45"/>
      <c r="E2" s="45"/>
      <c r="F2" s="45"/>
      <c r="G2" s="66">
        <v>2011</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10.407299999999999</v>
      </c>
      <c r="C4" s="38">
        <v>0.57889999999999997</v>
      </c>
      <c r="D4" s="38">
        <v>9.8284000000000002</v>
      </c>
      <c r="E4" s="38">
        <v>6.1596000000000002</v>
      </c>
      <c r="F4" s="38">
        <v>3.6688000000000001</v>
      </c>
      <c r="G4" s="15">
        <v>11.4329</v>
      </c>
      <c r="H4" s="42" t="s">
        <v>70</v>
      </c>
      <c r="I4" s="38">
        <v>10.9657</v>
      </c>
      <c r="J4" s="38">
        <v>6.4823000000000004</v>
      </c>
      <c r="K4" s="38">
        <v>4.4833999999999996</v>
      </c>
    </row>
    <row r="5" spans="1:11">
      <c r="A5" s="51" t="s">
        <v>79</v>
      </c>
      <c r="B5" s="38">
        <v>2.2999999999999998</v>
      </c>
      <c r="C5" s="42" t="s">
        <v>70</v>
      </c>
      <c r="D5" s="38">
        <v>2.2277</v>
      </c>
      <c r="E5" s="38">
        <v>2.0335000000000001</v>
      </c>
      <c r="F5" s="42" t="s">
        <v>70</v>
      </c>
      <c r="G5" s="15">
        <v>2.2313000000000001</v>
      </c>
      <c r="H5" s="42" t="s">
        <v>70</v>
      </c>
      <c r="I5" s="38">
        <v>2.1585999999999999</v>
      </c>
      <c r="J5" s="38">
        <v>1.5898000000000001</v>
      </c>
      <c r="K5" s="38">
        <v>0.56879999999999997</v>
      </c>
    </row>
    <row r="6" spans="1:11">
      <c r="A6" s="51" t="s">
        <v>80</v>
      </c>
      <c r="B6" s="38">
        <v>9.9577000000000009</v>
      </c>
      <c r="C6" s="42" t="s">
        <v>70</v>
      </c>
      <c r="D6" s="38">
        <v>9.6882000000000001</v>
      </c>
      <c r="E6" s="38">
        <v>2.6692999999999998</v>
      </c>
      <c r="F6" s="38">
        <v>7.0189000000000004</v>
      </c>
      <c r="G6" s="15">
        <v>13.910399999999999</v>
      </c>
      <c r="H6" s="38">
        <v>1.0482</v>
      </c>
      <c r="I6" s="38">
        <v>12.8622</v>
      </c>
      <c r="J6" s="38">
        <v>3.8106</v>
      </c>
      <c r="K6" s="38">
        <v>9.0516000000000005</v>
      </c>
    </row>
    <row r="7" spans="1:11">
      <c r="A7" s="51" t="s">
        <v>81</v>
      </c>
      <c r="B7" s="38">
        <v>14.743399999999999</v>
      </c>
      <c r="C7" s="42" t="s">
        <v>70</v>
      </c>
      <c r="D7" s="38">
        <v>14.4451</v>
      </c>
      <c r="E7" s="38">
        <v>6.8994</v>
      </c>
      <c r="F7" s="38">
        <v>7.5457000000000001</v>
      </c>
      <c r="G7" s="15">
        <v>11.7034</v>
      </c>
      <c r="H7" s="42" t="s">
        <v>70</v>
      </c>
      <c r="I7" s="38">
        <v>11.601100000000001</v>
      </c>
      <c r="J7" s="38">
        <v>2.9380000000000002</v>
      </c>
      <c r="K7" s="38">
        <v>8.6631</v>
      </c>
    </row>
    <row r="8" spans="1:11">
      <c r="A8" s="51" t="s">
        <v>82</v>
      </c>
      <c r="B8" s="38">
        <v>5.6464999999999996</v>
      </c>
      <c r="C8" s="42" t="s">
        <v>70</v>
      </c>
      <c r="D8" s="38">
        <v>5.4580000000000002</v>
      </c>
      <c r="E8" s="38">
        <v>1.2225999999999999</v>
      </c>
      <c r="F8" s="38">
        <v>4.2354000000000003</v>
      </c>
      <c r="G8" s="15">
        <v>7.6616</v>
      </c>
      <c r="H8" s="42" t="s">
        <v>70</v>
      </c>
      <c r="I8" s="38">
        <v>7.5335999999999999</v>
      </c>
      <c r="J8" s="38">
        <v>2.4954999999999998</v>
      </c>
      <c r="K8" s="38">
        <v>5.0380000000000003</v>
      </c>
    </row>
    <row r="9" spans="1:11">
      <c r="A9" s="51" t="s">
        <v>83</v>
      </c>
      <c r="B9" s="38">
        <v>29.691199999999998</v>
      </c>
      <c r="C9" s="38">
        <v>1.2546999999999999</v>
      </c>
      <c r="D9" s="38">
        <v>28.436399999999999</v>
      </c>
      <c r="E9" s="38">
        <v>26.1234</v>
      </c>
      <c r="F9" s="38">
        <v>2.3130999999999999</v>
      </c>
      <c r="G9" s="15">
        <v>31.6938</v>
      </c>
      <c r="H9" s="38">
        <v>0.77829999999999999</v>
      </c>
      <c r="I9" s="38">
        <v>30.915500000000002</v>
      </c>
      <c r="J9" s="38">
        <v>26.902899999999999</v>
      </c>
      <c r="K9" s="38">
        <v>4.0125999999999999</v>
      </c>
    </row>
    <row r="10" spans="1:11">
      <c r="A10" s="51" t="s">
        <v>84</v>
      </c>
      <c r="B10" s="38">
        <v>10.870699999999999</v>
      </c>
      <c r="C10" s="42" t="s">
        <v>70</v>
      </c>
      <c r="D10" s="38">
        <v>10.488799999999999</v>
      </c>
      <c r="E10" s="38">
        <v>4.8448000000000002</v>
      </c>
      <c r="F10" s="38">
        <v>5.6440000000000001</v>
      </c>
      <c r="G10" s="15">
        <v>15.779299999999999</v>
      </c>
      <c r="H10" s="42" t="s">
        <v>70</v>
      </c>
      <c r="I10" s="38">
        <v>15.624700000000001</v>
      </c>
      <c r="J10" s="38">
        <v>8.4273000000000007</v>
      </c>
      <c r="K10" s="38">
        <v>7.1974</v>
      </c>
    </row>
    <row r="11" spans="1:11">
      <c r="A11" s="51" t="s">
        <v>85</v>
      </c>
      <c r="B11" s="38">
        <v>6.0297000000000001</v>
      </c>
      <c r="C11" s="38">
        <v>0.77880000000000005</v>
      </c>
      <c r="D11" s="38">
        <v>5.2507999999999999</v>
      </c>
      <c r="E11" s="38">
        <v>0.72189999999999999</v>
      </c>
      <c r="F11" s="38">
        <v>4.5289999999999999</v>
      </c>
      <c r="G11" s="15">
        <v>6.0990000000000002</v>
      </c>
      <c r="H11" s="42" t="s">
        <v>70</v>
      </c>
      <c r="I11" s="38">
        <v>5.8971</v>
      </c>
      <c r="J11" s="38">
        <v>0.56710000000000005</v>
      </c>
      <c r="K11" s="38">
        <v>5.33</v>
      </c>
    </row>
    <row r="12" spans="1:11">
      <c r="A12" s="51" t="s">
        <v>86</v>
      </c>
      <c r="B12" s="38">
        <v>3.6533000000000002</v>
      </c>
      <c r="C12" s="42" t="s">
        <v>70</v>
      </c>
      <c r="D12" s="38">
        <v>3.3906999999999998</v>
      </c>
      <c r="E12" s="42" t="s">
        <v>70</v>
      </c>
      <c r="F12" s="38">
        <v>2.9531999999999998</v>
      </c>
      <c r="G12" s="15">
        <v>3.7404999999999999</v>
      </c>
      <c r="H12" s="42" t="s">
        <v>70</v>
      </c>
      <c r="I12" s="38">
        <v>3.2906</v>
      </c>
      <c r="J12" s="38">
        <v>0.81530000000000002</v>
      </c>
      <c r="K12" s="38">
        <v>2.4752000000000001</v>
      </c>
    </row>
    <row r="13" spans="1:11">
      <c r="A13" s="51" t="s">
        <v>87</v>
      </c>
      <c r="B13" s="38">
        <v>7.8490000000000002</v>
      </c>
      <c r="C13" s="42" t="s">
        <v>70</v>
      </c>
      <c r="D13" s="38">
        <v>7.4295999999999998</v>
      </c>
      <c r="E13" s="42" t="s">
        <v>70</v>
      </c>
      <c r="F13" s="38">
        <v>6.9523999999999999</v>
      </c>
      <c r="G13" s="15">
        <v>8.9078999999999997</v>
      </c>
      <c r="H13" s="42" t="s">
        <v>70</v>
      </c>
      <c r="I13" s="38">
        <v>8.5251000000000001</v>
      </c>
      <c r="J13" s="42" t="s">
        <v>70</v>
      </c>
      <c r="K13" s="38">
        <v>8.3969000000000005</v>
      </c>
    </row>
    <row r="14" spans="1:11">
      <c r="A14" s="51" t="s">
        <v>88</v>
      </c>
      <c r="B14" s="38">
        <v>4.0960000000000001</v>
      </c>
      <c r="C14" s="42" t="s">
        <v>70</v>
      </c>
      <c r="D14" s="38">
        <v>3.9722</v>
      </c>
      <c r="E14" s="38">
        <v>1.2503</v>
      </c>
      <c r="F14" s="38">
        <v>2.722</v>
      </c>
      <c r="G14" s="15">
        <v>5.0509000000000004</v>
      </c>
      <c r="H14" s="42" t="s">
        <v>70</v>
      </c>
      <c r="I14" s="38">
        <v>4.7845000000000004</v>
      </c>
      <c r="J14" s="38">
        <v>1.6172</v>
      </c>
      <c r="K14" s="38">
        <v>3.1673</v>
      </c>
    </row>
    <row r="15" spans="1:11">
      <c r="A15" s="51" t="s">
        <v>89</v>
      </c>
      <c r="B15" s="38">
        <v>10.3431</v>
      </c>
      <c r="C15" s="42" t="s">
        <v>70</v>
      </c>
      <c r="D15" s="38">
        <v>9.9596999999999998</v>
      </c>
      <c r="E15" s="38">
        <v>4.0143000000000004</v>
      </c>
      <c r="F15" s="38">
        <v>5.9455</v>
      </c>
      <c r="G15" s="15">
        <v>11.151999999999999</v>
      </c>
      <c r="H15" s="42" t="s">
        <v>70</v>
      </c>
      <c r="I15" s="38">
        <v>10.835100000000001</v>
      </c>
      <c r="J15" s="38">
        <v>5.5530999999999997</v>
      </c>
      <c r="K15" s="38">
        <v>5.2820999999999998</v>
      </c>
    </row>
    <row r="16" spans="1:11">
      <c r="A16" s="51" t="s">
        <v>90</v>
      </c>
      <c r="B16" s="38">
        <v>4.9855</v>
      </c>
      <c r="C16" s="42" t="s">
        <v>70</v>
      </c>
      <c r="D16" s="38">
        <v>4.8411</v>
      </c>
      <c r="E16" s="38">
        <v>2.7589000000000001</v>
      </c>
      <c r="F16" s="38">
        <v>2.0823</v>
      </c>
      <c r="G16" s="15">
        <v>4.7027999999999999</v>
      </c>
      <c r="H16" s="42" t="s">
        <v>70</v>
      </c>
      <c r="I16" s="38">
        <v>4.3906000000000001</v>
      </c>
      <c r="J16" s="38">
        <v>2.4152999999999998</v>
      </c>
      <c r="K16" s="38">
        <v>1.9753000000000001</v>
      </c>
    </row>
    <row r="17" spans="1:11">
      <c r="A17" s="51" t="s">
        <v>91</v>
      </c>
      <c r="B17" s="38">
        <v>7.8788</v>
      </c>
      <c r="C17" s="38">
        <v>1.1604000000000001</v>
      </c>
      <c r="D17" s="38">
        <v>6.7183000000000002</v>
      </c>
      <c r="E17" s="38">
        <v>1.6220000000000001</v>
      </c>
      <c r="F17" s="38">
        <v>5.0963000000000003</v>
      </c>
      <c r="G17" s="15">
        <v>7.718</v>
      </c>
      <c r="H17" s="38">
        <v>0.50439999999999996</v>
      </c>
      <c r="I17" s="38">
        <v>7.2135999999999996</v>
      </c>
      <c r="J17" s="38">
        <v>1.6265000000000001</v>
      </c>
      <c r="K17" s="38">
        <v>5.5871000000000004</v>
      </c>
    </row>
    <row r="18" spans="1:11">
      <c r="A18" s="51" t="s">
        <v>92</v>
      </c>
      <c r="B18" s="38">
        <v>4.3423999999999996</v>
      </c>
      <c r="C18" s="42" t="s">
        <v>70</v>
      </c>
      <c r="D18" s="38">
        <v>4.1657999999999999</v>
      </c>
      <c r="E18" s="38">
        <v>1.2062999999999999</v>
      </c>
      <c r="F18" s="38">
        <v>2.9594999999999998</v>
      </c>
      <c r="G18" s="15">
        <v>6.9048999999999996</v>
      </c>
      <c r="H18" s="42" t="s">
        <v>70</v>
      </c>
      <c r="I18" s="38">
        <v>6.7949999999999999</v>
      </c>
      <c r="J18" s="38">
        <v>1.6192</v>
      </c>
      <c r="K18" s="38">
        <v>5.1757999999999997</v>
      </c>
    </row>
    <row r="19" spans="1:11">
      <c r="A19" s="51" t="s">
        <v>93</v>
      </c>
      <c r="B19" s="38">
        <v>4.6535000000000002</v>
      </c>
      <c r="C19" s="42" t="s">
        <v>70</v>
      </c>
      <c r="D19" s="38">
        <v>4.3695000000000004</v>
      </c>
      <c r="E19" s="38">
        <v>1.2919</v>
      </c>
      <c r="F19" s="38">
        <v>3.0775999999999999</v>
      </c>
      <c r="G19" s="15">
        <v>5.5183999999999997</v>
      </c>
      <c r="H19" s="42" t="s">
        <v>70</v>
      </c>
      <c r="I19" s="38">
        <v>5.2065999999999999</v>
      </c>
      <c r="J19" s="38">
        <v>1.2145999999999999</v>
      </c>
      <c r="K19" s="38">
        <v>3.9921000000000002</v>
      </c>
    </row>
    <row r="20" spans="1:11">
      <c r="A20" s="51" t="s">
        <v>94</v>
      </c>
      <c r="B20" s="38">
        <v>9.3824000000000005</v>
      </c>
      <c r="C20" s="42" t="s">
        <v>70</v>
      </c>
      <c r="D20" s="38">
        <v>8.8993000000000002</v>
      </c>
      <c r="E20" s="38">
        <v>4.6246</v>
      </c>
      <c r="F20" s="38">
        <v>4.2747000000000002</v>
      </c>
      <c r="G20" s="15">
        <v>11.2842</v>
      </c>
      <c r="H20" s="42" t="s">
        <v>70</v>
      </c>
      <c r="I20" s="38">
        <v>11.0815</v>
      </c>
      <c r="J20" s="38">
        <v>6.35</v>
      </c>
      <c r="K20" s="38">
        <v>4.7314999999999996</v>
      </c>
    </row>
    <row r="21" spans="1:11">
      <c r="A21" s="51" t="s">
        <v>95</v>
      </c>
      <c r="B21" s="38">
        <v>1.8047</v>
      </c>
      <c r="C21" s="42" t="s">
        <v>70</v>
      </c>
      <c r="D21" s="38">
        <v>1.5706</v>
      </c>
      <c r="E21" s="38">
        <v>0.60599999999999998</v>
      </c>
      <c r="F21" s="38">
        <v>0.96460000000000001</v>
      </c>
      <c r="G21" s="15">
        <v>1.911</v>
      </c>
      <c r="H21" s="38">
        <v>0.51790000000000003</v>
      </c>
      <c r="I21" s="38">
        <v>1.3931</v>
      </c>
      <c r="J21" s="42" t="s">
        <v>70</v>
      </c>
      <c r="K21" s="38">
        <v>0.95879999999999999</v>
      </c>
    </row>
    <row r="22" spans="1:11">
      <c r="A22" s="51" t="s">
        <v>96</v>
      </c>
      <c r="B22" s="38">
        <v>2.2052</v>
      </c>
      <c r="C22" s="42" t="s">
        <v>70</v>
      </c>
      <c r="D22" s="38">
        <v>2.2052</v>
      </c>
      <c r="E22" s="38">
        <v>0.51949999999999996</v>
      </c>
      <c r="F22" s="38">
        <v>1.6857</v>
      </c>
      <c r="G22" s="15">
        <v>2.3795000000000002</v>
      </c>
      <c r="H22" s="42" t="s">
        <v>70</v>
      </c>
      <c r="I22" s="38">
        <v>2.3485999999999998</v>
      </c>
      <c r="J22" s="38">
        <v>0.85880000000000001</v>
      </c>
      <c r="K22" s="38">
        <v>1.4898</v>
      </c>
    </row>
    <row r="23" spans="1:11">
      <c r="A23" s="51" t="s">
        <v>97</v>
      </c>
      <c r="B23" s="38">
        <v>1.5481</v>
      </c>
      <c r="C23" s="42" t="s">
        <v>70</v>
      </c>
      <c r="D23" s="38">
        <v>1.4202999999999999</v>
      </c>
      <c r="E23" s="38">
        <v>0.67430000000000001</v>
      </c>
      <c r="F23" s="38">
        <v>0.74609999999999999</v>
      </c>
      <c r="G23" s="15">
        <v>3.3877999999999999</v>
      </c>
      <c r="H23" s="42" t="s">
        <v>70</v>
      </c>
      <c r="I23" s="38">
        <v>3.3331</v>
      </c>
      <c r="J23" s="38">
        <v>1.5857000000000001</v>
      </c>
      <c r="K23" s="38">
        <v>1.7474000000000001</v>
      </c>
    </row>
    <row r="24" spans="1:11">
      <c r="A24" s="51" t="s">
        <v>98</v>
      </c>
      <c r="B24" s="38">
        <v>5.9565999999999999</v>
      </c>
      <c r="C24" s="38">
        <v>0.88870000000000005</v>
      </c>
      <c r="D24" s="38">
        <v>5.0679999999999996</v>
      </c>
      <c r="E24" s="38">
        <v>0.5948</v>
      </c>
      <c r="F24" s="38">
        <v>4.4732000000000003</v>
      </c>
      <c r="G24" s="15">
        <v>6.0807000000000002</v>
      </c>
      <c r="H24" s="38">
        <v>0.85260000000000002</v>
      </c>
      <c r="I24" s="38">
        <v>5.2281000000000004</v>
      </c>
      <c r="J24" s="38">
        <v>0.50970000000000004</v>
      </c>
      <c r="K24" s="38">
        <v>4.7183000000000002</v>
      </c>
    </row>
    <row r="25" spans="1:11">
      <c r="A25" s="51" t="s">
        <v>99</v>
      </c>
      <c r="B25" s="38">
        <v>7.1757999999999997</v>
      </c>
      <c r="C25" s="38">
        <v>0.96589999999999998</v>
      </c>
      <c r="D25" s="38">
        <v>6.2098000000000004</v>
      </c>
      <c r="E25" s="38">
        <v>4.5937000000000001</v>
      </c>
      <c r="F25" s="38">
        <v>1.6161000000000001</v>
      </c>
      <c r="G25" s="15">
        <v>8.0128000000000004</v>
      </c>
      <c r="H25" s="38">
        <v>0.89939999999999998</v>
      </c>
      <c r="I25" s="38">
        <v>7.1134000000000004</v>
      </c>
      <c r="J25" s="38">
        <v>4.8430999999999997</v>
      </c>
      <c r="K25" s="38">
        <v>2.2703000000000002</v>
      </c>
    </row>
    <row r="26" spans="1:11">
      <c r="A26" s="51" t="s">
        <v>100</v>
      </c>
      <c r="B26" s="38">
        <v>3.339</v>
      </c>
      <c r="C26" s="42" t="s">
        <v>70</v>
      </c>
      <c r="D26" s="38">
        <v>3.0682</v>
      </c>
      <c r="E26" s="38">
        <v>2.3727999999999998</v>
      </c>
      <c r="F26" s="38">
        <v>0.69540000000000002</v>
      </c>
      <c r="G26" s="15">
        <v>3.5878000000000001</v>
      </c>
      <c r="H26" s="42" t="s">
        <v>70</v>
      </c>
      <c r="I26" s="38">
        <v>3.3574999999999999</v>
      </c>
      <c r="J26" s="38">
        <v>2.6223000000000001</v>
      </c>
      <c r="K26" s="38">
        <v>0.73519999999999996</v>
      </c>
    </row>
    <row r="27" spans="1:11">
      <c r="A27" s="51" t="s">
        <v>101</v>
      </c>
      <c r="B27" s="38">
        <v>8.0539000000000005</v>
      </c>
      <c r="C27" s="38">
        <v>0.51549999999999996</v>
      </c>
      <c r="D27" s="38">
        <v>7.5384000000000002</v>
      </c>
      <c r="E27" s="38">
        <v>3.5024000000000002</v>
      </c>
      <c r="F27" s="38">
        <v>4.0358999999999998</v>
      </c>
      <c r="G27" s="15">
        <v>9.6696000000000009</v>
      </c>
      <c r="H27" s="42" t="s">
        <v>70</v>
      </c>
      <c r="I27" s="38">
        <v>9.4978999999999996</v>
      </c>
      <c r="J27" s="38">
        <v>5.0743</v>
      </c>
      <c r="K27" s="38">
        <v>4.4236000000000004</v>
      </c>
    </row>
    <row r="28" spans="1:11">
      <c r="A28" s="51" t="s">
        <v>102</v>
      </c>
      <c r="B28" s="38">
        <v>0.85309999999999997</v>
      </c>
      <c r="C28" s="42" t="s">
        <v>70</v>
      </c>
      <c r="D28" s="38">
        <v>0.81440000000000001</v>
      </c>
      <c r="E28" s="42" t="s">
        <v>70</v>
      </c>
      <c r="F28" s="38">
        <v>0.51910000000000001</v>
      </c>
      <c r="G28" s="15">
        <v>1.9790000000000001</v>
      </c>
      <c r="H28" s="42" t="s">
        <v>70</v>
      </c>
      <c r="I28" s="38">
        <v>1.8772</v>
      </c>
      <c r="J28" s="38">
        <v>0.95340000000000003</v>
      </c>
      <c r="K28" s="38">
        <v>0.92369999999999997</v>
      </c>
    </row>
    <row r="29" spans="1:11">
      <c r="A29" s="51" t="s">
        <v>103</v>
      </c>
      <c r="B29" s="38">
        <v>2.1736</v>
      </c>
      <c r="C29" s="42" t="s">
        <v>70</v>
      </c>
      <c r="D29" s="38">
        <v>2.0093000000000001</v>
      </c>
      <c r="E29" s="38">
        <v>0.58789999999999998</v>
      </c>
      <c r="F29" s="38">
        <v>1.4214</v>
      </c>
      <c r="G29" s="15">
        <v>3.4805999999999999</v>
      </c>
      <c r="H29" s="42" t="s">
        <v>70</v>
      </c>
      <c r="I29" s="38">
        <v>3.4626000000000001</v>
      </c>
      <c r="J29" s="38">
        <v>1.1486000000000001</v>
      </c>
      <c r="K29" s="38">
        <v>2.3140000000000001</v>
      </c>
    </row>
    <row r="30" spans="1:11">
      <c r="A30" s="51" t="s">
        <v>104</v>
      </c>
      <c r="B30" s="38">
        <v>3.0266000000000002</v>
      </c>
      <c r="C30" s="42" t="s">
        <v>70</v>
      </c>
      <c r="D30" s="38">
        <v>2.8515999999999999</v>
      </c>
      <c r="E30" s="38">
        <v>1.4639</v>
      </c>
      <c r="F30" s="38">
        <v>1.3877999999999999</v>
      </c>
      <c r="G30" s="15">
        <v>2.3652000000000002</v>
      </c>
      <c r="H30" s="42" t="s">
        <v>70</v>
      </c>
      <c r="I30" s="38">
        <v>2.2067999999999999</v>
      </c>
      <c r="J30" s="38">
        <v>1.7446999999999999</v>
      </c>
      <c r="K30" s="42" t="s">
        <v>70</v>
      </c>
    </row>
    <row r="31" spans="1:11">
      <c r="A31" s="51" t="s">
        <v>105</v>
      </c>
      <c r="B31" s="38">
        <v>6.6239999999999997</v>
      </c>
      <c r="C31" s="42" t="s">
        <v>70</v>
      </c>
      <c r="D31" s="38">
        <v>6.3230000000000004</v>
      </c>
      <c r="E31" s="38">
        <v>3.5432999999999999</v>
      </c>
      <c r="F31" s="38">
        <v>2.7797000000000001</v>
      </c>
      <c r="G31" s="15">
        <v>7.7834000000000003</v>
      </c>
      <c r="H31" s="42" t="s">
        <v>70</v>
      </c>
      <c r="I31" s="38">
        <v>7.5842000000000001</v>
      </c>
      <c r="J31" s="38">
        <v>2.7145999999999999</v>
      </c>
      <c r="K31" s="38">
        <v>4.8696000000000002</v>
      </c>
    </row>
    <row r="32" spans="1:11">
      <c r="A32" s="51" t="s">
        <v>106</v>
      </c>
      <c r="B32" s="38">
        <v>20.4603</v>
      </c>
      <c r="C32" s="38">
        <v>0.95099999999999996</v>
      </c>
      <c r="D32" s="38">
        <v>19.5093</v>
      </c>
      <c r="E32" s="38">
        <v>7.5068999999999999</v>
      </c>
      <c r="F32" s="38">
        <v>12.0023</v>
      </c>
      <c r="G32" s="15">
        <v>26.821400000000001</v>
      </c>
      <c r="H32" s="42" t="s">
        <v>70</v>
      </c>
      <c r="I32" s="38">
        <v>26.344200000000001</v>
      </c>
      <c r="J32" s="38">
        <v>7.9382000000000001</v>
      </c>
      <c r="K32" s="38">
        <v>18.405999999999999</v>
      </c>
    </row>
    <row r="33" spans="1:11">
      <c r="A33" s="51" t="s">
        <v>107</v>
      </c>
      <c r="B33" s="38">
        <v>2.7907999999999999</v>
      </c>
      <c r="C33" s="42" t="s">
        <v>70</v>
      </c>
      <c r="D33" s="38">
        <v>2.4901</v>
      </c>
      <c r="E33" s="38">
        <v>0.72219999999999995</v>
      </c>
      <c r="F33" s="38">
        <v>1.7679</v>
      </c>
      <c r="G33" s="15">
        <v>2.5105</v>
      </c>
      <c r="H33" s="42" t="s">
        <v>70</v>
      </c>
      <c r="I33" s="38">
        <v>2.3258999999999999</v>
      </c>
      <c r="J33" s="38">
        <v>0.57099999999999995</v>
      </c>
      <c r="K33" s="38">
        <v>1.7548999999999999</v>
      </c>
    </row>
    <row r="34" spans="1:11">
      <c r="A34" s="51" t="s">
        <v>108</v>
      </c>
      <c r="B34" s="38">
        <v>3.6448999999999998</v>
      </c>
      <c r="C34" s="38">
        <v>0.72540000000000004</v>
      </c>
      <c r="D34" s="38">
        <v>2.9195000000000002</v>
      </c>
      <c r="E34" s="42" t="s">
        <v>70</v>
      </c>
      <c r="F34" s="38">
        <v>2.6427999999999998</v>
      </c>
      <c r="G34" s="15">
        <v>3.1947999999999999</v>
      </c>
      <c r="H34" s="42" t="s">
        <v>70</v>
      </c>
      <c r="I34" s="38">
        <v>2.8411</v>
      </c>
      <c r="J34" s="42" t="s">
        <v>70</v>
      </c>
      <c r="K34" s="38">
        <v>2.585</v>
      </c>
    </row>
    <row r="35" spans="1:11">
      <c r="A35" s="51" t="s">
        <v>109</v>
      </c>
      <c r="B35" s="38">
        <v>16.508400000000002</v>
      </c>
      <c r="C35" s="38">
        <v>0.72650000000000003</v>
      </c>
      <c r="D35" s="38">
        <v>15.7818</v>
      </c>
      <c r="E35" s="38">
        <v>6.5164</v>
      </c>
      <c r="F35" s="38">
        <v>9.2654999999999994</v>
      </c>
      <c r="G35" s="15">
        <v>16.787299999999998</v>
      </c>
      <c r="H35" s="38">
        <v>1.1016999999999999</v>
      </c>
      <c r="I35" s="38">
        <v>15.685600000000001</v>
      </c>
      <c r="J35" s="38">
        <v>7.6737000000000002</v>
      </c>
      <c r="K35" s="38">
        <v>8.0119000000000007</v>
      </c>
    </row>
    <row r="36" spans="1:11">
      <c r="A36" s="51" t="s">
        <v>110</v>
      </c>
      <c r="B36" s="38">
        <v>7.7949000000000002</v>
      </c>
      <c r="C36" s="38">
        <v>0.58550000000000002</v>
      </c>
      <c r="D36" s="38">
        <v>7.2093999999999996</v>
      </c>
      <c r="E36" s="42" t="s">
        <v>70</v>
      </c>
      <c r="F36" s="38">
        <v>7.0029000000000003</v>
      </c>
      <c r="G36" s="15">
        <v>9.2948000000000004</v>
      </c>
      <c r="H36" s="38">
        <v>0.5756</v>
      </c>
      <c r="I36" s="38">
        <v>8.7190999999999992</v>
      </c>
      <c r="J36" s="42" t="s">
        <v>70</v>
      </c>
      <c r="K36" s="38">
        <v>8.4473000000000003</v>
      </c>
    </row>
    <row r="37" spans="1:11">
      <c r="A37" s="51" t="s">
        <v>111</v>
      </c>
      <c r="B37" s="38">
        <v>5.7462</v>
      </c>
      <c r="C37" s="42" t="s">
        <v>70</v>
      </c>
      <c r="D37" s="38">
        <v>5.4976000000000003</v>
      </c>
      <c r="E37" s="38">
        <v>1.5126999999999999</v>
      </c>
      <c r="F37" s="38">
        <v>3.9849000000000001</v>
      </c>
      <c r="G37" s="15">
        <v>7.4124999999999996</v>
      </c>
      <c r="H37" s="42" t="s">
        <v>70</v>
      </c>
      <c r="I37" s="38">
        <v>7.0393999999999997</v>
      </c>
      <c r="J37" s="38">
        <v>4.1807999999999996</v>
      </c>
      <c r="K37" s="38">
        <v>2.8584999999999998</v>
      </c>
    </row>
    <row r="38" spans="1:11">
      <c r="A38" s="51" t="s">
        <v>112</v>
      </c>
      <c r="B38" s="38">
        <v>1.6146</v>
      </c>
      <c r="C38" s="42" t="s">
        <v>70</v>
      </c>
      <c r="D38" s="38">
        <v>1.3547</v>
      </c>
      <c r="E38" s="38">
        <v>0.50070000000000003</v>
      </c>
      <c r="F38" s="38">
        <v>0.85399999999999998</v>
      </c>
      <c r="G38" s="15">
        <v>3.1410999999999998</v>
      </c>
      <c r="H38" s="42" t="s">
        <v>70</v>
      </c>
      <c r="I38" s="38">
        <v>2.6678999999999999</v>
      </c>
      <c r="J38" s="38">
        <v>1.3653</v>
      </c>
      <c r="K38" s="38">
        <v>1.3026</v>
      </c>
    </row>
    <row r="39" spans="1:11">
      <c r="A39" s="51" t="s">
        <v>113</v>
      </c>
      <c r="B39" s="38">
        <v>2.4039999999999999</v>
      </c>
      <c r="C39" s="42" t="s">
        <v>70</v>
      </c>
      <c r="D39" s="38">
        <v>2.0626000000000002</v>
      </c>
      <c r="E39" s="38">
        <v>0.56110000000000004</v>
      </c>
      <c r="F39" s="38">
        <v>1.5015000000000001</v>
      </c>
      <c r="G39" s="15">
        <v>3.4843999999999999</v>
      </c>
      <c r="H39" s="42" t="s">
        <v>70</v>
      </c>
      <c r="I39" s="38">
        <v>3.2686000000000002</v>
      </c>
      <c r="J39" s="42" t="s">
        <v>70</v>
      </c>
      <c r="K39" s="38">
        <v>3.1147999999999998</v>
      </c>
    </row>
    <row r="40" spans="1:11">
      <c r="A40" s="51" t="s">
        <v>114</v>
      </c>
      <c r="B40" s="38">
        <v>4.0688000000000004</v>
      </c>
      <c r="C40" s="42" t="s">
        <v>70</v>
      </c>
      <c r="D40" s="38">
        <v>3.8140000000000001</v>
      </c>
      <c r="E40" s="38">
        <v>2.1173999999999999</v>
      </c>
      <c r="F40" s="38">
        <v>1.6964999999999999</v>
      </c>
      <c r="G40" s="15">
        <v>6.1870000000000003</v>
      </c>
      <c r="H40" s="38">
        <v>0.86450000000000005</v>
      </c>
      <c r="I40" s="38">
        <v>5.3224999999999998</v>
      </c>
      <c r="J40" s="38">
        <v>2.8065000000000002</v>
      </c>
      <c r="K40" s="38">
        <v>2.516</v>
      </c>
    </row>
    <row r="41" spans="1:11">
      <c r="A41" s="51" t="s">
        <v>115</v>
      </c>
      <c r="B41" s="38">
        <v>11.8544</v>
      </c>
      <c r="C41" s="38">
        <v>0.70389999999999997</v>
      </c>
      <c r="D41" s="38">
        <v>11.150600000000001</v>
      </c>
      <c r="E41" s="38">
        <v>3.9927000000000001</v>
      </c>
      <c r="F41" s="38">
        <v>7.1577999999999999</v>
      </c>
      <c r="G41" s="15">
        <v>14.183</v>
      </c>
      <c r="H41" s="38">
        <v>0.87880000000000003</v>
      </c>
      <c r="I41" s="38">
        <v>13.3042</v>
      </c>
      <c r="J41" s="38">
        <v>6.4132999999999996</v>
      </c>
      <c r="K41" s="38">
        <v>6.8909000000000002</v>
      </c>
    </row>
    <row r="42" spans="1:11">
      <c r="A42" s="51" t="s">
        <v>116</v>
      </c>
      <c r="B42" s="38">
        <v>2.9765999999999999</v>
      </c>
      <c r="C42" s="42" t="s">
        <v>70</v>
      </c>
      <c r="D42" s="38">
        <v>2.6576</v>
      </c>
      <c r="E42" s="38">
        <v>0.64090000000000003</v>
      </c>
      <c r="F42" s="38">
        <v>2.0167000000000002</v>
      </c>
      <c r="G42" s="15">
        <v>3.1442000000000001</v>
      </c>
      <c r="H42" s="42" t="s">
        <v>70</v>
      </c>
      <c r="I42" s="38">
        <v>2.9842</v>
      </c>
      <c r="J42" s="38">
        <v>0.52410000000000001</v>
      </c>
      <c r="K42" s="38">
        <v>2.4601000000000002</v>
      </c>
    </row>
    <row r="43" spans="1:11">
      <c r="A43" s="51" t="s">
        <v>117</v>
      </c>
      <c r="B43" s="38">
        <v>6.0872000000000002</v>
      </c>
      <c r="C43" s="38">
        <v>0.5534</v>
      </c>
      <c r="D43" s="38">
        <v>5.5338000000000003</v>
      </c>
      <c r="E43" s="38">
        <v>2.3679000000000001</v>
      </c>
      <c r="F43" s="38">
        <v>3.1659000000000002</v>
      </c>
      <c r="G43" s="15">
        <v>6.2583000000000002</v>
      </c>
      <c r="H43" s="42" t="s">
        <v>70</v>
      </c>
      <c r="I43" s="38">
        <v>6.1643999999999997</v>
      </c>
      <c r="J43" s="38">
        <v>3.9205999999999999</v>
      </c>
      <c r="K43" s="38">
        <v>2.2437999999999998</v>
      </c>
    </row>
    <row r="44" spans="1:11">
      <c r="A44" s="51" t="s">
        <v>118</v>
      </c>
      <c r="B44" s="38">
        <v>4.9481999999999999</v>
      </c>
      <c r="C44" s="42" t="s">
        <v>70</v>
      </c>
      <c r="D44" s="38">
        <v>4.7098000000000004</v>
      </c>
      <c r="E44" s="38">
        <v>2.3784999999999998</v>
      </c>
      <c r="F44" s="38">
        <v>2.3313000000000001</v>
      </c>
      <c r="G44" s="15">
        <v>5.5762999999999998</v>
      </c>
      <c r="H44" s="42" t="s">
        <v>70</v>
      </c>
      <c r="I44" s="38">
        <v>5.5054999999999996</v>
      </c>
      <c r="J44" s="38">
        <v>3.0063</v>
      </c>
      <c r="K44" s="38">
        <v>2.4992000000000001</v>
      </c>
    </row>
    <row r="45" spans="1:11">
      <c r="A45" s="51" t="s">
        <v>119</v>
      </c>
      <c r="B45" s="38">
        <v>1.7332000000000001</v>
      </c>
      <c r="C45" s="42" t="s">
        <v>70</v>
      </c>
      <c r="D45" s="38">
        <v>1.7332000000000001</v>
      </c>
      <c r="E45" s="38">
        <v>0.80149999999999999</v>
      </c>
      <c r="F45" s="38">
        <v>0.93179999999999996</v>
      </c>
      <c r="G45" s="15">
        <v>4.5106999999999999</v>
      </c>
      <c r="H45" s="42" t="s">
        <v>70</v>
      </c>
      <c r="I45" s="38">
        <v>4.3611000000000004</v>
      </c>
      <c r="J45" s="38">
        <v>1.9198999999999999</v>
      </c>
      <c r="K45" s="38">
        <v>2.4411999999999998</v>
      </c>
    </row>
    <row r="46" spans="1:11">
      <c r="A46" s="51" t="s">
        <v>120</v>
      </c>
      <c r="B46" s="38">
        <v>2.4205000000000001</v>
      </c>
      <c r="C46" s="42" t="s">
        <v>70</v>
      </c>
      <c r="D46" s="38">
        <v>2.2866</v>
      </c>
      <c r="E46" s="42" t="s">
        <v>70</v>
      </c>
      <c r="F46" s="38">
        <v>2.0602</v>
      </c>
      <c r="G46" s="15">
        <v>3.6215000000000002</v>
      </c>
      <c r="H46" s="42" t="s">
        <v>70</v>
      </c>
      <c r="I46" s="38">
        <v>3.3319999999999999</v>
      </c>
      <c r="J46" s="42" t="s">
        <v>70</v>
      </c>
      <c r="K46" s="38">
        <v>3.2046000000000001</v>
      </c>
    </row>
    <row r="47" spans="1:11">
      <c r="A47" s="51" t="s">
        <v>121</v>
      </c>
      <c r="B47" s="38">
        <v>20.887899999999998</v>
      </c>
      <c r="C47" s="38">
        <v>0.94</v>
      </c>
      <c r="D47" s="38">
        <v>19.947900000000001</v>
      </c>
      <c r="E47" s="38">
        <v>15.826700000000001</v>
      </c>
      <c r="F47" s="38">
        <v>4.1212</v>
      </c>
      <c r="G47" s="15">
        <v>21.742699999999999</v>
      </c>
      <c r="H47" s="38">
        <v>1.054</v>
      </c>
      <c r="I47" s="38">
        <v>20.688700000000001</v>
      </c>
      <c r="J47" s="38">
        <v>16.380600000000001</v>
      </c>
      <c r="K47" s="38">
        <v>4.3080999999999996</v>
      </c>
    </row>
    <row r="48" spans="1:11">
      <c r="A48" s="51" t="s">
        <v>122</v>
      </c>
      <c r="B48" s="38">
        <v>8.5480999999999998</v>
      </c>
      <c r="C48" s="38">
        <v>0.53029999999999999</v>
      </c>
      <c r="D48" s="38">
        <v>8.0177999999999994</v>
      </c>
      <c r="E48" s="38">
        <v>2.6974</v>
      </c>
      <c r="F48" s="38">
        <v>5.3204000000000002</v>
      </c>
      <c r="G48" s="15">
        <v>6.7870999999999997</v>
      </c>
      <c r="H48" s="42" t="s">
        <v>70</v>
      </c>
      <c r="I48" s="38">
        <v>6.3676000000000004</v>
      </c>
      <c r="J48" s="38">
        <v>2.5097999999999998</v>
      </c>
      <c r="K48" s="38">
        <v>3.8578000000000001</v>
      </c>
    </row>
    <row r="49" spans="1:11">
      <c r="A49" s="51" t="s">
        <v>123</v>
      </c>
      <c r="B49" s="38">
        <v>2.2105999999999999</v>
      </c>
      <c r="C49" s="42" t="s">
        <v>70</v>
      </c>
      <c r="D49" s="38">
        <v>1.8085</v>
      </c>
      <c r="E49" s="38">
        <v>0.91610000000000003</v>
      </c>
      <c r="F49" s="38">
        <v>0.89239999999999997</v>
      </c>
      <c r="G49" s="15">
        <v>2.2909000000000002</v>
      </c>
      <c r="H49" s="42" t="s">
        <v>70</v>
      </c>
      <c r="I49" s="38">
        <v>2.1724999999999999</v>
      </c>
      <c r="J49" s="38">
        <v>0.91859999999999997</v>
      </c>
      <c r="K49" s="38">
        <v>1.2538</v>
      </c>
    </row>
    <row r="50" spans="1:11">
      <c r="A50" s="51" t="s">
        <v>124</v>
      </c>
      <c r="B50" s="38">
        <v>6.5378999999999996</v>
      </c>
      <c r="C50" s="42" t="s">
        <v>70</v>
      </c>
      <c r="D50" s="38">
        <v>6.2411000000000003</v>
      </c>
      <c r="E50" s="38">
        <v>1.6009</v>
      </c>
      <c r="F50" s="38">
        <v>4.6402000000000001</v>
      </c>
      <c r="G50" s="15">
        <v>7.2556000000000003</v>
      </c>
      <c r="H50" s="42" t="s">
        <v>70</v>
      </c>
      <c r="I50" s="38">
        <v>6.9097</v>
      </c>
      <c r="J50" s="38">
        <v>2.1787000000000001</v>
      </c>
      <c r="K50" s="38">
        <v>4.7309999999999999</v>
      </c>
    </row>
    <row r="51" spans="1:11">
      <c r="A51" s="51" t="s">
        <v>125</v>
      </c>
      <c r="B51" s="38">
        <v>10.072800000000001</v>
      </c>
      <c r="C51" s="42" t="s">
        <v>70</v>
      </c>
      <c r="D51" s="38">
        <v>9.6338000000000008</v>
      </c>
      <c r="E51" s="38">
        <v>4.3083999999999998</v>
      </c>
      <c r="F51" s="38">
        <v>5.3254000000000001</v>
      </c>
      <c r="G51" s="15">
        <v>10.976699999999999</v>
      </c>
      <c r="H51" s="42" t="s">
        <v>70</v>
      </c>
      <c r="I51" s="38">
        <v>10.536300000000001</v>
      </c>
      <c r="J51" s="38">
        <v>3.7934000000000001</v>
      </c>
      <c r="K51" s="38">
        <v>6.7428999999999997</v>
      </c>
    </row>
    <row r="52" spans="1:11">
      <c r="A52" s="51" t="s">
        <v>126</v>
      </c>
      <c r="B52" s="42" t="s">
        <v>70</v>
      </c>
      <c r="C52" s="42" t="s">
        <v>70</v>
      </c>
      <c r="D52" s="42" t="s">
        <v>70</v>
      </c>
      <c r="E52" s="42" t="s">
        <v>70</v>
      </c>
      <c r="F52" s="42" t="s">
        <v>70</v>
      </c>
      <c r="G52" s="15">
        <v>0.58260000000000001</v>
      </c>
      <c r="H52" s="42" t="s">
        <v>70</v>
      </c>
      <c r="I52" s="38">
        <v>0.56020000000000003</v>
      </c>
      <c r="J52" s="42" t="s">
        <v>70</v>
      </c>
      <c r="K52" s="42" t="s">
        <v>70</v>
      </c>
    </row>
    <row r="53" spans="1:11">
      <c r="A53" s="51" t="s">
        <v>127</v>
      </c>
      <c r="B53" s="38">
        <v>6.5121000000000002</v>
      </c>
      <c r="C53" s="38">
        <v>0.66659999999999997</v>
      </c>
      <c r="D53" s="38">
        <v>5.8455000000000004</v>
      </c>
      <c r="E53" s="38">
        <v>1.3480000000000001</v>
      </c>
      <c r="F53" s="38">
        <v>4.4974999999999996</v>
      </c>
      <c r="G53" s="15">
        <v>7.9561999999999999</v>
      </c>
      <c r="H53" s="42" t="s">
        <v>70</v>
      </c>
      <c r="I53" s="38">
        <v>7.7053000000000003</v>
      </c>
      <c r="J53" s="38">
        <v>1.3689</v>
      </c>
      <c r="K53" s="38">
        <v>6.3364000000000003</v>
      </c>
    </row>
    <row r="54" spans="1:11">
      <c r="A54" s="51" t="s">
        <v>128</v>
      </c>
      <c r="B54" s="38">
        <v>2.4855999999999998</v>
      </c>
      <c r="C54" s="42" t="s">
        <v>70</v>
      </c>
      <c r="D54" s="38">
        <v>2.3363</v>
      </c>
      <c r="E54" s="38">
        <v>0.91190000000000004</v>
      </c>
      <c r="F54" s="38">
        <v>1.4244000000000001</v>
      </c>
      <c r="G54" s="15">
        <v>3.5602</v>
      </c>
      <c r="H54" s="42" t="s">
        <v>70</v>
      </c>
      <c r="I54" s="38">
        <v>3.4277000000000002</v>
      </c>
      <c r="J54" s="38">
        <v>1.5351999999999999</v>
      </c>
      <c r="K54" s="38">
        <v>1.8924000000000001</v>
      </c>
    </row>
    <row r="55" spans="1:11">
      <c r="A55" s="40" t="s">
        <v>129</v>
      </c>
      <c r="B55" s="41"/>
      <c r="C55" s="41"/>
      <c r="D55" s="41"/>
      <c r="E55" s="41"/>
      <c r="F55" s="41"/>
      <c r="G55" s="41"/>
      <c r="H55" s="41"/>
      <c r="I55" s="41"/>
      <c r="J55" s="41"/>
      <c r="K55" s="41"/>
    </row>
    <row r="56" spans="1:11">
      <c r="A56" s="52" t="s">
        <v>131</v>
      </c>
      <c r="B56" s="38">
        <v>7.5225</v>
      </c>
      <c r="C56" s="38">
        <v>1.0522</v>
      </c>
      <c r="D56" s="38">
        <v>6.4702999999999999</v>
      </c>
      <c r="E56" s="38">
        <v>1.1543000000000001</v>
      </c>
      <c r="F56" s="38">
        <v>5.3159999999999998</v>
      </c>
      <c r="G56" s="15">
        <v>7.2564000000000002</v>
      </c>
      <c r="H56" s="38">
        <v>0.85070000000000001</v>
      </c>
      <c r="I56" s="38">
        <v>6.4057000000000004</v>
      </c>
      <c r="J56" s="38">
        <v>1.2921</v>
      </c>
      <c r="K56" s="38">
        <v>5.1136999999999997</v>
      </c>
    </row>
    <row r="57" spans="1:11">
      <c r="A57" s="52" t="s">
        <v>180</v>
      </c>
      <c r="B57" s="38">
        <v>6.7599</v>
      </c>
      <c r="C57" s="38">
        <v>0.93300000000000005</v>
      </c>
      <c r="D57" s="38">
        <v>5.8269000000000002</v>
      </c>
      <c r="E57" s="38">
        <v>3.0314999999999999</v>
      </c>
      <c r="F57" s="38">
        <v>2.7953999999999999</v>
      </c>
      <c r="G57" s="15">
        <v>6.6468999999999996</v>
      </c>
      <c r="H57" s="38">
        <v>1.4602999999999999</v>
      </c>
      <c r="I57" s="38">
        <v>5.1867000000000001</v>
      </c>
      <c r="J57" s="38">
        <v>2.7069000000000001</v>
      </c>
      <c r="K57" s="38">
        <v>2.4796999999999998</v>
      </c>
    </row>
    <row r="58" spans="1:11">
      <c r="A58" s="16" t="s">
        <v>133</v>
      </c>
      <c r="B58" s="13" t="s">
        <v>248</v>
      </c>
      <c r="C58" s="13" t="s">
        <v>248</v>
      </c>
      <c r="D58" s="13" t="s">
        <v>248</v>
      </c>
      <c r="E58" s="13" t="s">
        <v>248</v>
      </c>
      <c r="F58" s="13" t="s">
        <v>248</v>
      </c>
      <c r="G58" s="31" t="s">
        <v>70</v>
      </c>
      <c r="H58" s="13" t="s">
        <v>70</v>
      </c>
      <c r="I58" s="13" t="s">
        <v>70</v>
      </c>
      <c r="J58" s="13" t="s">
        <v>70</v>
      </c>
      <c r="K58" s="13" t="s">
        <v>70</v>
      </c>
    </row>
    <row r="59" spans="1:11">
      <c r="A59" s="10" t="s">
        <v>252</v>
      </c>
    </row>
  </sheetData>
  <mergeCells count="4">
    <mergeCell ref="A55:K55"/>
    <mergeCell ref="B2:F2"/>
    <mergeCell ref="A2:A3"/>
    <mergeCell ref="G2:K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1"/>
  <sheetViews>
    <sheetView workbookViewId="0"/>
  </sheetViews>
  <sheetFormatPr defaultRowHeight="15"/>
  <cols>
    <col min="1" max="1" width="46" customWidth="1"/>
    <col min="2" max="5" width="27" customWidth="1"/>
  </cols>
  <sheetData>
    <row r="1" spans="1:5">
      <c r="A1" s="2" t="s">
        <v>3</v>
      </c>
    </row>
    <row r="2" spans="1:5">
      <c r="A2" s="43" t="s">
        <v>138</v>
      </c>
      <c r="B2" s="44" t="s">
        <v>53</v>
      </c>
      <c r="C2" s="45"/>
      <c r="D2" s="44" t="s">
        <v>62</v>
      </c>
      <c r="E2" s="45"/>
    </row>
    <row r="3" spans="1:5">
      <c r="A3" s="46"/>
      <c r="B3" s="47" t="s">
        <v>74</v>
      </c>
      <c r="C3" s="48" t="s">
        <v>75</v>
      </c>
      <c r="D3" s="49" t="s">
        <v>74</v>
      </c>
      <c r="E3" s="48" t="s">
        <v>75</v>
      </c>
    </row>
    <row r="4" spans="1:5">
      <c r="A4" s="51" t="s">
        <v>139</v>
      </c>
      <c r="B4" s="38">
        <v>900</v>
      </c>
      <c r="C4" s="50">
        <v>5000</v>
      </c>
      <c r="D4" s="15">
        <v>900</v>
      </c>
      <c r="E4" s="50">
        <v>5000</v>
      </c>
    </row>
    <row r="5" spans="1:5">
      <c r="A5" s="51" t="s">
        <v>140</v>
      </c>
      <c r="B5" s="50">
        <v>1000</v>
      </c>
      <c r="C5" s="50">
        <v>4000</v>
      </c>
      <c r="D5" s="15">
        <v>900</v>
      </c>
      <c r="E5" s="50">
        <v>3000</v>
      </c>
    </row>
    <row r="6" spans="1:5">
      <c r="A6" s="51" t="s">
        <v>141</v>
      </c>
      <c r="B6" s="38">
        <v>900</v>
      </c>
      <c r="C6" s="50">
        <v>5000</v>
      </c>
      <c r="D6" s="15">
        <v>900</v>
      </c>
      <c r="E6" s="50">
        <v>5000</v>
      </c>
    </row>
    <row r="7" spans="1:5">
      <c r="A7" s="51" t="s">
        <v>142</v>
      </c>
      <c r="B7" s="38">
        <v>900</v>
      </c>
      <c r="C7" s="50">
        <v>6000</v>
      </c>
      <c r="D7" s="15">
        <v>900</v>
      </c>
      <c r="E7" s="50">
        <v>5000</v>
      </c>
    </row>
    <row r="8" spans="1:5">
      <c r="A8" s="51" t="s">
        <v>143</v>
      </c>
      <c r="B8" s="50">
        <v>1000</v>
      </c>
      <c r="C8" s="50">
        <v>3000</v>
      </c>
      <c r="D8" s="15">
        <v>800</v>
      </c>
      <c r="E8" s="50">
        <v>3000</v>
      </c>
    </row>
    <row r="9" spans="1:5">
      <c r="A9" s="51" t="s">
        <v>144</v>
      </c>
      <c r="B9" s="50">
        <v>1000</v>
      </c>
      <c r="C9" s="50">
        <v>11000</v>
      </c>
      <c r="D9" s="15">
        <v>900</v>
      </c>
      <c r="E9" s="50">
        <v>10000</v>
      </c>
    </row>
    <row r="10" spans="1:5">
      <c r="A10" s="51" t="s">
        <v>145</v>
      </c>
      <c r="B10" s="50">
        <v>1400</v>
      </c>
      <c r="C10" s="50">
        <v>23000</v>
      </c>
      <c r="D10" s="14">
        <v>1400</v>
      </c>
      <c r="E10" s="50">
        <v>24000</v>
      </c>
    </row>
    <row r="11" spans="1:5">
      <c r="A11" s="51" t="s">
        <v>146</v>
      </c>
      <c r="B11" s="50">
        <v>1300</v>
      </c>
      <c r="C11" s="50">
        <v>20000</v>
      </c>
      <c r="D11" s="14">
        <v>1300</v>
      </c>
      <c r="E11" s="50">
        <v>21000</v>
      </c>
    </row>
    <row r="12" spans="1:5">
      <c r="A12" s="51" t="s">
        <v>147</v>
      </c>
      <c r="B12" s="38">
        <v>800</v>
      </c>
      <c r="C12" s="50">
        <v>3000</v>
      </c>
      <c r="D12" s="15">
        <v>800</v>
      </c>
      <c r="E12" s="50">
        <v>3000</v>
      </c>
    </row>
    <row r="13" spans="1:5">
      <c r="A13" s="51" t="s">
        <v>148</v>
      </c>
      <c r="B13" s="50">
        <v>1000</v>
      </c>
      <c r="C13" s="50">
        <v>10000</v>
      </c>
      <c r="D13" s="14">
        <v>1000</v>
      </c>
      <c r="E13" s="50">
        <v>9000</v>
      </c>
    </row>
    <row r="14" spans="1:5">
      <c r="A14" s="51" t="s">
        <v>149</v>
      </c>
      <c r="B14" s="38">
        <v>900</v>
      </c>
      <c r="C14" s="50">
        <v>6000</v>
      </c>
      <c r="D14" s="15">
        <v>900</v>
      </c>
      <c r="E14" s="50">
        <v>6000</v>
      </c>
    </row>
    <row r="15" spans="1:5">
      <c r="A15" s="51" t="s">
        <v>150</v>
      </c>
      <c r="B15" s="50">
        <v>1000</v>
      </c>
      <c r="C15" s="50">
        <v>4000</v>
      </c>
      <c r="D15" s="15">
        <v>900</v>
      </c>
      <c r="E15" s="50">
        <v>3000</v>
      </c>
    </row>
    <row r="16" spans="1:5">
      <c r="A16" s="51" t="s">
        <v>151</v>
      </c>
      <c r="B16" s="50">
        <v>1100</v>
      </c>
      <c r="C16" s="50">
        <v>4000</v>
      </c>
      <c r="D16" s="15">
        <v>900</v>
      </c>
      <c r="E16" s="50">
        <v>3000</v>
      </c>
    </row>
    <row r="17" spans="1:5">
      <c r="A17" s="51" t="s">
        <v>152</v>
      </c>
      <c r="B17" s="38">
        <v>900</v>
      </c>
      <c r="C17" s="50">
        <v>10000</v>
      </c>
      <c r="D17" s="15">
        <v>900</v>
      </c>
      <c r="E17" s="50">
        <v>8000</v>
      </c>
    </row>
    <row r="18" spans="1:5">
      <c r="A18" s="51" t="s">
        <v>153</v>
      </c>
      <c r="B18" s="38">
        <v>900</v>
      </c>
      <c r="C18" s="50">
        <v>5000</v>
      </c>
      <c r="D18" s="15">
        <v>900</v>
      </c>
      <c r="E18" s="50">
        <v>5000</v>
      </c>
    </row>
    <row r="19" spans="1:5">
      <c r="A19" s="51" t="s">
        <v>154</v>
      </c>
      <c r="B19" s="38">
        <v>900</v>
      </c>
      <c r="C19" s="50">
        <v>5000</v>
      </c>
      <c r="D19" s="15">
        <v>800</v>
      </c>
      <c r="E19" s="50">
        <v>5000</v>
      </c>
    </row>
    <row r="20" spans="1:5">
      <c r="A20" s="51" t="s">
        <v>155</v>
      </c>
      <c r="B20" s="38">
        <v>900</v>
      </c>
      <c r="C20" s="50">
        <v>16000</v>
      </c>
      <c r="D20" s="15">
        <v>900</v>
      </c>
      <c r="E20" s="50">
        <v>17000</v>
      </c>
    </row>
    <row r="21" spans="1:5">
      <c r="A21" s="51" t="s">
        <v>156</v>
      </c>
      <c r="B21" s="50">
        <v>1400</v>
      </c>
      <c r="C21" s="50">
        <v>13000</v>
      </c>
      <c r="D21" s="14">
        <v>1400</v>
      </c>
      <c r="E21" s="50">
        <v>11000</v>
      </c>
    </row>
    <row r="22" spans="1:5">
      <c r="A22" s="51" t="s">
        <v>157</v>
      </c>
      <c r="B22" s="38">
        <v>900</v>
      </c>
      <c r="C22" s="50">
        <v>7000</v>
      </c>
      <c r="D22" s="15">
        <v>900</v>
      </c>
      <c r="E22" s="50">
        <v>7000</v>
      </c>
    </row>
    <row r="23" spans="1:5">
      <c r="A23" s="51" t="s">
        <v>158</v>
      </c>
      <c r="B23" s="50">
        <v>1300</v>
      </c>
      <c r="C23" s="50">
        <v>32000</v>
      </c>
      <c r="D23" s="14">
        <v>1400</v>
      </c>
      <c r="E23" s="50">
        <v>28000</v>
      </c>
    </row>
    <row r="24" spans="1:5">
      <c r="A24" s="51" t="s">
        <v>159</v>
      </c>
      <c r="B24" s="50">
        <v>1400</v>
      </c>
      <c r="C24" s="50">
        <v>24000</v>
      </c>
      <c r="D24" s="14">
        <v>1400</v>
      </c>
      <c r="E24" s="50">
        <v>25000</v>
      </c>
    </row>
    <row r="25" spans="1:5">
      <c r="A25" s="51" t="s">
        <v>160</v>
      </c>
      <c r="B25" s="38">
        <v>900</v>
      </c>
      <c r="C25" s="50">
        <v>5000</v>
      </c>
      <c r="D25" s="15">
        <v>900</v>
      </c>
      <c r="E25" s="50">
        <v>4000</v>
      </c>
    </row>
    <row r="26" spans="1:5">
      <c r="A26" s="51" t="s">
        <v>161</v>
      </c>
      <c r="B26" s="50">
        <v>1400</v>
      </c>
      <c r="C26" s="50">
        <v>58000</v>
      </c>
      <c r="D26" s="14">
        <v>1400</v>
      </c>
      <c r="E26" s="50">
        <v>61000</v>
      </c>
    </row>
    <row r="27" spans="1:5">
      <c r="A27" s="51" t="s">
        <v>162</v>
      </c>
      <c r="B27" s="50">
        <v>1000</v>
      </c>
      <c r="C27" s="50">
        <v>16000</v>
      </c>
      <c r="D27" s="14">
        <v>1000</v>
      </c>
      <c r="E27" s="50">
        <v>14000</v>
      </c>
    </row>
    <row r="28" spans="1:5">
      <c r="A28" s="51" t="s">
        <v>163</v>
      </c>
      <c r="B28" s="38">
        <v>900</v>
      </c>
      <c r="C28" s="50">
        <v>8000</v>
      </c>
      <c r="D28" s="15">
        <v>900</v>
      </c>
      <c r="E28" s="50">
        <v>7000</v>
      </c>
    </row>
    <row r="29" spans="1:5">
      <c r="A29" s="19" t="s">
        <v>164</v>
      </c>
      <c r="B29" s="8">
        <v>900</v>
      </c>
      <c r="C29" s="17">
        <v>7000</v>
      </c>
      <c r="D29" s="20">
        <v>900</v>
      </c>
      <c r="E29" s="17">
        <v>6000</v>
      </c>
    </row>
    <row r="30" spans="1:5">
      <c r="A30" s="10" t="s">
        <v>165</v>
      </c>
    </row>
    <row r="31" spans="1:5">
      <c r="A31" s="10" t="s">
        <v>137</v>
      </c>
    </row>
  </sheetData>
  <mergeCells count="3">
    <mergeCell ref="B2:C2"/>
    <mergeCell ref="A2:A3"/>
    <mergeCell ref="D2: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K59"/>
  <sheetViews>
    <sheetView workbookViewId="0"/>
  </sheetViews>
  <sheetFormatPr defaultRowHeight="15"/>
  <cols>
    <col min="1" max="1" width="26" customWidth="1"/>
    <col min="2" max="11" width="16" customWidth="1"/>
  </cols>
  <sheetData>
    <row r="1" spans="1:11">
      <c r="A1" s="2" t="s">
        <v>30</v>
      </c>
    </row>
    <row r="2" spans="1:11">
      <c r="A2" s="43" t="s">
        <v>73</v>
      </c>
      <c r="B2" s="66">
        <v>2013</v>
      </c>
      <c r="C2" s="45"/>
      <c r="D2" s="45"/>
      <c r="E2" s="45"/>
      <c r="F2" s="45"/>
      <c r="G2" s="66">
        <v>2015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11.044</v>
      </c>
      <c r="C4" s="42" t="s">
        <v>70</v>
      </c>
      <c r="D4" s="38">
        <v>10.5814</v>
      </c>
      <c r="E4" s="38">
        <v>5.1600999999999999</v>
      </c>
      <c r="F4" s="38">
        <v>5.4214000000000002</v>
      </c>
      <c r="G4" s="15">
        <v>11.7057</v>
      </c>
      <c r="H4" s="38">
        <v>0.54820000000000002</v>
      </c>
      <c r="I4" s="38">
        <v>11.157500000000001</v>
      </c>
      <c r="J4" s="38">
        <v>6.1257000000000001</v>
      </c>
      <c r="K4" s="38">
        <v>5.0317999999999996</v>
      </c>
    </row>
    <row r="5" spans="1:11">
      <c r="A5" s="51" t="s">
        <v>79</v>
      </c>
      <c r="B5" s="38">
        <v>2.4140999999999999</v>
      </c>
      <c r="C5" s="42" t="s">
        <v>70</v>
      </c>
      <c r="D5" s="38">
        <v>2.3167</v>
      </c>
      <c r="E5" s="38">
        <v>1.7333000000000001</v>
      </c>
      <c r="F5" s="38">
        <v>0.58340000000000003</v>
      </c>
      <c r="G5" s="15">
        <v>2.3195000000000001</v>
      </c>
      <c r="H5" s="42" t="s">
        <v>70</v>
      </c>
      <c r="I5" s="38">
        <v>2.1732999999999998</v>
      </c>
      <c r="J5" s="38">
        <v>1.6729000000000001</v>
      </c>
      <c r="K5" s="38">
        <v>0.50029999999999997</v>
      </c>
    </row>
    <row r="6" spans="1:11">
      <c r="A6" s="51" t="s">
        <v>80</v>
      </c>
      <c r="B6" s="38">
        <v>13.999000000000001</v>
      </c>
      <c r="C6" s="42" t="s">
        <v>70</v>
      </c>
      <c r="D6" s="38">
        <v>13.7834</v>
      </c>
      <c r="E6" s="38">
        <v>2.3426999999999998</v>
      </c>
      <c r="F6" s="38">
        <v>11.4407</v>
      </c>
      <c r="G6" s="15">
        <v>14.9876</v>
      </c>
      <c r="H6" s="42" t="s">
        <v>70</v>
      </c>
      <c r="I6" s="38">
        <v>14.5966</v>
      </c>
      <c r="J6" s="38">
        <v>5.4208999999999996</v>
      </c>
      <c r="K6" s="38">
        <v>9.1758000000000006</v>
      </c>
    </row>
    <row r="7" spans="1:11">
      <c r="A7" s="51" t="s">
        <v>81</v>
      </c>
      <c r="B7" s="38">
        <v>7.1727999999999996</v>
      </c>
      <c r="C7" s="42" t="s">
        <v>70</v>
      </c>
      <c r="D7" s="38">
        <v>6.8327999999999998</v>
      </c>
      <c r="E7" s="38">
        <v>0.50280000000000002</v>
      </c>
      <c r="F7" s="38">
        <v>6.33</v>
      </c>
      <c r="G7" s="15">
        <v>10.189299999999999</v>
      </c>
      <c r="H7" s="42" t="s">
        <v>70</v>
      </c>
      <c r="I7" s="38">
        <v>9.7664000000000009</v>
      </c>
      <c r="J7" s="38">
        <v>2.2987000000000002</v>
      </c>
      <c r="K7" s="38">
        <v>7.4676999999999998</v>
      </c>
    </row>
    <row r="8" spans="1:11">
      <c r="A8" s="51" t="s">
        <v>82</v>
      </c>
      <c r="B8" s="38">
        <v>8.2520000000000007</v>
      </c>
      <c r="C8" s="42" t="s">
        <v>70</v>
      </c>
      <c r="D8" s="38">
        <v>8.1537000000000006</v>
      </c>
      <c r="E8" s="38">
        <v>2.5838999999999999</v>
      </c>
      <c r="F8" s="38">
        <v>5.5697999999999999</v>
      </c>
      <c r="G8" s="15">
        <v>7.9016000000000002</v>
      </c>
      <c r="H8" s="42" t="s">
        <v>70</v>
      </c>
      <c r="I8" s="38">
        <v>7.7423000000000002</v>
      </c>
      <c r="J8" s="38">
        <v>2.2124999999999999</v>
      </c>
      <c r="K8" s="38">
        <v>5.5297999999999998</v>
      </c>
    </row>
    <row r="9" spans="1:11">
      <c r="A9" s="51" t="s">
        <v>83</v>
      </c>
      <c r="B9" s="38">
        <v>25.938500000000001</v>
      </c>
      <c r="C9" s="38">
        <v>1.1963999999999999</v>
      </c>
      <c r="D9" s="38">
        <v>24.742100000000001</v>
      </c>
      <c r="E9" s="38">
        <v>20.491299999999999</v>
      </c>
      <c r="F9" s="38">
        <v>4.2507999999999999</v>
      </c>
      <c r="G9" s="15">
        <v>28.2179</v>
      </c>
      <c r="H9" s="38">
        <v>0.7056</v>
      </c>
      <c r="I9" s="38">
        <v>27.5123</v>
      </c>
      <c r="J9" s="38">
        <v>23.919499999999999</v>
      </c>
      <c r="K9" s="38">
        <v>3.5929000000000002</v>
      </c>
    </row>
    <row r="10" spans="1:11">
      <c r="A10" s="51" t="s">
        <v>84</v>
      </c>
      <c r="B10" s="38">
        <v>14.2219</v>
      </c>
      <c r="C10" s="42" t="s">
        <v>70</v>
      </c>
      <c r="D10" s="38">
        <v>13.873699999999999</v>
      </c>
      <c r="E10" s="38">
        <v>7.8040000000000003</v>
      </c>
      <c r="F10" s="38">
        <v>6.0697000000000001</v>
      </c>
      <c r="G10" s="15">
        <v>14.174300000000001</v>
      </c>
      <c r="H10" s="42" t="s">
        <v>70</v>
      </c>
      <c r="I10" s="38">
        <v>13.745699999999999</v>
      </c>
      <c r="J10" s="38">
        <v>9.7418999999999993</v>
      </c>
      <c r="K10" s="38">
        <v>4.0038</v>
      </c>
    </row>
    <row r="11" spans="1:11">
      <c r="A11" s="51" t="s">
        <v>85</v>
      </c>
      <c r="B11" s="38">
        <v>5.7556000000000003</v>
      </c>
      <c r="C11" s="42" t="s">
        <v>70</v>
      </c>
      <c r="D11" s="38">
        <v>5.5362</v>
      </c>
      <c r="E11" s="42" t="s">
        <v>70</v>
      </c>
      <c r="F11" s="38">
        <v>5.2870999999999997</v>
      </c>
      <c r="G11" s="15">
        <v>7.0945999999999998</v>
      </c>
      <c r="H11" s="38">
        <v>0.51759999999999995</v>
      </c>
      <c r="I11" s="38">
        <v>6.577</v>
      </c>
      <c r="J11" s="38">
        <v>1.6067</v>
      </c>
      <c r="K11" s="38">
        <v>4.9702999999999999</v>
      </c>
    </row>
    <row r="12" spans="1:11">
      <c r="A12" s="51" t="s">
        <v>86</v>
      </c>
      <c r="B12" s="38">
        <v>3.0261</v>
      </c>
      <c r="C12" s="42" t="s">
        <v>70</v>
      </c>
      <c r="D12" s="38">
        <v>2.8045</v>
      </c>
      <c r="E12" s="38">
        <v>0.53449999999999998</v>
      </c>
      <c r="F12" s="38">
        <v>2.27</v>
      </c>
      <c r="G12" s="15">
        <v>5.0664999999999996</v>
      </c>
      <c r="H12" s="42" t="s">
        <v>70</v>
      </c>
      <c r="I12" s="38">
        <v>4.5727000000000002</v>
      </c>
      <c r="J12" s="38">
        <v>1.925</v>
      </c>
      <c r="K12" s="38">
        <v>2.6476999999999999</v>
      </c>
    </row>
    <row r="13" spans="1:11">
      <c r="A13" s="51" t="s">
        <v>87</v>
      </c>
      <c r="B13" s="38">
        <v>10.390499999999999</v>
      </c>
      <c r="C13" s="38">
        <v>0.75939999999999996</v>
      </c>
      <c r="D13" s="38">
        <v>9.6311</v>
      </c>
      <c r="E13" s="42" t="s">
        <v>70</v>
      </c>
      <c r="F13" s="38">
        <v>9.5395000000000003</v>
      </c>
      <c r="G13" s="15">
        <v>10.1297</v>
      </c>
      <c r="H13" s="38">
        <v>0.89900000000000002</v>
      </c>
      <c r="I13" s="38">
        <v>9.2307000000000006</v>
      </c>
      <c r="J13" s="42" t="s">
        <v>70</v>
      </c>
      <c r="K13" s="38">
        <v>9.0374999999999996</v>
      </c>
    </row>
    <row r="14" spans="1:11">
      <c r="A14" s="51" t="s">
        <v>88</v>
      </c>
      <c r="B14" s="38">
        <v>4.7286999999999999</v>
      </c>
      <c r="C14" s="42" t="s">
        <v>70</v>
      </c>
      <c r="D14" s="38">
        <v>4.5750000000000002</v>
      </c>
      <c r="E14" s="38">
        <v>1.3611</v>
      </c>
      <c r="F14" s="38">
        <v>3.2139000000000002</v>
      </c>
      <c r="G14" s="15">
        <v>5.6826999999999996</v>
      </c>
      <c r="H14" s="42" t="s">
        <v>70</v>
      </c>
      <c r="I14" s="38">
        <v>5.4960000000000004</v>
      </c>
      <c r="J14" s="38">
        <v>1.9582999999999999</v>
      </c>
      <c r="K14" s="38">
        <v>3.5377000000000001</v>
      </c>
    </row>
    <row r="15" spans="1:11">
      <c r="A15" s="51" t="s">
        <v>89</v>
      </c>
      <c r="B15" s="38">
        <v>8.0187000000000008</v>
      </c>
      <c r="C15" s="38">
        <v>0.52659999999999996</v>
      </c>
      <c r="D15" s="38">
        <v>7.4920999999999998</v>
      </c>
      <c r="E15" s="38">
        <v>3.5731999999999999</v>
      </c>
      <c r="F15" s="38">
        <v>3.9188999999999998</v>
      </c>
      <c r="G15" s="15">
        <v>7.8163999999999998</v>
      </c>
      <c r="H15" s="38">
        <v>1.0843</v>
      </c>
      <c r="I15" s="38">
        <v>6.7321999999999997</v>
      </c>
      <c r="J15" s="38">
        <v>4.0454999999999997</v>
      </c>
      <c r="K15" s="38">
        <v>2.6867000000000001</v>
      </c>
    </row>
    <row r="16" spans="1:11">
      <c r="A16" s="51" t="s">
        <v>90</v>
      </c>
      <c r="B16" s="38">
        <v>4.5693999999999999</v>
      </c>
      <c r="C16" s="42" t="s">
        <v>70</v>
      </c>
      <c r="D16" s="38">
        <v>4.1295999999999999</v>
      </c>
      <c r="E16" s="38">
        <v>1.6906000000000001</v>
      </c>
      <c r="F16" s="38">
        <v>2.4390000000000001</v>
      </c>
      <c r="G16" s="15">
        <v>4.7403000000000004</v>
      </c>
      <c r="H16" s="42" t="s">
        <v>70</v>
      </c>
      <c r="I16" s="38">
        <v>4.5873999999999997</v>
      </c>
      <c r="J16" s="38">
        <v>1.8621000000000001</v>
      </c>
      <c r="K16" s="38">
        <v>2.7252999999999998</v>
      </c>
    </row>
    <row r="17" spans="1:11">
      <c r="A17" s="51" t="s">
        <v>91</v>
      </c>
      <c r="B17" s="38">
        <v>8.5751000000000008</v>
      </c>
      <c r="C17" s="42" t="s">
        <v>70</v>
      </c>
      <c r="D17" s="38">
        <v>8.1898</v>
      </c>
      <c r="E17" s="38">
        <v>1.4191</v>
      </c>
      <c r="F17" s="38">
        <v>6.7706</v>
      </c>
      <c r="G17" s="15">
        <v>10.480399999999999</v>
      </c>
      <c r="H17" s="38">
        <v>0.60160000000000002</v>
      </c>
      <c r="I17" s="38">
        <v>9.8788</v>
      </c>
      <c r="J17" s="38">
        <v>3.4325999999999999</v>
      </c>
      <c r="K17" s="38">
        <v>6.4462000000000002</v>
      </c>
    </row>
    <row r="18" spans="1:11">
      <c r="A18" s="51" t="s">
        <v>92</v>
      </c>
      <c r="B18" s="38">
        <v>6.4996999999999998</v>
      </c>
      <c r="C18" s="42" t="s">
        <v>70</v>
      </c>
      <c r="D18" s="38">
        <v>6.2895000000000003</v>
      </c>
      <c r="E18" s="38">
        <v>0.88859999999999995</v>
      </c>
      <c r="F18" s="38">
        <v>5.4009</v>
      </c>
      <c r="G18" s="15">
        <v>7.3935000000000004</v>
      </c>
      <c r="H18" s="42" t="s">
        <v>70</v>
      </c>
      <c r="I18" s="38">
        <v>7.0960000000000001</v>
      </c>
      <c r="J18" s="38">
        <v>1.7596000000000001</v>
      </c>
      <c r="K18" s="38">
        <v>5.3364000000000003</v>
      </c>
    </row>
    <row r="19" spans="1:11">
      <c r="A19" s="51" t="s">
        <v>93</v>
      </c>
      <c r="B19" s="38">
        <v>5.5713999999999997</v>
      </c>
      <c r="C19" s="42" t="s">
        <v>70</v>
      </c>
      <c r="D19" s="38">
        <v>5.3734000000000002</v>
      </c>
      <c r="E19" s="38">
        <v>0.77180000000000004</v>
      </c>
      <c r="F19" s="38">
        <v>4.6017000000000001</v>
      </c>
      <c r="G19" s="15">
        <v>7.6436999999999999</v>
      </c>
      <c r="H19" s="38">
        <v>0.63890000000000002</v>
      </c>
      <c r="I19" s="38">
        <v>7.0048000000000004</v>
      </c>
      <c r="J19" s="38">
        <v>1.0409999999999999</v>
      </c>
      <c r="K19" s="38">
        <v>5.9638</v>
      </c>
    </row>
    <row r="20" spans="1:11">
      <c r="A20" s="51" t="s">
        <v>94</v>
      </c>
      <c r="B20" s="38">
        <v>12.858700000000001</v>
      </c>
      <c r="C20" s="42" t="s">
        <v>70</v>
      </c>
      <c r="D20" s="38">
        <v>12.5451</v>
      </c>
      <c r="E20" s="38">
        <v>6.3103999999999996</v>
      </c>
      <c r="F20" s="38">
        <v>6.2347000000000001</v>
      </c>
      <c r="G20" s="15">
        <v>13.8881</v>
      </c>
      <c r="H20" s="42" t="s">
        <v>70</v>
      </c>
      <c r="I20" s="38">
        <v>13.4176</v>
      </c>
      <c r="J20" s="38">
        <v>9.6344999999999992</v>
      </c>
      <c r="K20" s="38">
        <v>3.7831000000000001</v>
      </c>
    </row>
    <row r="21" spans="1:11">
      <c r="A21" s="51" t="s">
        <v>95</v>
      </c>
      <c r="B21" s="38">
        <v>2.8645999999999998</v>
      </c>
      <c r="C21" s="42" t="s">
        <v>70</v>
      </c>
      <c r="D21" s="38">
        <v>2.6779999999999999</v>
      </c>
      <c r="E21" s="42" t="s">
        <v>70</v>
      </c>
      <c r="F21" s="38">
        <v>2.3071000000000002</v>
      </c>
      <c r="G21" s="15">
        <v>3.9239999999999999</v>
      </c>
      <c r="H21" s="42" t="s">
        <v>70</v>
      </c>
      <c r="I21" s="38">
        <v>3.516</v>
      </c>
      <c r="J21" s="38">
        <v>0.92869999999999997</v>
      </c>
      <c r="K21" s="38">
        <v>2.5872999999999999</v>
      </c>
    </row>
    <row r="22" spans="1:11">
      <c r="A22" s="51" t="s">
        <v>96</v>
      </c>
      <c r="B22" s="38">
        <v>2.7296999999999998</v>
      </c>
      <c r="C22" s="42" t="s">
        <v>70</v>
      </c>
      <c r="D22" s="38">
        <v>2.6143000000000001</v>
      </c>
      <c r="E22" s="38">
        <v>0.61270000000000002</v>
      </c>
      <c r="F22" s="38">
        <v>2.0015999999999998</v>
      </c>
      <c r="G22" s="15">
        <v>3.2027000000000001</v>
      </c>
      <c r="H22" s="42" t="s">
        <v>70</v>
      </c>
      <c r="I22" s="38">
        <v>2.8046000000000002</v>
      </c>
      <c r="J22" s="38">
        <v>0.7409</v>
      </c>
      <c r="K22" s="38">
        <v>2.0636999999999999</v>
      </c>
    </row>
    <row r="23" spans="1:11">
      <c r="A23" s="51" t="s">
        <v>97</v>
      </c>
      <c r="B23" s="38">
        <v>2.3919999999999999</v>
      </c>
      <c r="C23" s="42" t="s">
        <v>70</v>
      </c>
      <c r="D23" s="38">
        <v>2.0991</v>
      </c>
      <c r="E23" s="38">
        <v>0.51939999999999997</v>
      </c>
      <c r="F23" s="38">
        <v>1.5797000000000001</v>
      </c>
      <c r="G23" s="15">
        <v>3.3189000000000002</v>
      </c>
      <c r="H23" s="42" t="s">
        <v>70</v>
      </c>
      <c r="I23" s="38">
        <v>3.0958999999999999</v>
      </c>
      <c r="J23" s="38">
        <v>1.5647</v>
      </c>
      <c r="K23" s="38">
        <v>1.5311999999999999</v>
      </c>
    </row>
    <row r="24" spans="1:11">
      <c r="A24" s="51" t="s">
        <v>98</v>
      </c>
      <c r="B24" s="38">
        <v>8.3293999999999997</v>
      </c>
      <c r="C24" s="42" t="s">
        <v>70</v>
      </c>
      <c r="D24" s="38">
        <v>8.0922000000000001</v>
      </c>
      <c r="E24" s="38">
        <v>1.1809000000000001</v>
      </c>
      <c r="F24" s="38">
        <v>6.9112999999999998</v>
      </c>
      <c r="G24" s="15">
        <v>8.5058000000000007</v>
      </c>
      <c r="H24" s="42" t="s">
        <v>70</v>
      </c>
      <c r="I24" s="38">
        <v>8.0538000000000007</v>
      </c>
      <c r="J24" s="38">
        <v>2.3687</v>
      </c>
      <c r="K24" s="38">
        <v>5.6851000000000003</v>
      </c>
    </row>
    <row r="25" spans="1:11">
      <c r="A25" s="51" t="s">
        <v>99</v>
      </c>
      <c r="B25" s="38">
        <v>10.6654</v>
      </c>
      <c r="C25" s="42" t="s">
        <v>70</v>
      </c>
      <c r="D25" s="38">
        <v>10.209300000000001</v>
      </c>
      <c r="E25" s="38">
        <v>6.8182999999999998</v>
      </c>
      <c r="F25" s="38">
        <v>3.3908999999999998</v>
      </c>
      <c r="G25" s="15">
        <v>9.5145</v>
      </c>
      <c r="H25" s="42" t="s">
        <v>70</v>
      </c>
      <c r="I25" s="38">
        <v>9.2822999999999993</v>
      </c>
      <c r="J25" s="38">
        <v>6.2107999999999999</v>
      </c>
      <c r="K25" s="38">
        <v>3.0714999999999999</v>
      </c>
    </row>
    <row r="26" spans="1:11">
      <c r="A26" s="51" t="s">
        <v>100</v>
      </c>
      <c r="B26" s="38">
        <v>8.3149999999999995</v>
      </c>
      <c r="C26" s="42" t="s">
        <v>70</v>
      </c>
      <c r="D26" s="38">
        <v>7.8723000000000001</v>
      </c>
      <c r="E26" s="38">
        <v>4.5354999999999999</v>
      </c>
      <c r="F26" s="38">
        <v>3.3368000000000002</v>
      </c>
      <c r="G26" s="15">
        <v>4.7882999999999996</v>
      </c>
      <c r="H26" s="42" t="s">
        <v>70</v>
      </c>
      <c r="I26" s="38">
        <v>4.4210000000000003</v>
      </c>
      <c r="J26" s="38">
        <v>2.6101000000000001</v>
      </c>
      <c r="K26" s="38">
        <v>1.8109</v>
      </c>
    </row>
    <row r="27" spans="1:11">
      <c r="A27" s="51" t="s">
        <v>101</v>
      </c>
      <c r="B27" s="38">
        <v>8.4548000000000005</v>
      </c>
      <c r="C27" s="42" t="s">
        <v>70</v>
      </c>
      <c r="D27" s="38">
        <v>8.2749000000000006</v>
      </c>
      <c r="E27" s="38">
        <v>4.7675000000000001</v>
      </c>
      <c r="F27" s="38">
        <v>3.5074000000000001</v>
      </c>
      <c r="G27" s="15">
        <v>9.7913999999999994</v>
      </c>
      <c r="H27" s="42" t="s">
        <v>70</v>
      </c>
      <c r="I27" s="38">
        <v>9.3035999999999994</v>
      </c>
      <c r="J27" s="38">
        <v>6.4252000000000002</v>
      </c>
      <c r="K27" s="38">
        <v>2.8784000000000001</v>
      </c>
    </row>
    <row r="28" spans="1:11">
      <c r="A28" s="51" t="s">
        <v>102</v>
      </c>
      <c r="B28" s="38">
        <v>1.5576000000000001</v>
      </c>
      <c r="C28" s="42" t="s">
        <v>70</v>
      </c>
      <c r="D28" s="38">
        <v>1.4607000000000001</v>
      </c>
      <c r="E28" s="38">
        <v>0.67589999999999995</v>
      </c>
      <c r="F28" s="38">
        <v>0.78469999999999995</v>
      </c>
      <c r="G28" s="15">
        <v>1.8853</v>
      </c>
      <c r="H28" s="42" t="s">
        <v>70</v>
      </c>
      <c r="I28" s="38">
        <v>1.7316</v>
      </c>
      <c r="J28" s="38">
        <v>0.8569</v>
      </c>
      <c r="K28" s="38">
        <v>0.87470000000000003</v>
      </c>
    </row>
    <row r="29" spans="1:11">
      <c r="A29" s="51" t="s">
        <v>103</v>
      </c>
      <c r="B29" s="38">
        <v>2.2208999999999999</v>
      </c>
      <c r="C29" s="42" t="s">
        <v>70</v>
      </c>
      <c r="D29" s="38">
        <v>2.1297999999999999</v>
      </c>
      <c r="E29" s="42" t="s">
        <v>70</v>
      </c>
      <c r="F29" s="38">
        <v>2.0535000000000001</v>
      </c>
      <c r="G29" s="15">
        <v>2.6444999999999999</v>
      </c>
      <c r="H29" s="42" t="s">
        <v>70</v>
      </c>
      <c r="I29" s="38">
        <v>2.5619999999999998</v>
      </c>
      <c r="J29" s="38">
        <v>1.3623000000000001</v>
      </c>
      <c r="K29" s="38">
        <v>1.1996</v>
      </c>
    </row>
    <row r="30" spans="1:11">
      <c r="A30" s="51" t="s">
        <v>104</v>
      </c>
      <c r="B30" s="38">
        <v>3.6120999999999999</v>
      </c>
      <c r="C30" s="42" t="s">
        <v>70</v>
      </c>
      <c r="D30" s="38">
        <v>3.4285000000000001</v>
      </c>
      <c r="E30" s="38">
        <v>2.5402999999999998</v>
      </c>
      <c r="F30" s="38">
        <v>0.88819999999999999</v>
      </c>
      <c r="G30" s="15">
        <v>3.0688</v>
      </c>
      <c r="H30" s="42" t="s">
        <v>70</v>
      </c>
      <c r="I30" s="38">
        <v>3.0344000000000002</v>
      </c>
      <c r="J30" s="38">
        <v>1.9154</v>
      </c>
      <c r="K30" s="38">
        <v>1.119</v>
      </c>
    </row>
    <row r="31" spans="1:11">
      <c r="A31" s="51" t="s">
        <v>105</v>
      </c>
      <c r="B31" s="38">
        <v>7.0038999999999998</v>
      </c>
      <c r="C31" s="42" t="s">
        <v>70</v>
      </c>
      <c r="D31" s="38">
        <v>6.7530999999999999</v>
      </c>
      <c r="E31" s="38">
        <v>1.8887</v>
      </c>
      <c r="F31" s="38">
        <v>4.8644999999999996</v>
      </c>
      <c r="G31" s="15">
        <v>7.2079000000000004</v>
      </c>
      <c r="H31" s="42" t="s">
        <v>70</v>
      </c>
      <c r="I31" s="38">
        <v>6.8395000000000001</v>
      </c>
      <c r="J31" s="38">
        <v>2.0024999999999999</v>
      </c>
      <c r="K31" s="38">
        <v>4.8369</v>
      </c>
    </row>
    <row r="32" spans="1:11">
      <c r="A32" s="51" t="s">
        <v>106</v>
      </c>
      <c r="B32" s="38">
        <v>22.508900000000001</v>
      </c>
      <c r="C32" s="42" t="s">
        <v>70</v>
      </c>
      <c r="D32" s="38">
        <v>22.112300000000001</v>
      </c>
      <c r="E32" s="38">
        <v>4.4885999999999999</v>
      </c>
      <c r="F32" s="38">
        <v>17.623699999999999</v>
      </c>
      <c r="G32" s="15">
        <v>24.479700000000001</v>
      </c>
      <c r="H32" s="38">
        <v>0.5141</v>
      </c>
      <c r="I32" s="38">
        <v>23.965599999999998</v>
      </c>
      <c r="J32" s="38">
        <v>9.1170000000000009</v>
      </c>
      <c r="K32" s="38">
        <v>14.848599999999999</v>
      </c>
    </row>
    <row r="33" spans="1:11">
      <c r="A33" s="51" t="s">
        <v>107</v>
      </c>
      <c r="B33" s="38">
        <v>2.3712</v>
      </c>
      <c r="C33" s="42" t="s">
        <v>70</v>
      </c>
      <c r="D33" s="38">
        <v>2.2888000000000002</v>
      </c>
      <c r="E33" s="38">
        <v>0.83030000000000004</v>
      </c>
      <c r="F33" s="38">
        <v>1.4584999999999999</v>
      </c>
      <c r="G33" s="15">
        <v>3.1518000000000002</v>
      </c>
      <c r="H33" s="42" t="s">
        <v>70</v>
      </c>
      <c r="I33" s="38">
        <v>3.0297999999999998</v>
      </c>
      <c r="J33" s="38">
        <v>1.9226000000000001</v>
      </c>
      <c r="K33" s="38">
        <v>1.1072</v>
      </c>
    </row>
    <row r="34" spans="1:11">
      <c r="A34" s="51" t="s">
        <v>108</v>
      </c>
      <c r="B34" s="38">
        <v>3.4767999999999999</v>
      </c>
      <c r="C34" s="42" t="s">
        <v>70</v>
      </c>
      <c r="D34" s="38">
        <v>3.2164000000000001</v>
      </c>
      <c r="E34" s="42" t="s">
        <v>70</v>
      </c>
      <c r="F34" s="38">
        <v>3.1473</v>
      </c>
      <c r="G34" s="15">
        <v>3.2254999999999998</v>
      </c>
      <c r="H34" s="38">
        <v>0.62990000000000002</v>
      </c>
      <c r="I34" s="38">
        <v>2.5956000000000001</v>
      </c>
      <c r="J34" s="42" t="s">
        <v>70</v>
      </c>
      <c r="K34" s="38">
        <v>2.2864</v>
      </c>
    </row>
    <row r="35" spans="1:11">
      <c r="A35" s="51" t="s">
        <v>109</v>
      </c>
      <c r="B35" s="38">
        <v>18.133500000000002</v>
      </c>
      <c r="C35" s="42" t="s">
        <v>70</v>
      </c>
      <c r="D35" s="38">
        <v>17.713200000000001</v>
      </c>
      <c r="E35" s="38">
        <v>7.6656000000000004</v>
      </c>
      <c r="F35" s="38">
        <v>10.047700000000001</v>
      </c>
      <c r="G35" s="15">
        <v>16.971</v>
      </c>
      <c r="H35" s="38">
        <v>0.89380000000000004</v>
      </c>
      <c r="I35" s="38">
        <v>16.077200000000001</v>
      </c>
      <c r="J35" s="38">
        <v>6.8844000000000003</v>
      </c>
      <c r="K35" s="38">
        <v>9.1927000000000003</v>
      </c>
    </row>
    <row r="36" spans="1:11">
      <c r="A36" s="51" t="s">
        <v>110</v>
      </c>
      <c r="B36" s="38">
        <v>7.7344999999999997</v>
      </c>
      <c r="C36" s="38">
        <v>0.50929999999999997</v>
      </c>
      <c r="D36" s="38">
        <v>7.2252000000000001</v>
      </c>
      <c r="E36" s="42" t="s">
        <v>70</v>
      </c>
      <c r="F36" s="38">
        <v>7.1829000000000001</v>
      </c>
      <c r="G36" s="15">
        <v>8.4404000000000003</v>
      </c>
      <c r="H36" s="38">
        <v>0.76990000000000003</v>
      </c>
      <c r="I36" s="38">
        <v>7.6704999999999997</v>
      </c>
      <c r="J36" s="42" t="s">
        <v>70</v>
      </c>
      <c r="K36" s="38">
        <v>7.4748000000000001</v>
      </c>
    </row>
    <row r="37" spans="1:11">
      <c r="A37" s="51" t="s">
        <v>111</v>
      </c>
      <c r="B37" s="38">
        <v>6.6642000000000001</v>
      </c>
      <c r="C37" s="42" t="s">
        <v>70</v>
      </c>
      <c r="D37" s="38">
        <v>6.3509000000000002</v>
      </c>
      <c r="E37" s="38">
        <v>2.5470999999999999</v>
      </c>
      <c r="F37" s="38">
        <v>3.8037999999999998</v>
      </c>
      <c r="G37" s="15">
        <v>6.8708999999999998</v>
      </c>
      <c r="H37" s="42" t="s">
        <v>70</v>
      </c>
      <c r="I37" s="38">
        <v>6.3864999999999998</v>
      </c>
      <c r="J37" s="38">
        <v>2.8868999999999998</v>
      </c>
      <c r="K37" s="38">
        <v>3.4996</v>
      </c>
    </row>
    <row r="38" spans="1:11">
      <c r="A38" s="51" t="s">
        <v>112</v>
      </c>
      <c r="B38" s="38">
        <v>2.0424000000000002</v>
      </c>
      <c r="C38" s="42" t="s">
        <v>70</v>
      </c>
      <c r="D38" s="38">
        <v>1.8234999999999999</v>
      </c>
      <c r="E38" s="38">
        <v>0.63080000000000003</v>
      </c>
      <c r="F38" s="38">
        <v>1.1926000000000001</v>
      </c>
      <c r="G38" s="15">
        <v>2.0655000000000001</v>
      </c>
      <c r="H38" s="42" t="s">
        <v>70</v>
      </c>
      <c r="I38" s="38">
        <v>1.7587999999999999</v>
      </c>
      <c r="J38" s="38">
        <v>0.83899999999999997</v>
      </c>
      <c r="K38" s="38">
        <v>0.91990000000000005</v>
      </c>
    </row>
    <row r="39" spans="1:11">
      <c r="A39" s="51" t="s">
        <v>113</v>
      </c>
      <c r="B39" s="38">
        <v>3.0215000000000001</v>
      </c>
      <c r="C39" s="42" t="s">
        <v>70</v>
      </c>
      <c r="D39" s="38">
        <v>2.89</v>
      </c>
      <c r="E39" s="42" t="s">
        <v>70</v>
      </c>
      <c r="F39" s="38">
        <v>2.5706000000000002</v>
      </c>
      <c r="G39" s="15">
        <v>4.4080000000000004</v>
      </c>
      <c r="H39" s="42" t="s">
        <v>70</v>
      </c>
      <c r="I39" s="38">
        <v>4.1109</v>
      </c>
      <c r="J39" s="38">
        <v>0.57699999999999996</v>
      </c>
      <c r="K39" s="38">
        <v>3.5339999999999998</v>
      </c>
    </row>
    <row r="40" spans="1:11">
      <c r="A40" s="51" t="s">
        <v>114</v>
      </c>
      <c r="B40" s="38">
        <v>6.5628000000000002</v>
      </c>
      <c r="C40" s="42" t="s">
        <v>70</v>
      </c>
      <c r="D40" s="38">
        <v>6.3910999999999998</v>
      </c>
      <c r="E40" s="38">
        <v>2.9416000000000002</v>
      </c>
      <c r="F40" s="38">
        <v>3.4493999999999998</v>
      </c>
      <c r="G40" s="15">
        <v>6.7808999999999999</v>
      </c>
      <c r="H40" s="42" t="s">
        <v>70</v>
      </c>
      <c r="I40" s="38">
        <v>6.4024000000000001</v>
      </c>
      <c r="J40" s="38">
        <v>3.5044</v>
      </c>
      <c r="K40" s="38">
        <v>2.8980999999999999</v>
      </c>
    </row>
    <row r="41" spans="1:11">
      <c r="A41" s="51" t="s">
        <v>115</v>
      </c>
      <c r="B41" s="38">
        <v>13.5868</v>
      </c>
      <c r="C41" s="38">
        <v>0.50560000000000005</v>
      </c>
      <c r="D41" s="38">
        <v>13.081200000000001</v>
      </c>
      <c r="E41" s="38">
        <v>5.4875999999999996</v>
      </c>
      <c r="F41" s="38">
        <v>7.5936000000000003</v>
      </c>
      <c r="G41" s="15">
        <v>13.1854</v>
      </c>
      <c r="H41" s="38">
        <v>0.54749999999999999</v>
      </c>
      <c r="I41" s="38">
        <v>12.6378</v>
      </c>
      <c r="J41" s="38">
        <v>6.5286999999999997</v>
      </c>
      <c r="K41" s="38">
        <v>6.1090999999999998</v>
      </c>
    </row>
    <row r="42" spans="1:11">
      <c r="A42" s="51" t="s">
        <v>116</v>
      </c>
      <c r="B42" s="38">
        <v>2.8393999999999999</v>
      </c>
      <c r="C42" s="42" t="s">
        <v>70</v>
      </c>
      <c r="D42" s="38">
        <v>2.5630000000000002</v>
      </c>
      <c r="E42" s="42" t="s">
        <v>70</v>
      </c>
      <c r="F42" s="38">
        <v>2.2181999999999999</v>
      </c>
      <c r="G42" s="15">
        <v>3.4022999999999999</v>
      </c>
      <c r="H42" s="42" t="s">
        <v>70</v>
      </c>
      <c r="I42" s="38">
        <v>2.9159999999999999</v>
      </c>
      <c r="J42" s="38">
        <v>1.0609</v>
      </c>
      <c r="K42" s="38">
        <v>1.8551</v>
      </c>
    </row>
    <row r="43" spans="1:11">
      <c r="A43" s="51" t="s">
        <v>117</v>
      </c>
      <c r="B43" s="38">
        <v>6.5030999999999999</v>
      </c>
      <c r="C43" s="42" t="s">
        <v>70</v>
      </c>
      <c r="D43" s="38">
        <v>6.2903000000000002</v>
      </c>
      <c r="E43" s="38">
        <v>1.9614</v>
      </c>
      <c r="F43" s="38">
        <v>4.3289</v>
      </c>
      <c r="G43" s="15">
        <v>8.11</v>
      </c>
      <c r="H43" s="38">
        <v>1.0236000000000001</v>
      </c>
      <c r="I43" s="38">
        <v>7.0864000000000003</v>
      </c>
      <c r="J43" s="38">
        <v>4.1688000000000001</v>
      </c>
      <c r="K43" s="38">
        <v>2.9176000000000002</v>
      </c>
    </row>
    <row r="44" spans="1:11">
      <c r="A44" s="51" t="s">
        <v>118</v>
      </c>
      <c r="B44" s="38">
        <v>6.6332000000000004</v>
      </c>
      <c r="C44" s="42" t="s">
        <v>70</v>
      </c>
      <c r="D44" s="38">
        <v>6.5347</v>
      </c>
      <c r="E44" s="38">
        <v>3.9925999999999999</v>
      </c>
      <c r="F44" s="38">
        <v>2.5421</v>
      </c>
      <c r="G44" s="15">
        <v>7.6952999999999996</v>
      </c>
      <c r="H44" s="42" t="s">
        <v>70</v>
      </c>
      <c r="I44" s="38">
        <v>7.4371</v>
      </c>
      <c r="J44" s="38">
        <v>4.6230000000000002</v>
      </c>
      <c r="K44" s="38">
        <v>2.8140999999999998</v>
      </c>
    </row>
    <row r="45" spans="1:11">
      <c r="A45" s="51" t="s">
        <v>119</v>
      </c>
      <c r="B45" s="38">
        <v>3.9253</v>
      </c>
      <c r="C45" s="42" t="s">
        <v>70</v>
      </c>
      <c r="D45" s="38">
        <v>3.8367</v>
      </c>
      <c r="E45" s="38">
        <v>1.2423</v>
      </c>
      <c r="F45" s="38">
        <v>2.5943999999999998</v>
      </c>
      <c r="G45" s="15">
        <v>3.1652</v>
      </c>
      <c r="H45" s="42" t="s">
        <v>70</v>
      </c>
      <c r="I45" s="38">
        <v>2.8774000000000002</v>
      </c>
      <c r="J45" s="38">
        <v>1.0951</v>
      </c>
      <c r="K45" s="38">
        <v>1.7824</v>
      </c>
    </row>
    <row r="46" spans="1:11">
      <c r="A46" s="51" t="s">
        <v>120</v>
      </c>
      <c r="B46" s="38">
        <v>4.1711999999999998</v>
      </c>
      <c r="C46" s="42" t="s">
        <v>70</v>
      </c>
      <c r="D46" s="38">
        <v>3.7993999999999999</v>
      </c>
      <c r="E46" s="42" t="s">
        <v>70</v>
      </c>
      <c r="F46" s="38">
        <v>3.5259999999999998</v>
      </c>
      <c r="G46" s="15">
        <v>4.7956000000000003</v>
      </c>
      <c r="H46" s="42" t="s">
        <v>70</v>
      </c>
      <c r="I46" s="38">
        <v>4.5621</v>
      </c>
      <c r="J46" s="38">
        <v>1.0980000000000001</v>
      </c>
      <c r="K46" s="38">
        <v>3.4641000000000002</v>
      </c>
    </row>
    <row r="47" spans="1:11">
      <c r="A47" s="51" t="s">
        <v>121</v>
      </c>
      <c r="B47" s="38">
        <v>23.215299999999999</v>
      </c>
      <c r="C47" s="38">
        <v>0.61599999999999999</v>
      </c>
      <c r="D47" s="38">
        <v>22.599299999999999</v>
      </c>
      <c r="E47" s="38">
        <v>11.765599999999999</v>
      </c>
      <c r="F47" s="38">
        <v>10.8337</v>
      </c>
      <c r="G47" s="15">
        <v>22.8385</v>
      </c>
      <c r="H47" s="38">
        <v>1.0577000000000001</v>
      </c>
      <c r="I47" s="38">
        <v>21.780799999999999</v>
      </c>
      <c r="J47" s="38">
        <v>11.132999999999999</v>
      </c>
      <c r="K47" s="38">
        <v>10.6478</v>
      </c>
    </row>
    <row r="48" spans="1:11">
      <c r="A48" s="51" t="s">
        <v>122</v>
      </c>
      <c r="B48" s="38">
        <v>6.0164</v>
      </c>
      <c r="C48" s="42" t="s">
        <v>70</v>
      </c>
      <c r="D48" s="38">
        <v>5.5845000000000002</v>
      </c>
      <c r="E48" s="38">
        <v>1.008</v>
      </c>
      <c r="F48" s="38">
        <v>4.5765000000000002</v>
      </c>
      <c r="G48" s="15">
        <v>4.5721999999999996</v>
      </c>
      <c r="H48" s="38">
        <v>0.54379999999999995</v>
      </c>
      <c r="I48" s="38">
        <v>4.0284000000000004</v>
      </c>
      <c r="J48" s="38">
        <v>2.5392000000000001</v>
      </c>
      <c r="K48" s="38">
        <v>1.4893000000000001</v>
      </c>
    </row>
    <row r="49" spans="1:11">
      <c r="A49" s="51" t="s">
        <v>123</v>
      </c>
      <c r="B49" s="38">
        <v>2.1916000000000002</v>
      </c>
      <c r="C49" s="42" t="s">
        <v>70</v>
      </c>
      <c r="D49" s="38">
        <v>2.0552999999999999</v>
      </c>
      <c r="E49" s="38">
        <v>0.61140000000000005</v>
      </c>
      <c r="F49" s="38">
        <v>1.444</v>
      </c>
      <c r="G49" s="15">
        <v>2.6715</v>
      </c>
      <c r="H49" s="42" t="s">
        <v>70</v>
      </c>
      <c r="I49" s="38">
        <v>2.6303000000000001</v>
      </c>
      <c r="J49" s="38">
        <v>1.5155000000000001</v>
      </c>
      <c r="K49" s="38">
        <v>1.1147</v>
      </c>
    </row>
    <row r="50" spans="1:11">
      <c r="A50" s="51" t="s">
        <v>124</v>
      </c>
      <c r="B50" s="38">
        <v>7.2914000000000003</v>
      </c>
      <c r="C50" s="42" t="s">
        <v>70</v>
      </c>
      <c r="D50" s="38">
        <v>6.9161999999999999</v>
      </c>
      <c r="E50" s="38">
        <v>2.1581000000000001</v>
      </c>
      <c r="F50" s="38">
        <v>4.7582000000000004</v>
      </c>
      <c r="G50" s="15">
        <v>6.8235999999999999</v>
      </c>
      <c r="H50" s="38">
        <v>0.75680000000000003</v>
      </c>
      <c r="I50" s="38">
        <v>6.0667999999999997</v>
      </c>
      <c r="J50" s="38">
        <v>1.4092</v>
      </c>
      <c r="K50" s="38">
        <v>4.6576000000000004</v>
      </c>
    </row>
    <row r="51" spans="1:11">
      <c r="A51" s="51" t="s">
        <v>125</v>
      </c>
      <c r="B51" s="38">
        <v>9.3071000000000002</v>
      </c>
      <c r="C51" s="42" t="s">
        <v>70</v>
      </c>
      <c r="D51" s="38">
        <v>8.9484999999999992</v>
      </c>
      <c r="E51" s="38">
        <v>2.38</v>
      </c>
      <c r="F51" s="38">
        <v>6.5683999999999996</v>
      </c>
      <c r="G51" s="15">
        <v>13.196899999999999</v>
      </c>
      <c r="H51" s="42" t="s">
        <v>70</v>
      </c>
      <c r="I51" s="38">
        <v>13.065300000000001</v>
      </c>
      <c r="J51" s="38">
        <v>5.6144999999999996</v>
      </c>
      <c r="K51" s="38">
        <v>7.4508000000000001</v>
      </c>
    </row>
    <row r="52" spans="1:11">
      <c r="A52" s="51" t="s">
        <v>126</v>
      </c>
      <c r="B52" s="38">
        <v>0.60460000000000003</v>
      </c>
      <c r="C52" s="42" t="s">
        <v>70</v>
      </c>
      <c r="D52" s="38">
        <v>0.51800000000000002</v>
      </c>
      <c r="E52" s="42" t="s">
        <v>70</v>
      </c>
      <c r="F52" s="42" t="s">
        <v>70</v>
      </c>
      <c r="G52" s="15">
        <v>1.1787000000000001</v>
      </c>
      <c r="H52" s="42" t="s">
        <v>70</v>
      </c>
      <c r="I52" s="38">
        <v>1.1415999999999999</v>
      </c>
      <c r="J52" s="38">
        <v>0.75739999999999996</v>
      </c>
      <c r="K52" s="42" t="s">
        <v>70</v>
      </c>
    </row>
    <row r="53" spans="1:11">
      <c r="A53" s="51" t="s">
        <v>127</v>
      </c>
      <c r="B53" s="38">
        <v>8.0783000000000005</v>
      </c>
      <c r="C53" s="42" t="s">
        <v>70</v>
      </c>
      <c r="D53" s="38">
        <v>7.7637999999999998</v>
      </c>
      <c r="E53" s="38">
        <v>1.1107</v>
      </c>
      <c r="F53" s="38">
        <v>6.6531000000000002</v>
      </c>
      <c r="G53" s="15">
        <v>7.3087999999999997</v>
      </c>
      <c r="H53" s="42" t="s">
        <v>70</v>
      </c>
      <c r="I53" s="38">
        <v>7.1704999999999997</v>
      </c>
      <c r="J53" s="38">
        <v>2.1802000000000001</v>
      </c>
      <c r="K53" s="38">
        <v>4.9903000000000004</v>
      </c>
    </row>
    <row r="54" spans="1:11">
      <c r="A54" s="51" t="s">
        <v>128</v>
      </c>
      <c r="B54" s="38">
        <v>2.8752</v>
      </c>
      <c r="C54" s="42" t="s">
        <v>70</v>
      </c>
      <c r="D54" s="38">
        <v>2.6987999999999999</v>
      </c>
      <c r="E54" s="38">
        <v>0.61299999999999999</v>
      </c>
      <c r="F54" s="38">
        <v>2.0857999999999999</v>
      </c>
      <c r="G54" s="15">
        <v>3.8138999999999998</v>
      </c>
      <c r="H54" s="42" t="s">
        <v>70</v>
      </c>
      <c r="I54" s="38">
        <v>3.5457999999999998</v>
      </c>
      <c r="J54" s="38">
        <v>1.6059000000000001</v>
      </c>
      <c r="K54" s="38">
        <v>1.9398</v>
      </c>
    </row>
    <row r="55" spans="1:11">
      <c r="A55" s="40" t="s">
        <v>129</v>
      </c>
      <c r="B55" s="41"/>
      <c r="C55" s="41"/>
      <c r="D55" s="41"/>
      <c r="E55" s="41"/>
      <c r="F55" s="41"/>
      <c r="G55" s="41"/>
      <c r="H55" s="41"/>
      <c r="I55" s="41"/>
      <c r="J55" s="41"/>
      <c r="K55" s="41"/>
    </row>
    <row r="56" spans="1:11">
      <c r="A56" s="52" t="s">
        <v>131</v>
      </c>
      <c r="B56" s="38">
        <v>6.8308</v>
      </c>
      <c r="C56" s="38">
        <v>0.62119999999999997</v>
      </c>
      <c r="D56" s="38">
        <v>6.2096</v>
      </c>
      <c r="E56" s="38">
        <v>0.65139999999999998</v>
      </c>
      <c r="F56" s="38">
        <v>5.5582000000000003</v>
      </c>
      <c r="G56" s="15">
        <v>7.0077999999999996</v>
      </c>
      <c r="H56" s="38">
        <v>0.9365</v>
      </c>
      <c r="I56" s="38">
        <v>6.0713999999999997</v>
      </c>
      <c r="J56" s="38">
        <v>1.7234</v>
      </c>
      <c r="K56" s="38">
        <v>4.3479999999999999</v>
      </c>
    </row>
    <row r="57" spans="1:11">
      <c r="A57" s="52" t="s">
        <v>180</v>
      </c>
      <c r="B57" s="38">
        <v>6.2351999999999999</v>
      </c>
      <c r="C57" s="38">
        <v>0.73509999999999998</v>
      </c>
      <c r="D57" s="38">
        <v>5.5</v>
      </c>
      <c r="E57" s="38">
        <v>2.3155000000000001</v>
      </c>
      <c r="F57" s="38">
        <v>3.1844999999999999</v>
      </c>
      <c r="G57" s="15">
        <v>8.9123000000000001</v>
      </c>
      <c r="H57" s="42" t="s">
        <v>70</v>
      </c>
      <c r="I57" s="38">
        <v>8.4472000000000005</v>
      </c>
      <c r="J57" s="38">
        <v>4.4800000000000004</v>
      </c>
      <c r="K57" s="38">
        <v>3.9672000000000001</v>
      </c>
    </row>
    <row r="58" spans="1:11">
      <c r="A58" s="16" t="s">
        <v>133</v>
      </c>
      <c r="B58" s="8">
        <v>0.80401999999999996</v>
      </c>
      <c r="C58" s="13" t="s">
        <v>70</v>
      </c>
      <c r="D58" s="8">
        <v>0.56535999999999997</v>
      </c>
      <c r="E58" s="13" t="s">
        <v>70</v>
      </c>
      <c r="F58" s="8">
        <v>0.54400599999999999</v>
      </c>
      <c r="G58" s="20">
        <v>0.65933200000000003</v>
      </c>
      <c r="H58" s="13" t="s">
        <v>70</v>
      </c>
      <c r="I58" s="8">
        <v>0.58456200000000003</v>
      </c>
      <c r="J58" s="13" t="s">
        <v>70</v>
      </c>
      <c r="K58" s="13" t="s">
        <v>70</v>
      </c>
    </row>
    <row r="59" spans="1:11">
      <c r="A59" s="10" t="s">
        <v>252</v>
      </c>
    </row>
  </sheetData>
  <mergeCells count="4">
    <mergeCell ref="A55:K55"/>
    <mergeCell ref="B2:F2"/>
    <mergeCell ref="A2:A3"/>
    <mergeCell ref="G2:K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K59"/>
  <sheetViews>
    <sheetView workbookViewId="0"/>
  </sheetViews>
  <sheetFormatPr defaultRowHeight="15"/>
  <cols>
    <col min="1" max="1" width="26" customWidth="1"/>
    <col min="2" max="11" width="16" customWidth="1"/>
  </cols>
  <sheetData>
    <row r="1" spans="1:11">
      <c r="A1" s="2" t="s">
        <v>30</v>
      </c>
    </row>
    <row r="2" spans="1:11">
      <c r="A2" s="43" t="s">
        <v>73</v>
      </c>
      <c r="B2" s="66">
        <v>2017</v>
      </c>
      <c r="C2" s="45"/>
      <c r="D2" s="45"/>
      <c r="E2" s="45"/>
      <c r="F2" s="45"/>
      <c r="G2" s="66">
        <v>2019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12.2445</v>
      </c>
      <c r="C4" s="38">
        <v>0.82489999999999997</v>
      </c>
      <c r="D4" s="38">
        <v>11.419600000000001</v>
      </c>
      <c r="E4" s="38">
        <v>6.7697000000000003</v>
      </c>
      <c r="F4" s="38">
        <v>4.6498999999999997</v>
      </c>
      <c r="G4" s="15">
        <v>13.044027</v>
      </c>
      <c r="H4" s="38">
        <v>0.62781600000000004</v>
      </c>
      <c r="I4" s="38">
        <v>12.416211000000001</v>
      </c>
      <c r="J4" s="38">
        <v>6.841621</v>
      </c>
      <c r="K4" s="38">
        <v>5.5745899999999997</v>
      </c>
    </row>
    <row r="5" spans="1:11">
      <c r="A5" s="51" t="s">
        <v>79</v>
      </c>
      <c r="B5" s="38">
        <v>3.5184000000000002</v>
      </c>
      <c r="C5" s="42" t="s">
        <v>70</v>
      </c>
      <c r="D5" s="38">
        <v>3.3729</v>
      </c>
      <c r="E5" s="38">
        <v>2.4319999999999999</v>
      </c>
      <c r="F5" s="38">
        <v>0.94089999999999996</v>
      </c>
      <c r="G5" s="15">
        <v>5.2725790000000003</v>
      </c>
      <c r="H5" s="42" t="s">
        <v>70</v>
      </c>
      <c r="I5" s="38">
        <v>4.8118639999999999</v>
      </c>
      <c r="J5" s="38">
        <v>3.4173689999999999</v>
      </c>
      <c r="K5" s="38">
        <v>1.394496</v>
      </c>
    </row>
    <row r="6" spans="1:11">
      <c r="A6" s="51" t="s">
        <v>80</v>
      </c>
      <c r="B6" s="38">
        <v>14.1989</v>
      </c>
      <c r="C6" s="42" t="s">
        <v>70</v>
      </c>
      <c r="D6" s="38">
        <v>13.949400000000001</v>
      </c>
      <c r="E6" s="38">
        <v>8.5510999999999999</v>
      </c>
      <c r="F6" s="38">
        <v>5.3982999999999999</v>
      </c>
      <c r="G6" s="15">
        <v>15.366835999999999</v>
      </c>
      <c r="H6" s="42" t="s">
        <v>70</v>
      </c>
      <c r="I6" s="38">
        <v>15.063547</v>
      </c>
      <c r="J6" s="38">
        <v>8.5624850000000006</v>
      </c>
      <c r="K6" s="38">
        <v>6.5010620000000001</v>
      </c>
    </row>
    <row r="7" spans="1:11">
      <c r="A7" s="51" t="s">
        <v>81</v>
      </c>
      <c r="B7" s="38">
        <v>10.815799999999999</v>
      </c>
      <c r="C7" s="38">
        <v>0.63249999999999995</v>
      </c>
      <c r="D7" s="38">
        <v>10.183400000000001</v>
      </c>
      <c r="E7" s="38">
        <v>3.5337000000000001</v>
      </c>
      <c r="F7" s="38">
        <v>6.6497000000000002</v>
      </c>
      <c r="G7" s="15">
        <v>8.2017140000000008</v>
      </c>
      <c r="H7" s="42" t="s">
        <v>70</v>
      </c>
      <c r="I7" s="38">
        <v>8.0800839999999994</v>
      </c>
      <c r="J7" s="38">
        <v>3.8619919999999999</v>
      </c>
      <c r="K7" s="38">
        <v>4.2180920000000004</v>
      </c>
    </row>
    <row r="8" spans="1:11">
      <c r="A8" s="51" t="s">
        <v>82</v>
      </c>
      <c r="B8" s="38">
        <v>10.304</v>
      </c>
      <c r="C8" s="42" t="s">
        <v>70</v>
      </c>
      <c r="D8" s="38">
        <v>9.9502000000000006</v>
      </c>
      <c r="E8" s="38">
        <v>3.0318999999999998</v>
      </c>
      <c r="F8" s="38">
        <v>6.9183000000000003</v>
      </c>
      <c r="G8" s="15">
        <v>7.8975679999999997</v>
      </c>
      <c r="H8" s="42" t="s">
        <v>70</v>
      </c>
      <c r="I8" s="38">
        <v>7.6312090000000001</v>
      </c>
      <c r="J8" s="38">
        <v>2.321841</v>
      </c>
      <c r="K8" s="38">
        <v>5.3093680000000001</v>
      </c>
    </row>
    <row r="9" spans="1:11">
      <c r="A9" s="51" t="s">
        <v>83</v>
      </c>
      <c r="B9" s="38">
        <v>26.7774</v>
      </c>
      <c r="C9" s="38">
        <v>1.4614</v>
      </c>
      <c r="D9" s="38">
        <v>25.315999999999999</v>
      </c>
      <c r="E9" s="38">
        <v>21.813099999999999</v>
      </c>
      <c r="F9" s="38">
        <v>3.5028000000000001</v>
      </c>
      <c r="G9" s="15">
        <v>25.137391000000001</v>
      </c>
      <c r="H9" s="38">
        <v>1.4974339999999999</v>
      </c>
      <c r="I9" s="38">
        <v>23.639958</v>
      </c>
      <c r="J9" s="38">
        <v>19.354911000000001</v>
      </c>
      <c r="K9" s="38">
        <v>4.2850469999999996</v>
      </c>
    </row>
    <row r="10" spans="1:11">
      <c r="A10" s="51" t="s">
        <v>84</v>
      </c>
      <c r="B10" s="38">
        <v>15.0372</v>
      </c>
      <c r="C10" s="38">
        <v>0.85770000000000002</v>
      </c>
      <c r="D10" s="38">
        <v>14.179500000000001</v>
      </c>
      <c r="E10" s="38">
        <v>10.307600000000001</v>
      </c>
      <c r="F10" s="38">
        <v>3.8719000000000001</v>
      </c>
      <c r="G10" s="15">
        <v>14.741447000000001</v>
      </c>
      <c r="H10" s="38">
        <v>0.68754099999999996</v>
      </c>
      <c r="I10" s="38">
        <v>14.053906</v>
      </c>
      <c r="J10" s="38">
        <v>9.7610050000000008</v>
      </c>
      <c r="K10" s="38">
        <v>4.2929009999999996</v>
      </c>
    </row>
    <row r="11" spans="1:11">
      <c r="A11" s="51" t="s">
        <v>85</v>
      </c>
      <c r="B11" s="38">
        <v>8.5958000000000006</v>
      </c>
      <c r="C11" s="38">
        <v>0.82399999999999995</v>
      </c>
      <c r="D11" s="38">
        <v>7.7717999999999998</v>
      </c>
      <c r="E11" s="38">
        <v>1.9621999999999999</v>
      </c>
      <c r="F11" s="38">
        <v>5.8097000000000003</v>
      </c>
      <c r="G11" s="15">
        <v>10.939914999999999</v>
      </c>
      <c r="H11" s="38">
        <v>0.79763899999999999</v>
      </c>
      <c r="I11" s="38">
        <v>10.142275</v>
      </c>
      <c r="J11" s="38">
        <v>4.1245200000000004</v>
      </c>
      <c r="K11" s="38">
        <v>6.0177550000000002</v>
      </c>
    </row>
    <row r="12" spans="1:11">
      <c r="A12" s="51" t="s">
        <v>86</v>
      </c>
      <c r="B12" s="38">
        <v>9.8711000000000002</v>
      </c>
      <c r="C12" s="38">
        <v>0.6542</v>
      </c>
      <c r="D12" s="38">
        <v>9.2169000000000008</v>
      </c>
      <c r="E12" s="38">
        <v>4.8032000000000004</v>
      </c>
      <c r="F12" s="38">
        <v>4.4137000000000004</v>
      </c>
      <c r="G12" s="15">
        <v>15.945180000000001</v>
      </c>
      <c r="H12" s="38">
        <v>0.55904500000000001</v>
      </c>
      <c r="I12" s="38">
        <v>15.386134999999999</v>
      </c>
      <c r="J12" s="38">
        <v>9.7479700000000005</v>
      </c>
      <c r="K12" s="38">
        <v>5.6381649999999999</v>
      </c>
    </row>
    <row r="13" spans="1:11">
      <c r="A13" s="51" t="s">
        <v>87</v>
      </c>
      <c r="B13" s="38">
        <v>9.3190000000000008</v>
      </c>
      <c r="C13" s="38">
        <v>1.4061999999999999</v>
      </c>
      <c r="D13" s="38">
        <v>7.9127999999999998</v>
      </c>
      <c r="E13" s="42" t="s">
        <v>70</v>
      </c>
      <c r="F13" s="38">
        <v>7.4752000000000001</v>
      </c>
      <c r="G13" s="15">
        <v>10.779424000000001</v>
      </c>
      <c r="H13" s="38">
        <v>0.79283099999999995</v>
      </c>
      <c r="I13" s="38">
        <v>9.9865929999999992</v>
      </c>
      <c r="J13" s="38">
        <v>0.60194300000000001</v>
      </c>
      <c r="K13" s="38">
        <v>9.3846500000000006</v>
      </c>
    </row>
    <row r="14" spans="1:11">
      <c r="A14" s="51" t="s">
        <v>88</v>
      </c>
      <c r="B14" s="38">
        <v>5.1060999999999996</v>
      </c>
      <c r="C14" s="38">
        <v>0.57509999999999994</v>
      </c>
      <c r="D14" s="38">
        <v>4.5309999999999997</v>
      </c>
      <c r="E14" s="38">
        <v>1.9009</v>
      </c>
      <c r="F14" s="38">
        <v>2.6301000000000001</v>
      </c>
      <c r="G14" s="15">
        <v>11.141693999999999</v>
      </c>
      <c r="H14" s="42" t="s">
        <v>70</v>
      </c>
      <c r="I14" s="38">
        <v>10.716668</v>
      </c>
      <c r="J14" s="38">
        <v>4.9782279999999997</v>
      </c>
      <c r="K14" s="38">
        <v>5.7384399999999998</v>
      </c>
    </row>
    <row r="15" spans="1:11">
      <c r="A15" s="51" t="s">
        <v>89</v>
      </c>
      <c r="B15" s="38">
        <v>6.5631000000000004</v>
      </c>
      <c r="C15" s="38">
        <v>1.5563</v>
      </c>
      <c r="D15" s="38">
        <v>5.0068000000000001</v>
      </c>
      <c r="E15" s="38">
        <v>3.8611</v>
      </c>
      <c r="F15" s="38">
        <v>1.1456999999999999</v>
      </c>
      <c r="G15" s="15">
        <v>14.281905999999999</v>
      </c>
      <c r="H15" s="38">
        <v>0.89690700000000001</v>
      </c>
      <c r="I15" s="38">
        <v>13.384999000000001</v>
      </c>
      <c r="J15" s="38">
        <v>10.916944000000001</v>
      </c>
      <c r="K15" s="38">
        <v>2.4680550000000001</v>
      </c>
    </row>
    <row r="16" spans="1:11">
      <c r="A16" s="51" t="s">
        <v>90</v>
      </c>
      <c r="B16" s="38">
        <v>6.2057000000000002</v>
      </c>
      <c r="C16" s="42" t="s">
        <v>70</v>
      </c>
      <c r="D16" s="38">
        <v>5.7183999999999999</v>
      </c>
      <c r="E16" s="38">
        <v>3.7357</v>
      </c>
      <c r="F16" s="38">
        <v>1.9825999999999999</v>
      </c>
      <c r="G16" s="15">
        <v>8.6207689999999992</v>
      </c>
      <c r="H16" s="42" t="s">
        <v>70</v>
      </c>
      <c r="I16" s="38">
        <v>8.4756929999999997</v>
      </c>
      <c r="J16" s="38">
        <v>6.0561829999999999</v>
      </c>
      <c r="K16" s="38">
        <v>2.4195099999999998</v>
      </c>
    </row>
    <row r="17" spans="1:11">
      <c r="A17" s="51" t="s">
        <v>91</v>
      </c>
      <c r="B17" s="38">
        <v>11.723000000000001</v>
      </c>
      <c r="C17" s="38">
        <v>0.89259999999999995</v>
      </c>
      <c r="D17" s="38">
        <v>10.830399999999999</v>
      </c>
      <c r="E17" s="38">
        <v>5.1132999999999997</v>
      </c>
      <c r="F17" s="38">
        <v>5.7171000000000003</v>
      </c>
      <c r="G17" s="15">
        <v>16.247212000000001</v>
      </c>
      <c r="H17" s="42" t="s">
        <v>70</v>
      </c>
      <c r="I17" s="38">
        <v>15.853795</v>
      </c>
      <c r="J17" s="38">
        <v>9.2713219999999996</v>
      </c>
      <c r="K17" s="38">
        <v>6.5824730000000002</v>
      </c>
    </row>
    <row r="18" spans="1:11">
      <c r="A18" s="51" t="s">
        <v>92</v>
      </c>
      <c r="B18" s="38">
        <v>6.359</v>
      </c>
      <c r="C18" s="42" t="s">
        <v>70</v>
      </c>
      <c r="D18" s="38">
        <v>5.8791000000000002</v>
      </c>
      <c r="E18" s="38">
        <v>2.6078999999999999</v>
      </c>
      <c r="F18" s="38">
        <v>3.2711999999999999</v>
      </c>
      <c r="G18" s="15">
        <v>10.039032000000001</v>
      </c>
      <c r="H18" s="42" t="s">
        <v>70</v>
      </c>
      <c r="I18" s="38">
        <v>9.6865389999999998</v>
      </c>
      <c r="J18" s="38">
        <v>1.9299219999999999</v>
      </c>
      <c r="K18" s="38">
        <v>7.7566170000000003</v>
      </c>
    </row>
    <row r="19" spans="1:11">
      <c r="A19" s="51" t="s">
        <v>93</v>
      </c>
      <c r="B19" s="38">
        <v>5.9368999999999996</v>
      </c>
      <c r="C19" s="38">
        <v>0.57150000000000001</v>
      </c>
      <c r="D19" s="38">
        <v>5.3654000000000002</v>
      </c>
      <c r="E19" s="38">
        <v>1.8334999999999999</v>
      </c>
      <c r="F19" s="38">
        <v>3.5318999999999998</v>
      </c>
      <c r="G19" s="15">
        <v>7.0019299999999998</v>
      </c>
      <c r="H19" s="38">
        <v>0.50332200000000005</v>
      </c>
      <c r="I19" s="38">
        <v>6.4986079999999999</v>
      </c>
      <c r="J19" s="38">
        <v>1.9448209999999999</v>
      </c>
      <c r="K19" s="38">
        <v>4.5537869999999998</v>
      </c>
    </row>
    <row r="20" spans="1:11">
      <c r="A20" s="51" t="s">
        <v>94</v>
      </c>
      <c r="B20" s="38">
        <v>12.8939</v>
      </c>
      <c r="C20" s="38">
        <v>0.50509999999999999</v>
      </c>
      <c r="D20" s="38">
        <v>12.3888</v>
      </c>
      <c r="E20" s="38">
        <v>10.4298</v>
      </c>
      <c r="F20" s="38">
        <v>1.9590000000000001</v>
      </c>
      <c r="G20" s="15">
        <v>11.992687</v>
      </c>
      <c r="H20" s="42" t="s">
        <v>70</v>
      </c>
      <c r="I20" s="38">
        <v>11.622170000000001</v>
      </c>
      <c r="J20" s="38">
        <v>9.2083379999999995</v>
      </c>
      <c r="K20" s="38">
        <v>2.4138320000000002</v>
      </c>
    </row>
    <row r="21" spans="1:11">
      <c r="A21" s="51" t="s">
        <v>95</v>
      </c>
      <c r="B21" s="38">
        <v>3.4887000000000001</v>
      </c>
      <c r="C21" s="42" t="s">
        <v>70</v>
      </c>
      <c r="D21" s="38">
        <v>2.9950000000000001</v>
      </c>
      <c r="E21" s="38">
        <v>1.1977</v>
      </c>
      <c r="F21" s="38">
        <v>1.7974000000000001</v>
      </c>
      <c r="G21" s="15">
        <v>5.4733000000000001</v>
      </c>
      <c r="H21" s="42" t="s">
        <v>70</v>
      </c>
      <c r="I21" s="38">
        <v>4.9798249999999999</v>
      </c>
      <c r="J21" s="38">
        <v>1.2108190000000001</v>
      </c>
      <c r="K21" s="38">
        <v>3.7690060000000001</v>
      </c>
    </row>
    <row r="22" spans="1:11">
      <c r="A22" s="51" t="s">
        <v>96</v>
      </c>
      <c r="B22" s="38">
        <v>5.2293000000000003</v>
      </c>
      <c r="C22" s="42" t="s">
        <v>70</v>
      </c>
      <c r="D22" s="38">
        <v>4.8163999999999998</v>
      </c>
      <c r="E22" s="38">
        <v>1.0509999999999999</v>
      </c>
      <c r="F22" s="38">
        <v>3.7654999999999998</v>
      </c>
      <c r="G22" s="15">
        <v>3.9670200000000002</v>
      </c>
      <c r="H22" s="42" t="s">
        <v>70</v>
      </c>
      <c r="I22" s="38">
        <v>3.767185</v>
      </c>
      <c r="J22" s="42" t="s">
        <v>70</v>
      </c>
      <c r="K22" s="38">
        <v>3.4440460000000002</v>
      </c>
    </row>
    <row r="23" spans="1:11">
      <c r="A23" s="51" t="s">
        <v>97</v>
      </c>
      <c r="B23" s="38">
        <v>3.5623</v>
      </c>
      <c r="C23" s="42" t="s">
        <v>70</v>
      </c>
      <c r="D23" s="38">
        <v>3.2446000000000002</v>
      </c>
      <c r="E23" s="38">
        <v>2.4723999999999999</v>
      </c>
      <c r="F23" s="38">
        <v>0.7722</v>
      </c>
      <c r="G23" s="15">
        <v>4.5928459999999998</v>
      </c>
      <c r="H23" s="42" t="s">
        <v>70</v>
      </c>
      <c r="I23" s="38">
        <v>4.4033160000000002</v>
      </c>
      <c r="J23" s="38">
        <v>2.3269350000000002</v>
      </c>
      <c r="K23" s="38">
        <v>2.076381</v>
      </c>
    </row>
    <row r="24" spans="1:11">
      <c r="A24" s="51" t="s">
        <v>98</v>
      </c>
      <c r="B24" s="38">
        <v>10.9049</v>
      </c>
      <c r="C24" s="38">
        <v>0.67130000000000001</v>
      </c>
      <c r="D24" s="38">
        <v>10.233599999999999</v>
      </c>
      <c r="E24" s="38">
        <v>2.7107000000000001</v>
      </c>
      <c r="F24" s="38">
        <v>7.5228999999999999</v>
      </c>
      <c r="G24" s="15">
        <v>13.871081999999999</v>
      </c>
      <c r="H24" s="38">
        <v>0.61968999999999996</v>
      </c>
      <c r="I24" s="38">
        <v>13.251391999999999</v>
      </c>
      <c r="J24" s="38">
        <v>4.4561339999999996</v>
      </c>
      <c r="K24" s="38">
        <v>8.7952580000000005</v>
      </c>
    </row>
    <row r="25" spans="1:11">
      <c r="A25" s="51" t="s">
        <v>99</v>
      </c>
      <c r="B25" s="38">
        <v>9.9824999999999999</v>
      </c>
      <c r="C25" s="38">
        <v>0.60650000000000004</v>
      </c>
      <c r="D25" s="38">
        <v>9.3759999999999994</v>
      </c>
      <c r="E25" s="38">
        <v>5.6416000000000004</v>
      </c>
      <c r="F25" s="38">
        <v>3.7345000000000002</v>
      </c>
      <c r="G25" s="15">
        <v>13.668202000000001</v>
      </c>
      <c r="H25" s="38">
        <v>1.0699890000000001</v>
      </c>
      <c r="I25" s="38">
        <v>12.598212999999999</v>
      </c>
      <c r="J25" s="38">
        <v>7.2701770000000003</v>
      </c>
      <c r="K25" s="38">
        <v>5.328036</v>
      </c>
    </row>
    <row r="26" spans="1:11">
      <c r="A26" s="51" t="s">
        <v>100</v>
      </c>
      <c r="B26" s="38">
        <v>8.2165999999999997</v>
      </c>
      <c r="C26" s="38">
        <v>0.51229999999999998</v>
      </c>
      <c r="D26" s="38">
        <v>7.7042999999999999</v>
      </c>
      <c r="E26" s="38">
        <v>6.2390999999999996</v>
      </c>
      <c r="F26" s="38">
        <v>1.4653</v>
      </c>
      <c r="G26" s="15">
        <v>10.586503</v>
      </c>
      <c r="H26" s="42" t="s">
        <v>70</v>
      </c>
      <c r="I26" s="38">
        <v>10.272769</v>
      </c>
      <c r="J26" s="38">
        <v>6.2563940000000002</v>
      </c>
      <c r="K26" s="38">
        <v>4.016375</v>
      </c>
    </row>
    <row r="27" spans="1:11">
      <c r="A27" s="51" t="s">
        <v>101</v>
      </c>
      <c r="B27" s="38">
        <v>9.2683999999999997</v>
      </c>
      <c r="C27" s="38">
        <v>0.65820000000000001</v>
      </c>
      <c r="D27" s="38">
        <v>8.6102000000000007</v>
      </c>
      <c r="E27" s="38">
        <v>7.5494000000000003</v>
      </c>
      <c r="F27" s="38">
        <v>1.0609</v>
      </c>
      <c r="G27" s="15">
        <v>12.635643999999999</v>
      </c>
      <c r="H27" s="42" t="s">
        <v>70</v>
      </c>
      <c r="I27" s="38">
        <v>12.401730000000001</v>
      </c>
      <c r="J27" s="38">
        <v>10.068021999999999</v>
      </c>
      <c r="K27" s="38">
        <v>2.3337080000000001</v>
      </c>
    </row>
    <row r="28" spans="1:11">
      <c r="A28" s="51" t="s">
        <v>102</v>
      </c>
      <c r="B28" s="38">
        <v>2.9582000000000002</v>
      </c>
      <c r="C28" s="42" t="s">
        <v>70</v>
      </c>
      <c r="D28" s="38">
        <v>2.7949999999999999</v>
      </c>
      <c r="E28" s="38">
        <v>1.0339</v>
      </c>
      <c r="F28" s="38">
        <v>1.7609999999999999</v>
      </c>
      <c r="G28" s="15">
        <v>3.4160149999999998</v>
      </c>
      <c r="H28" s="42" t="s">
        <v>70</v>
      </c>
      <c r="I28" s="38">
        <v>3.2341410000000002</v>
      </c>
      <c r="J28" s="38">
        <v>1.504831</v>
      </c>
      <c r="K28" s="38">
        <v>1.7293099999999999</v>
      </c>
    </row>
    <row r="29" spans="1:11">
      <c r="A29" s="51" t="s">
        <v>103</v>
      </c>
      <c r="B29" s="38">
        <v>3.8025000000000002</v>
      </c>
      <c r="C29" s="42" t="s">
        <v>70</v>
      </c>
      <c r="D29" s="38">
        <v>3.5514999999999999</v>
      </c>
      <c r="E29" s="38">
        <v>1.1712</v>
      </c>
      <c r="F29" s="38">
        <v>2.3803999999999998</v>
      </c>
      <c r="G29" s="15">
        <v>6.2401669999999996</v>
      </c>
      <c r="H29" s="42" t="s">
        <v>70</v>
      </c>
      <c r="I29" s="38">
        <v>5.9467400000000001</v>
      </c>
      <c r="J29" s="38">
        <v>3.6353439999999999</v>
      </c>
      <c r="K29" s="38">
        <v>2.3113950000000001</v>
      </c>
    </row>
    <row r="30" spans="1:11">
      <c r="A30" s="51" t="s">
        <v>104</v>
      </c>
      <c r="B30" s="38">
        <v>3.0127999999999999</v>
      </c>
      <c r="C30" s="42" t="s">
        <v>70</v>
      </c>
      <c r="D30" s="38">
        <v>2.9811000000000001</v>
      </c>
      <c r="E30" s="38">
        <v>2.2951999999999999</v>
      </c>
      <c r="F30" s="38">
        <v>0.68589999999999995</v>
      </c>
      <c r="G30" s="15">
        <v>3.7972480000000002</v>
      </c>
      <c r="H30" s="42" t="s">
        <v>70</v>
      </c>
      <c r="I30" s="38">
        <v>3.6338020000000002</v>
      </c>
      <c r="J30" s="38">
        <v>2.9876930000000002</v>
      </c>
      <c r="K30" s="38">
        <v>0.64610800000000002</v>
      </c>
    </row>
    <row r="31" spans="1:11">
      <c r="A31" s="51" t="s">
        <v>105</v>
      </c>
      <c r="B31" s="38">
        <v>8.9085000000000001</v>
      </c>
      <c r="C31" s="38">
        <v>0.54310000000000003</v>
      </c>
      <c r="D31" s="38">
        <v>8.3655000000000008</v>
      </c>
      <c r="E31" s="38">
        <v>2.5127000000000002</v>
      </c>
      <c r="F31" s="38">
        <v>5.8526999999999996</v>
      </c>
      <c r="G31" s="15">
        <v>7.4360220000000004</v>
      </c>
      <c r="H31" s="42" t="s">
        <v>70</v>
      </c>
      <c r="I31" s="38">
        <v>7.1017840000000003</v>
      </c>
      <c r="J31" s="38">
        <v>2.8224819999999999</v>
      </c>
      <c r="K31" s="38">
        <v>4.2793020000000004</v>
      </c>
    </row>
    <row r="32" spans="1:11">
      <c r="A32" s="51" t="s">
        <v>106</v>
      </c>
      <c r="B32" s="38">
        <v>18.175999999999998</v>
      </c>
      <c r="C32" s="38">
        <v>0.66459999999999997</v>
      </c>
      <c r="D32" s="38">
        <v>17.511500000000002</v>
      </c>
      <c r="E32" s="38">
        <v>13.3409</v>
      </c>
      <c r="F32" s="38">
        <v>4.1706000000000003</v>
      </c>
      <c r="G32" s="15">
        <v>20.526917999999998</v>
      </c>
      <c r="H32" s="38">
        <v>0.61909099999999995</v>
      </c>
      <c r="I32" s="38">
        <v>19.907827000000001</v>
      </c>
      <c r="J32" s="38">
        <v>14.879898000000001</v>
      </c>
      <c r="K32" s="38">
        <v>5.0279290000000003</v>
      </c>
    </row>
    <row r="33" spans="1:11">
      <c r="A33" s="51" t="s">
        <v>107</v>
      </c>
      <c r="B33" s="38">
        <v>3.7307999999999999</v>
      </c>
      <c r="C33" s="42" t="s">
        <v>70</v>
      </c>
      <c r="D33" s="38">
        <v>3.3786</v>
      </c>
      <c r="E33" s="38">
        <v>1.5812999999999999</v>
      </c>
      <c r="F33" s="38">
        <v>1.7972999999999999</v>
      </c>
      <c r="G33" s="15">
        <v>4.5303930000000001</v>
      </c>
      <c r="H33" s="42" t="s">
        <v>70</v>
      </c>
      <c r="I33" s="38">
        <v>4.292878</v>
      </c>
      <c r="J33" s="38">
        <v>2.9575749999999998</v>
      </c>
      <c r="K33" s="38">
        <v>1.3353029999999999</v>
      </c>
    </row>
    <row r="34" spans="1:11">
      <c r="A34" s="51" t="s">
        <v>108</v>
      </c>
      <c r="B34" s="38">
        <v>4.5509000000000004</v>
      </c>
      <c r="C34" s="38">
        <v>0.94210000000000005</v>
      </c>
      <c r="D34" s="38">
        <v>3.6088</v>
      </c>
      <c r="E34" s="38">
        <v>0.65710000000000002</v>
      </c>
      <c r="F34" s="38">
        <v>2.9518</v>
      </c>
      <c r="G34" s="15">
        <v>8.2690889999999992</v>
      </c>
      <c r="H34" s="38">
        <v>0.53390599999999999</v>
      </c>
      <c r="I34" s="38">
        <v>7.7351830000000001</v>
      </c>
      <c r="J34" s="38">
        <v>0.50350200000000001</v>
      </c>
      <c r="K34" s="38">
        <v>7.231681</v>
      </c>
    </row>
    <row r="35" spans="1:11">
      <c r="A35" s="51" t="s">
        <v>109</v>
      </c>
      <c r="B35" s="38">
        <v>17.4206</v>
      </c>
      <c r="C35" s="38">
        <v>0.89759999999999995</v>
      </c>
      <c r="D35" s="38">
        <v>16.523</v>
      </c>
      <c r="E35" s="38">
        <v>7.7313999999999998</v>
      </c>
      <c r="F35" s="38">
        <v>8.7916000000000007</v>
      </c>
      <c r="G35" s="15">
        <v>21.302198000000001</v>
      </c>
      <c r="H35" s="38">
        <v>0.53052999999999995</v>
      </c>
      <c r="I35" s="38">
        <v>20.771667999999998</v>
      </c>
      <c r="J35" s="38">
        <v>10.665006</v>
      </c>
      <c r="K35" s="38">
        <v>10.106662</v>
      </c>
    </row>
    <row r="36" spans="1:11">
      <c r="A36" s="51" t="s">
        <v>110</v>
      </c>
      <c r="B36" s="38">
        <v>9.5157000000000007</v>
      </c>
      <c r="C36" s="38">
        <v>0.81710000000000005</v>
      </c>
      <c r="D36" s="38">
        <v>8.6986000000000008</v>
      </c>
      <c r="E36" s="38">
        <v>1.5760000000000001</v>
      </c>
      <c r="F36" s="38">
        <v>7.1226000000000003</v>
      </c>
      <c r="G36" s="15">
        <v>9.7982680000000002</v>
      </c>
      <c r="H36" s="38">
        <v>0.95357000000000003</v>
      </c>
      <c r="I36" s="38">
        <v>8.8446990000000003</v>
      </c>
      <c r="J36" s="38">
        <v>1.552368</v>
      </c>
      <c r="K36" s="38">
        <v>7.2923309999999999</v>
      </c>
    </row>
    <row r="37" spans="1:11">
      <c r="A37" s="51" t="s">
        <v>111</v>
      </c>
      <c r="B37" s="38">
        <v>5.3343999999999996</v>
      </c>
      <c r="C37" s="38">
        <v>0.5907</v>
      </c>
      <c r="D37" s="38">
        <v>4.7436999999999996</v>
      </c>
      <c r="E37" s="38">
        <v>1.8909</v>
      </c>
      <c r="F37" s="38">
        <v>2.8527</v>
      </c>
      <c r="G37" s="15">
        <v>10.943797999999999</v>
      </c>
      <c r="H37" s="42" t="s">
        <v>70</v>
      </c>
      <c r="I37" s="38">
        <v>10.642934</v>
      </c>
      <c r="J37" s="38">
        <v>6.2150530000000002</v>
      </c>
      <c r="K37" s="38">
        <v>4.4278810000000002</v>
      </c>
    </row>
    <row r="38" spans="1:11">
      <c r="A38" s="51" t="s">
        <v>112</v>
      </c>
      <c r="B38" s="38">
        <v>2.1549</v>
      </c>
      <c r="C38" s="42" t="s">
        <v>70</v>
      </c>
      <c r="D38" s="38">
        <v>1.8126</v>
      </c>
      <c r="E38" s="38">
        <v>0.86380000000000001</v>
      </c>
      <c r="F38" s="38">
        <v>0.94879999999999998</v>
      </c>
      <c r="G38" s="15">
        <v>4.445373</v>
      </c>
      <c r="H38" s="42" t="s">
        <v>70</v>
      </c>
      <c r="I38" s="38">
        <v>4.1834220000000002</v>
      </c>
      <c r="J38" s="38">
        <v>2.4110559999999999</v>
      </c>
      <c r="K38" s="38">
        <v>1.7723660000000001</v>
      </c>
    </row>
    <row r="39" spans="1:11">
      <c r="A39" s="51" t="s">
        <v>113</v>
      </c>
      <c r="B39" s="38">
        <v>3.8717000000000001</v>
      </c>
      <c r="C39" s="42" t="s">
        <v>70</v>
      </c>
      <c r="D39" s="38">
        <v>3.6907000000000001</v>
      </c>
      <c r="E39" s="38">
        <v>1.6517999999999999</v>
      </c>
      <c r="F39" s="38">
        <v>2.0388999999999999</v>
      </c>
      <c r="G39" s="15">
        <v>2.2626919999999999</v>
      </c>
      <c r="H39" s="42" t="s">
        <v>70</v>
      </c>
      <c r="I39" s="38">
        <v>1.999622</v>
      </c>
      <c r="J39" s="38">
        <v>0.52162900000000001</v>
      </c>
      <c r="K39" s="38">
        <v>1.477994</v>
      </c>
    </row>
    <row r="40" spans="1:11">
      <c r="A40" s="51" t="s">
        <v>114</v>
      </c>
      <c r="B40" s="38">
        <v>8.5878999999999994</v>
      </c>
      <c r="C40" s="42" t="s">
        <v>70</v>
      </c>
      <c r="D40" s="38">
        <v>8.2048000000000005</v>
      </c>
      <c r="E40" s="38">
        <v>4.3048000000000002</v>
      </c>
      <c r="F40" s="38">
        <v>3.9</v>
      </c>
      <c r="G40" s="15">
        <v>11.435072999999999</v>
      </c>
      <c r="H40" s="38">
        <v>0.50609599999999999</v>
      </c>
      <c r="I40" s="38">
        <v>10.928977</v>
      </c>
      <c r="J40" s="38">
        <v>6.0929580000000003</v>
      </c>
      <c r="K40" s="38">
        <v>4.8360190000000003</v>
      </c>
    </row>
    <row r="41" spans="1:11">
      <c r="A41" s="51" t="s">
        <v>115</v>
      </c>
      <c r="B41" s="38">
        <v>16.030999999999999</v>
      </c>
      <c r="C41" s="38">
        <v>0.67149999999999999</v>
      </c>
      <c r="D41" s="38">
        <v>15.359500000000001</v>
      </c>
      <c r="E41" s="38">
        <v>10.8064</v>
      </c>
      <c r="F41" s="38">
        <v>4.5529999999999999</v>
      </c>
      <c r="G41" s="15">
        <v>11.02904</v>
      </c>
      <c r="H41" s="42" t="s">
        <v>70</v>
      </c>
      <c r="I41" s="38">
        <v>10.558961999999999</v>
      </c>
      <c r="J41" s="38">
        <v>6.8949239999999996</v>
      </c>
      <c r="K41" s="38">
        <v>3.6640380000000001</v>
      </c>
    </row>
    <row r="42" spans="1:11">
      <c r="A42" s="51" t="s">
        <v>116</v>
      </c>
      <c r="B42" s="38">
        <v>4.4728000000000003</v>
      </c>
      <c r="C42" s="38">
        <v>0.53080000000000005</v>
      </c>
      <c r="D42" s="38">
        <v>3.9420000000000002</v>
      </c>
      <c r="E42" s="38">
        <v>1.829</v>
      </c>
      <c r="F42" s="38">
        <v>2.113</v>
      </c>
      <c r="G42" s="15">
        <v>4.8800150000000002</v>
      </c>
      <c r="H42" s="42" t="s">
        <v>70</v>
      </c>
      <c r="I42" s="38">
        <v>4.522519</v>
      </c>
      <c r="J42" s="38">
        <v>1.9436040000000001</v>
      </c>
      <c r="K42" s="38">
        <v>2.5789149999999998</v>
      </c>
    </row>
    <row r="43" spans="1:11">
      <c r="A43" s="51" t="s">
        <v>117</v>
      </c>
      <c r="B43" s="38">
        <v>8.7207000000000008</v>
      </c>
      <c r="C43" s="38">
        <v>1.4743999999999999</v>
      </c>
      <c r="D43" s="38">
        <v>7.2462999999999997</v>
      </c>
      <c r="E43" s="38">
        <v>2.8231000000000002</v>
      </c>
      <c r="F43" s="38">
        <v>4.4231999999999996</v>
      </c>
      <c r="G43" s="15">
        <v>13.359006000000001</v>
      </c>
      <c r="H43" s="38">
        <v>0.88606200000000002</v>
      </c>
      <c r="I43" s="38">
        <v>12.472943000000001</v>
      </c>
      <c r="J43" s="38">
        <v>5.4512119999999999</v>
      </c>
      <c r="K43" s="38">
        <v>7.0217309999999999</v>
      </c>
    </row>
    <row r="44" spans="1:11">
      <c r="A44" s="51" t="s">
        <v>118</v>
      </c>
      <c r="B44" s="38">
        <v>8.4380000000000006</v>
      </c>
      <c r="C44" s="42" t="s">
        <v>70</v>
      </c>
      <c r="D44" s="38">
        <v>7.9436999999999998</v>
      </c>
      <c r="E44" s="38">
        <v>5.8060999999999998</v>
      </c>
      <c r="F44" s="38">
        <v>2.1375999999999999</v>
      </c>
      <c r="G44" s="15">
        <v>5.9148480000000001</v>
      </c>
      <c r="H44" s="42" t="s">
        <v>70</v>
      </c>
      <c r="I44" s="38">
        <v>5.5807399999999996</v>
      </c>
      <c r="J44" s="38">
        <v>3.9822099999999998</v>
      </c>
      <c r="K44" s="38">
        <v>1.59853</v>
      </c>
    </row>
    <row r="45" spans="1:11">
      <c r="A45" s="51" t="s">
        <v>119</v>
      </c>
      <c r="B45" s="38">
        <v>2.1133999999999999</v>
      </c>
      <c r="C45" s="42" t="s">
        <v>70</v>
      </c>
      <c r="D45" s="38">
        <v>1.9259999999999999</v>
      </c>
      <c r="E45" s="38">
        <v>0.69350000000000001</v>
      </c>
      <c r="F45" s="38">
        <v>1.2323999999999999</v>
      </c>
      <c r="G45" s="15">
        <v>5.3566859999999998</v>
      </c>
      <c r="H45" s="42" t="s">
        <v>70</v>
      </c>
      <c r="I45" s="38">
        <v>5.1518940000000004</v>
      </c>
      <c r="J45" s="38">
        <v>3.1779609999999998</v>
      </c>
      <c r="K45" s="38">
        <v>1.9739329999999999</v>
      </c>
    </row>
    <row r="46" spans="1:11">
      <c r="A46" s="51" t="s">
        <v>120</v>
      </c>
      <c r="B46" s="38">
        <v>5.3974000000000002</v>
      </c>
      <c r="C46" s="38">
        <v>0.60240000000000005</v>
      </c>
      <c r="D46" s="38">
        <v>4.7949999999999999</v>
      </c>
      <c r="E46" s="38">
        <v>1.5371999999999999</v>
      </c>
      <c r="F46" s="38">
        <v>3.2578999999999998</v>
      </c>
      <c r="G46" s="15">
        <v>8.5104600000000001</v>
      </c>
      <c r="H46" s="38">
        <v>0.71463100000000002</v>
      </c>
      <c r="I46" s="38">
        <v>7.7958290000000003</v>
      </c>
      <c r="J46" s="38">
        <v>0.89648000000000005</v>
      </c>
      <c r="K46" s="38">
        <v>6.899349</v>
      </c>
    </row>
    <row r="47" spans="1:11">
      <c r="A47" s="51" t="s">
        <v>121</v>
      </c>
      <c r="B47" s="38">
        <v>25.424800000000001</v>
      </c>
      <c r="C47" s="38">
        <v>1.3835999999999999</v>
      </c>
      <c r="D47" s="38">
        <v>24.0412</v>
      </c>
      <c r="E47" s="38">
        <v>12.8072</v>
      </c>
      <c r="F47" s="38">
        <v>11.234</v>
      </c>
      <c r="G47" s="15">
        <v>22.573872000000001</v>
      </c>
      <c r="H47" s="38">
        <v>0.64100299999999999</v>
      </c>
      <c r="I47" s="38">
        <v>21.932869</v>
      </c>
      <c r="J47" s="38">
        <v>10.697139999999999</v>
      </c>
      <c r="K47" s="38">
        <v>11.23573</v>
      </c>
    </row>
    <row r="48" spans="1:11">
      <c r="A48" s="51" t="s">
        <v>122</v>
      </c>
      <c r="B48" s="38">
        <v>8.9237000000000002</v>
      </c>
      <c r="C48" s="38">
        <v>0.58460000000000001</v>
      </c>
      <c r="D48" s="38">
        <v>8.3391000000000002</v>
      </c>
      <c r="E48" s="38">
        <v>6.1962999999999999</v>
      </c>
      <c r="F48" s="38">
        <v>2.1427999999999998</v>
      </c>
      <c r="G48" s="15">
        <v>10.882948000000001</v>
      </c>
      <c r="H48" s="38">
        <v>0.57340899999999995</v>
      </c>
      <c r="I48" s="38">
        <v>10.309538999999999</v>
      </c>
      <c r="J48" s="38">
        <v>7.9856309999999997</v>
      </c>
      <c r="K48" s="38">
        <v>2.3239079999999999</v>
      </c>
    </row>
    <row r="49" spans="1:11">
      <c r="A49" s="51" t="s">
        <v>123</v>
      </c>
      <c r="B49" s="38">
        <v>2.5282</v>
      </c>
      <c r="C49" s="42" t="s">
        <v>70</v>
      </c>
      <c r="D49" s="38">
        <v>2.2223000000000002</v>
      </c>
      <c r="E49" s="38">
        <v>1.1453</v>
      </c>
      <c r="F49" s="38">
        <v>1.077</v>
      </c>
      <c r="G49" s="15">
        <v>3.4050889999999998</v>
      </c>
      <c r="H49" s="42" t="s">
        <v>70</v>
      </c>
      <c r="I49" s="38">
        <v>3.1525470000000002</v>
      </c>
      <c r="J49" s="38">
        <v>1.5402370000000001</v>
      </c>
      <c r="K49" s="38">
        <v>1.612311</v>
      </c>
    </row>
    <row r="50" spans="1:11">
      <c r="A50" s="51" t="s">
        <v>124</v>
      </c>
      <c r="B50" s="38">
        <v>9.6440000000000001</v>
      </c>
      <c r="C50" s="38">
        <v>0.76619999999999999</v>
      </c>
      <c r="D50" s="38">
        <v>8.8778000000000006</v>
      </c>
      <c r="E50" s="38">
        <v>4.9762000000000004</v>
      </c>
      <c r="F50" s="38">
        <v>3.9016000000000002</v>
      </c>
      <c r="G50" s="15">
        <v>11.849539</v>
      </c>
      <c r="H50" s="42" t="s">
        <v>70</v>
      </c>
      <c r="I50" s="38">
        <v>11.409074</v>
      </c>
      <c r="J50" s="38">
        <v>6.121346</v>
      </c>
      <c r="K50" s="38">
        <v>5.2877280000000004</v>
      </c>
    </row>
    <row r="51" spans="1:11">
      <c r="A51" s="51" t="s">
        <v>125</v>
      </c>
      <c r="B51" s="38">
        <v>14.040900000000001</v>
      </c>
      <c r="C51" s="38">
        <v>0.6835</v>
      </c>
      <c r="D51" s="38">
        <v>13.3574</v>
      </c>
      <c r="E51" s="38">
        <v>11.1821</v>
      </c>
      <c r="F51" s="38">
        <v>2.1753</v>
      </c>
      <c r="G51" s="15">
        <v>14.505924</v>
      </c>
      <c r="H51" s="38">
        <v>0.82600799999999996</v>
      </c>
      <c r="I51" s="38">
        <v>13.679916</v>
      </c>
      <c r="J51" s="38">
        <v>9.0503640000000001</v>
      </c>
      <c r="K51" s="38">
        <v>4.6295520000000003</v>
      </c>
    </row>
    <row r="52" spans="1:11">
      <c r="A52" s="51" t="s">
        <v>126</v>
      </c>
      <c r="B52" s="38">
        <v>1.2726</v>
      </c>
      <c r="C52" s="42" t="s">
        <v>70</v>
      </c>
      <c r="D52" s="38">
        <v>1.1839999999999999</v>
      </c>
      <c r="E52" s="38">
        <v>0.80189999999999995</v>
      </c>
      <c r="F52" s="42" t="s">
        <v>70</v>
      </c>
      <c r="G52" s="15">
        <v>1.1413139999999999</v>
      </c>
      <c r="H52" s="42" t="s">
        <v>70</v>
      </c>
      <c r="I52" s="38">
        <v>1.0242020000000001</v>
      </c>
      <c r="J52" s="38">
        <v>0.54525199999999996</v>
      </c>
      <c r="K52" s="42" t="s">
        <v>70</v>
      </c>
    </row>
    <row r="53" spans="1:11">
      <c r="A53" s="51" t="s">
        <v>127</v>
      </c>
      <c r="B53" s="38">
        <v>8.1577000000000002</v>
      </c>
      <c r="C53" s="42" t="s">
        <v>70</v>
      </c>
      <c r="D53" s="38">
        <v>7.7434000000000003</v>
      </c>
      <c r="E53" s="38">
        <v>3.859</v>
      </c>
      <c r="F53" s="38">
        <v>3.8843999999999999</v>
      </c>
      <c r="G53" s="15">
        <v>8.3534240000000004</v>
      </c>
      <c r="H53" s="42" t="s">
        <v>70</v>
      </c>
      <c r="I53" s="38">
        <v>8.1675570000000004</v>
      </c>
      <c r="J53" s="38">
        <v>3.9670390000000002</v>
      </c>
      <c r="K53" s="38">
        <v>4.2005169999999996</v>
      </c>
    </row>
    <row r="54" spans="1:11">
      <c r="A54" s="51" t="s">
        <v>128</v>
      </c>
      <c r="B54" s="38">
        <v>2.7568999999999999</v>
      </c>
      <c r="C54" s="42" t="s">
        <v>70</v>
      </c>
      <c r="D54" s="38">
        <v>2.4819</v>
      </c>
      <c r="E54" s="38">
        <v>1.2236</v>
      </c>
      <c r="F54" s="38">
        <v>1.2583</v>
      </c>
      <c r="G54" s="15">
        <v>3.9806750000000002</v>
      </c>
      <c r="H54" s="42" t="s">
        <v>70</v>
      </c>
      <c r="I54" s="38">
        <v>3.8336969999999999</v>
      </c>
      <c r="J54" s="38">
        <v>2.1941700000000002</v>
      </c>
      <c r="K54" s="38">
        <v>1.639527</v>
      </c>
    </row>
    <row r="55" spans="1:11">
      <c r="A55" s="40" t="s">
        <v>129</v>
      </c>
      <c r="B55" s="41"/>
      <c r="C55" s="41"/>
      <c r="D55" s="41"/>
      <c r="E55" s="41"/>
      <c r="F55" s="41"/>
      <c r="G55" s="41"/>
      <c r="H55" s="41"/>
      <c r="I55" s="41"/>
      <c r="J55" s="41"/>
      <c r="K55" s="41"/>
    </row>
    <row r="56" spans="1:11">
      <c r="A56" s="52" t="s">
        <v>131</v>
      </c>
      <c r="B56" s="38">
        <v>8.4156999999999993</v>
      </c>
      <c r="C56" s="38">
        <v>0.89100000000000001</v>
      </c>
      <c r="D56" s="38">
        <v>7.5247000000000002</v>
      </c>
      <c r="E56" s="38">
        <v>2.3729</v>
      </c>
      <c r="F56" s="38">
        <v>5.1517999999999997</v>
      </c>
      <c r="G56" s="15">
        <v>13.435052000000001</v>
      </c>
      <c r="H56" s="38">
        <v>0.65818200000000004</v>
      </c>
      <c r="I56" s="38">
        <v>12.776870000000001</v>
      </c>
      <c r="J56" s="38">
        <v>2.1844640000000002</v>
      </c>
      <c r="K56" s="38">
        <v>10.592406</v>
      </c>
    </row>
    <row r="57" spans="1:11">
      <c r="A57" s="52" t="s">
        <v>180</v>
      </c>
      <c r="B57" s="38">
        <v>9.2464999999999993</v>
      </c>
      <c r="C57" s="38">
        <v>0.7</v>
      </c>
      <c r="D57" s="38">
        <v>8.5465</v>
      </c>
      <c r="E57" s="38">
        <v>4.6901999999999999</v>
      </c>
      <c r="F57" s="38">
        <v>3.8563000000000001</v>
      </c>
      <c r="G57" s="15">
        <v>11.012634</v>
      </c>
      <c r="H57" s="38">
        <v>0.89207099999999995</v>
      </c>
      <c r="I57" s="38">
        <v>10.120563000000001</v>
      </c>
      <c r="J57" s="38">
        <v>4.5065439999999999</v>
      </c>
      <c r="K57" s="38">
        <v>5.6140189999999999</v>
      </c>
    </row>
    <row r="58" spans="1:11">
      <c r="A58" s="16" t="s">
        <v>133</v>
      </c>
      <c r="B58" s="13" t="s">
        <v>70</v>
      </c>
      <c r="C58" s="13" t="s">
        <v>70</v>
      </c>
      <c r="D58" s="13" t="s">
        <v>70</v>
      </c>
      <c r="E58" s="13" t="s">
        <v>70</v>
      </c>
      <c r="F58" s="13" t="s">
        <v>70</v>
      </c>
      <c r="G58" s="31" t="s">
        <v>70</v>
      </c>
      <c r="H58" s="13" t="s">
        <v>70</v>
      </c>
      <c r="I58" s="13" t="s">
        <v>70</v>
      </c>
      <c r="J58" s="13" t="s">
        <v>70</v>
      </c>
      <c r="K58" s="13" t="s">
        <v>70</v>
      </c>
    </row>
    <row r="59" spans="1:11">
      <c r="A59" s="10" t="s">
        <v>252</v>
      </c>
    </row>
  </sheetData>
  <mergeCells count="4">
    <mergeCell ref="A55:K55"/>
    <mergeCell ref="B2:F2"/>
    <mergeCell ref="A2:A3"/>
    <mergeCell ref="G2:K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K63"/>
  <sheetViews>
    <sheetView workbookViewId="0"/>
  </sheetViews>
  <sheetFormatPr defaultRowHeight="15"/>
  <cols>
    <col min="1" max="1" width="26" customWidth="1"/>
    <col min="2" max="11" width="16" customWidth="1"/>
  </cols>
  <sheetData>
    <row r="1" spans="1:11">
      <c r="A1" s="2" t="s">
        <v>30</v>
      </c>
    </row>
    <row r="2" spans="1:11">
      <c r="A2" s="43" t="s">
        <v>73</v>
      </c>
      <c r="B2" s="66">
        <v>2022</v>
      </c>
      <c r="C2" s="45"/>
      <c r="D2" s="45"/>
      <c r="E2" s="45"/>
      <c r="F2" s="45"/>
      <c r="G2" s="66">
        <v>2024</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14.586404999999999</v>
      </c>
      <c r="C4" s="38">
        <v>0.71182599999999996</v>
      </c>
      <c r="D4" s="38">
        <v>13.87458</v>
      </c>
      <c r="E4" s="38">
        <v>8.4871169999999996</v>
      </c>
      <c r="F4" s="38">
        <v>5.3874630000000003</v>
      </c>
      <c r="G4" s="15">
        <v>14.568742</v>
      </c>
      <c r="H4" s="38">
        <v>0.98443999999999998</v>
      </c>
      <c r="I4" s="38">
        <v>13.584301999999999</v>
      </c>
      <c r="J4" s="38">
        <v>8.7221089999999997</v>
      </c>
      <c r="K4" s="38">
        <v>4.8621920000000003</v>
      </c>
    </row>
    <row r="5" spans="1:11">
      <c r="A5" s="51" t="s">
        <v>79</v>
      </c>
      <c r="B5" s="38">
        <v>8.5911899999999992</v>
      </c>
      <c r="C5" s="42" t="s">
        <v>70</v>
      </c>
      <c r="D5" s="38">
        <v>8.3518290000000004</v>
      </c>
      <c r="E5" s="38">
        <v>4.8752529999999998</v>
      </c>
      <c r="F5" s="38">
        <v>3.4765760000000001</v>
      </c>
      <c r="G5" s="15">
        <v>8.0508400000000009</v>
      </c>
      <c r="H5" s="38">
        <v>0.708866</v>
      </c>
      <c r="I5" s="38">
        <v>7.3419749999999997</v>
      </c>
      <c r="J5" s="38">
        <v>4.0610970000000002</v>
      </c>
      <c r="K5" s="38">
        <v>3.280878</v>
      </c>
    </row>
    <row r="6" spans="1:11">
      <c r="A6" s="51" t="s">
        <v>80</v>
      </c>
      <c r="B6" s="38">
        <v>14.023056</v>
      </c>
      <c r="C6" s="42" t="s">
        <v>70</v>
      </c>
      <c r="D6" s="38">
        <v>13.609458</v>
      </c>
      <c r="E6" s="38">
        <v>8.0229300000000006</v>
      </c>
      <c r="F6" s="38">
        <v>5.5865270000000002</v>
      </c>
      <c r="G6" s="15">
        <v>13.742186999999999</v>
      </c>
      <c r="H6" s="42" t="s">
        <v>70</v>
      </c>
      <c r="I6" s="38">
        <v>13.540755000000001</v>
      </c>
      <c r="J6" s="38">
        <v>9.3501089999999998</v>
      </c>
      <c r="K6" s="38">
        <v>4.1906460000000001</v>
      </c>
    </row>
    <row r="7" spans="1:11">
      <c r="A7" s="51" t="s">
        <v>81</v>
      </c>
      <c r="B7" s="38">
        <v>9.3331169999999997</v>
      </c>
      <c r="C7" s="38">
        <v>0.55469900000000005</v>
      </c>
      <c r="D7" s="38">
        <v>8.7784180000000003</v>
      </c>
      <c r="E7" s="38">
        <v>5.3116940000000001</v>
      </c>
      <c r="F7" s="38">
        <v>3.4667240000000001</v>
      </c>
      <c r="G7" s="15">
        <v>11.168488999999999</v>
      </c>
      <c r="H7" s="38">
        <v>0.51072399999999996</v>
      </c>
      <c r="I7" s="38">
        <v>10.657766000000001</v>
      </c>
      <c r="J7" s="38">
        <v>8.2531199999999991</v>
      </c>
      <c r="K7" s="38">
        <v>2.4046449999999999</v>
      </c>
    </row>
    <row r="8" spans="1:11">
      <c r="A8" s="51" t="s">
        <v>82</v>
      </c>
      <c r="B8" s="38">
        <v>7.5781520000000002</v>
      </c>
      <c r="C8" s="42" t="s">
        <v>70</v>
      </c>
      <c r="D8" s="38">
        <v>7.2094849999999999</v>
      </c>
      <c r="E8" s="38">
        <v>1.2885500000000001</v>
      </c>
      <c r="F8" s="38">
        <v>5.9209350000000001</v>
      </c>
      <c r="G8" s="15">
        <v>9.8555360000000007</v>
      </c>
      <c r="H8" s="38">
        <v>0.83555000000000001</v>
      </c>
      <c r="I8" s="38">
        <v>9.0199859999999994</v>
      </c>
      <c r="J8" s="38">
        <v>3.0446279999999999</v>
      </c>
      <c r="K8" s="38">
        <v>5.9753590000000001</v>
      </c>
    </row>
    <row r="9" spans="1:11">
      <c r="A9" s="51" t="s">
        <v>83</v>
      </c>
      <c r="B9" s="38">
        <v>26.474809</v>
      </c>
      <c r="C9" s="38">
        <v>1.17832</v>
      </c>
      <c r="D9" s="38">
        <v>25.296489000000001</v>
      </c>
      <c r="E9" s="38">
        <v>22.211089000000001</v>
      </c>
      <c r="F9" s="38">
        <v>3.0853999999999999</v>
      </c>
      <c r="G9" s="15">
        <v>22.859836999999999</v>
      </c>
      <c r="H9" s="38">
        <v>0.80635699999999999</v>
      </c>
      <c r="I9" s="38">
        <v>22.05348</v>
      </c>
      <c r="J9" s="38">
        <v>19.506205000000001</v>
      </c>
      <c r="K9" s="38">
        <v>2.5472739999999998</v>
      </c>
    </row>
    <row r="10" spans="1:11">
      <c r="A10" s="51" t="s">
        <v>84</v>
      </c>
      <c r="B10" s="38">
        <v>15.935316</v>
      </c>
      <c r="C10" s="38">
        <v>0.64167700000000005</v>
      </c>
      <c r="D10" s="38">
        <v>15.293639000000001</v>
      </c>
      <c r="E10" s="38">
        <v>10.644379000000001</v>
      </c>
      <c r="F10" s="38">
        <v>4.6492599999999999</v>
      </c>
      <c r="G10" s="15">
        <v>16.969569</v>
      </c>
      <c r="H10" s="38">
        <v>1.8670850000000001</v>
      </c>
      <c r="I10" s="38">
        <v>15.102484</v>
      </c>
      <c r="J10" s="38">
        <v>11.866237999999999</v>
      </c>
      <c r="K10" s="38">
        <v>3.236246</v>
      </c>
    </row>
    <row r="11" spans="1:11">
      <c r="A11" s="51" t="s">
        <v>85</v>
      </c>
      <c r="B11" s="38">
        <v>13.948467000000001</v>
      </c>
      <c r="C11" s="38">
        <v>1.0161899999999999</v>
      </c>
      <c r="D11" s="38">
        <v>12.932276999999999</v>
      </c>
      <c r="E11" s="38">
        <v>5.4533509999999996</v>
      </c>
      <c r="F11" s="38">
        <v>7.4789260000000004</v>
      </c>
      <c r="G11" s="15">
        <v>14.348314</v>
      </c>
      <c r="H11" s="38">
        <v>1.432555</v>
      </c>
      <c r="I11" s="38">
        <v>12.915760000000001</v>
      </c>
      <c r="J11" s="38">
        <v>7.9788389999999998</v>
      </c>
      <c r="K11" s="38">
        <v>4.9369209999999999</v>
      </c>
    </row>
    <row r="12" spans="1:11">
      <c r="A12" s="51" t="s">
        <v>86</v>
      </c>
      <c r="B12" s="38">
        <v>17.560960000000001</v>
      </c>
      <c r="C12" s="38">
        <v>0.76929199999999998</v>
      </c>
      <c r="D12" s="38">
        <v>16.791668000000001</v>
      </c>
      <c r="E12" s="38">
        <v>10.393145000000001</v>
      </c>
      <c r="F12" s="38">
        <v>6.398523</v>
      </c>
      <c r="G12" s="15">
        <v>15.840998000000001</v>
      </c>
      <c r="H12" s="38">
        <v>1.165815</v>
      </c>
      <c r="I12" s="38">
        <v>14.675183000000001</v>
      </c>
      <c r="J12" s="38">
        <v>8.6965939999999993</v>
      </c>
      <c r="K12" s="38">
        <v>5.9785880000000002</v>
      </c>
    </row>
    <row r="13" spans="1:11">
      <c r="A13" s="51" t="s">
        <v>87</v>
      </c>
      <c r="B13" s="38">
        <v>11.485154</v>
      </c>
      <c r="C13" s="38">
        <v>0.93897600000000003</v>
      </c>
      <c r="D13" s="38">
        <v>10.546177999999999</v>
      </c>
      <c r="E13" s="38">
        <v>1.634943</v>
      </c>
      <c r="F13" s="38">
        <v>8.9112349999999996</v>
      </c>
      <c r="G13" s="15">
        <v>13.886588</v>
      </c>
      <c r="H13" s="38">
        <v>0.96164499999999997</v>
      </c>
      <c r="I13" s="38">
        <v>12.924942</v>
      </c>
      <c r="J13" s="38">
        <v>2.2048540000000001</v>
      </c>
      <c r="K13" s="38">
        <v>10.720088000000001</v>
      </c>
    </row>
    <row r="14" spans="1:11">
      <c r="A14" s="51" t="s">
        <v>88</v>
      </c>
      <c r="B14" s="38">
        <v>12.971019</v>
      </c>
      <c r="C14" s="42" t="s">
        <v>70</v>
      </c>
      <c r="D14" s="38">
        <v>12.602175000000001</v>
      </c>
      <c r="E14" s="38">
        <v>7.0794930000000003</v>
      </c>
      <c r="F14" s="38">
        <v>5.5226819999999996</v>
      </c>
      <c r="G14" s="15">
        <v>10.417023</v>
      </c>
      <c r="H14" s="38">
        <v>0.90436399999999995</v>
      </c>
      <c r="I14" s="38">
        <v>9.5126589999999993</v>
      </c>
      <c r="J14" s="38">
        <v>3.685816</v>
      </c>
      <c r="K14" s="38">
        <v>5.8268430000000002</v>
      </c>
    </row>
    <row r="15" spans="1:11">
      <c r="A15" s="51" t="s">
        <v>89</v>
      </c>
      <c r="B15" s="38">
        <v>14.779434</v>
      </c>
      <c r="C15" s="38">
        <v>0.73767899999999997</v>
      </c>
      <c r="D15" s="38">
        <v>14.041753999999999</v>
      </c>
      <c r="E15" s="38">
        <v>12.183393000000001</v>
      </c>
      <c r="F15" s="38">
        <v>1.8583609999999999</v>
      </c>
      <c r="G15" s="15">
        <v>13.108254000000001</v>
      </c>
      <c r="H15" s="38">
        <v>0.59209599999999996</v>
      </c>
      <c r="I15" s="38">
        <v>12.516158000000001</v>
      </c>
      <c r="J15" s="38">
        <v>10.963101</v>
      </c>
      <c r="K15" s="38">
        <v>1.553056</v>
      </c>
    </row>
    <row r="16" spans="1:11">
      <c r="A16" s="51" t="s">
        <v>90</v>
      </c>
      <c r="B16" s="38">
        <v>8.0816649999999992</v>
      </c>
      <c r="C16" s="42" t="s">
        <v>70</v>
      </c>
      <c r="D16" s="38">
        <v>7.9586629999999996</v>
      </c>
      <c r="E16" s="38">
        <v>5.8831699999999998</v>
      </c>
      <c r="F16" s="38">
        <v>2.0754929999999998</v>
      </c>
      <c r="G16" s="15">
        <v>8.5801289999999995</v>
      </c>
      <c r="H16" s="38">
        <v>0.95877599999999996</v>
      </c>
      <c r="I16" s="38">
        <v>7.621353</v>
      </c>
      <c r="J16" s="38">
        <v>5.2557700000000001</v>
      </c>
      <c r="K16" s="38">
        <v>2.3655819999999999</v>
      </c>
    </row>
    <row r="17" spans="1:11">
      <c r="A17" s="51" t="s">
        <v>91</v>
      </c>
      <c r="B17" s="38">
        <v>20.630264</v>
      </c>
      <c r="C17" s="38">
        <v>0.50764100000000001</v>
      </c>
      <c r="D17" s="38">
        <v>20.122623000000001</v>
      </c>
      <c r="E17" s="38">
        <v>9.1178139999999992</v>
      </c>
      <c r="F17" s="38">
        <v>11.004809</v>
      </c>
      <c r="G17" s="15">
        <v>19.228316</v>
      </c>
      <c r="H17" s="38">
        <v>1.5871</v>
      </c>
      <c r="I17" s="38">
        <v>17.641216</v>
      </c>
      <c r="J17" s="38">
        <v>7.9120080000000002</v>
      </c>
      <c r="K17" s="38">
        <v>9.7292079999999999</v>
      </c>
    </row>
    <row r="18" spans="1:11">
      <c r="A18" s="51" t="s">
        <v>92</v>
      </c>
      <c r="B18" s="38">
        <v>8.7208120000000005</v>
      </c>
      <c r="C18" s="42" t="s">
        <v>70</v>
      </c>
      <c r="D18" s="38">
        <v>8.5465040000000005</v>
      </c>
      <c r="E18" s="38">
        <v>1.0141929999999999</v>
      </c>
      <c r="F18" s="38">
        <v>7.5323120000000001</v>
      </c>
      <c r="G18" s="15">
        <v>10.350880999999999</v>
      </c>
      <c r="H18" s="38">
        <v>0.80016900000000002</v>
      </c>
      <c r="I18" s="38">
        <v>9.5507120000000008</v>
      </c>
      <c r="J18" s="38">
        <v>2.2423929999999999</v>
      </c>
      <c r="K18" s="38">
        <v>7.308319</v>
      </c>
    </row>
    <row r="19" spans="1:11">
      <c r="A19" s="51" t="s">
        <v>93</v>
      </c>
      <c r="B19" s="38">
        <v>4.6315499999999998</v>
      </c>
      <c r="C19" s="42" t="s">
        <v>70</v>
      </c>
      <c r="D19" s="38">
        <v>4.233117</v>
      </c>
      <c r="E19" s="38">
        <v>1.79331</v>
      </c>
      <c r="F19" s="38">
        <v>2.4398070000000001</v>
      </c>
      <c r="G19" s="15">
        <v>8.552956</v>
      </c>
      <c r="H19" s="42" t="s">
        <v>70</v>
      </c>
      <c r="I19" s="38">
        <v>8.0723400000000005</v>
      </c>
      <c r="J19" s="38">
        <v>3.1599520000000001</v>
      </c>
      <c r="K19" s="38">
        <v>4.912388</v>
      </c>
    </row>
    <row r="20" spans="1:11">
      <c r="A20" s="51" t="s">
        <v>94</v>
      </c>
      <c r="B20" s="38">
        <v>13.445887000000001</v>
      </c>
      <c r="C20" s="42" t="s">
        <v>70</v>
      </c>
      <c r="D20" s="38">
        <v>13.03889</v>
      </c>
      <c r="E20" s="38">
        <v>10.756136</v>
      </c>
      <c r="F20" s="38">
        <v>2.2827540000000002</v>
      </c>
      <c r="G20" s="15">
        <v>11.409936999999999</v>
      </c>
      <c r="H20" s="42" t="s">
        <v>70</v>
      </c>
      <c r="I20" s="38">
        <v>10.970672</v>
      </c>
      <c r="J20" s="38">
        <v>8.8388190000000009</v>
      </c>
      <c r="K20" s="38">
        <v>2.131853</v>
      </c>
    </row>
    <row r="21" spans="1:11">
      <c r="A21" s="51" t="s">
        <v>95</v>
      </c>
      <c r="B21" s="38">
        <v>7.6675040000000001</v>
      </c>
      <c r="C21" s="42" t="s">
        <v>70</v>
      </c>
      <c r="D21" s="38">
        <v>7.2236130000000003</v>
      </c>
      <c r="E21" s="38">
        <v>1.4015059999999999</v>
      </c>
      <c r="F21" s="38">
        <v>5.8221069999999999</v>
      </c>
      <c r="G21" s="15">
        <v>8.8572389999999999</v>
      </c>
      <c r="H21" s="38">
        <v>0.94619699999999995</v>
      </c>
      <c r="I21" s="38">
        <v>7.9110430000000003</v>
      </c>
      <c r="J21" s="38">
        <v>0.83166899999999999</v>
      </c>
      <c r="K21" s="38">
        <v>7.0793739999999996</v>
      </c>
    </row>
    <row r="22" spans="1:11">
      <c r="A22" s="51" t="s">
        <v>96</v>
      </c>
      <c r="B22" s="38">
        <v>4.5096340000000001</v>
      </c>
      <c r="C22" s="42" t="s">
        <v>70</v>
      </c>
      <c r="D22" s="38">
        <v>4.4540139999999999</v>
      </c>
      <c r="E22" s="42" t="s">
        <v>70</v>
      </c>
      <c r="F22" s="38">
        <v>4.0828610000000003</v>
      </c>
      <c r="G22" s="15">
        <v>5.0312159999999997</v>
      </c>
      <c r="H22" s="38">
        <v>0.65826300000000004</v>
      </c>
      <c r="I22" s="38">
        <v>4.3729529999999999</v>
      </c>
      <c r="J22" s="38">
        <v>0.54651499999999997</v>
      </c>
      <c r="K22" s="38">
        <v>3.826438</v>
      </c>
    </row>
    <row r="23" spans="1:11">
      <c r="A23" s="51" t="s">
        <v>97</v>
      </c>
      <c r="B23" s="38">
        <v>3.9259469999999999</v>
      </c>
      <c r="C23" s="42" t="s">
        <v>70</v>
      </c>
      <c r="D23" s="38">
        <v>3.6391550000000001</v>
      </c>
      <c r="E23" s="38">
        <v>2.841812</v>
      </c>
      <c r="F23" s="38">
        <v>0.79734300000000002</v>
      </c>
      <c r="G23" s="15">
        <v>5.0253139999999998</v>
      </c>
      <c r="H23" s="38">
        <v>0.74027500000000002</v>
      </c>
      <c r="I23" s="38">
        <v>4.2850390000000003</v>
      </c>
      <c r="J23" s="38">
        <v>3.0234969999999999</v>
      </c>
      <c r="K23" s="38">
        <v>1.2615430000000001</v>
      </c>
    </row>
    <row r="24" spans="1:11">
      <c r="A24" s="51" t="s">
        <v>98</v>
      </c>
      <c r="B24" s="38">
        <v>17.866790999999999</v>
      </c>
      <c r="C24" s="38">
        <v>0.74240399999999995</v>
      </c>
      <c r="D24" s="38">
        <v>17.124386999999999</v>
      </c>
      <c r="E24" s="38">
        <v>4.9257070000000001</v>
      </c>
      <c r="F24" s="38">
        <v>12.19868</v>
      </c>
      <c r="G24" s="15">
        <v>16.797429000000001</v>
      </c>
      <c r="H24" s="38">
        <v>0.87387499999999996</v>
      </c>
      <c r="I24" s="38">
        <v>15.923555</v>
      </c>
      <c r="J24" s="38">
        <v>4.1591370000000003</v>
      </c>
      <c r="K24" s="38">
        <v>11.764417</v>
      </c>
    </row>
    <row r="25" spans="1:11">
      <c r="A25" s="51" t="s">
        <v>99</v>
      </c>
      <c r="B25" s="38">
        <v>13.369341</v>
      </c>
      <c r="C25" s="38">
        <v>0.76859200000000005</v>
      </c>
      <c r="D25" s="38">
        <v>12.600749</v>
      </c>
      <c r="E25" s="38">
        <v>8.5453399999999995</v>
      </c>
      <c r="F25" s="38">
        <v>4.055409</v>
      </c>
      <c r="G25" s="15">
        <v>17.623106</v>
      </c>
      <c r="H25" s="38">
        <v>2.040359</v>
      </c>
      <c r="I25" s="38">
        <v>15.582746999999999</v>
      </c>
      <c r="J25" s="38">
        <v>10.43641</v>
      </c>
      <c r="K25" s="38">
        <v>5.1463369999999999</v>
      </c>
    </row>
    <row r="26" spans="1:11">
      <c r="A26" s="51" t="s">
        <v>100</v>
      </c>
      <c r="B26" s="38">
        <v>9.5883780000000005</v>
      </c>
      <c r="C26" s="42" t="s">
        <v>70</v>
      </c>
      <c r="D26" s="38">
        <v>9.1063519999999993</v>
      </c>
      <c r="E26" s="38">
        <v>7.7265350000000002</v>
      </c>
      <c r="F26" s="38">
        <v>1.3798170000000001</v>
      </c>
      <c r="G26" s="15">
        <v>7.040063</v>
      </c>
      <c r="H26" s="42" t="s">
        <v>70</v>
      </c>
      <c r="I26" s="38">
        <v>6.6339370000000004</v>
      </c>
      <c r="J26" s="38">
        <v>5.5623480000000001</v>
      </c>
      <c r="K26" s="38">
        <v>1.0715889999999999</v>
      </c>
    </row>
    <row r="27" spans="1:11">
      <c r="A27" s="51" t="s">
        <v>101</v>
      </c>
      <c r="B27" s="38">
        <v>13.18547</v>
      </c>
      <c r="C27" s="38">
        <v>0.76799899999999999</v>
      </c>
      <c r="D27" s="38">
        <v>12.417471000000001</v>
      </c>
      <c r="E27" s="38">
        <v>8.5049320000000002</v>
      </c>
      <c r="F27" s="38">
        <v>3.9125390000000002</v>
      </c>
      <c r="G27" s="15">
        <v>14.448105</v>
      </c>
      <c r="H27" s="38">
        <v>1.2839290000000001</v>
      </c>
      <c r="I27" s="38">
        <v>13.164175999999999</v>
      </c>
      <c r="J27" s="38">
        <v>12.109533000000001</v>
      </c>
      <c r="K27" s="38">
        <v>1.0546420000000001</v>
      </c>
    </row>
    <row r="28" spans="1:11">
      <c r="A28" s="51" t="s">
        <v>102</v>
      </c>
      <c r="B28" s="38">
        <v>5.0861710000000002</v>
      </c>
      <c r="C28" s="42" t="s">
        <v>70</v>
      </c>
      <c r="D28" s="38">
        <v>4.9844290000000004</v>
      </c>
      <c r="E28" s="38">
        <v>2.1777410000000001</v>
      </c>
      <c r="F28" s="38">
        <v>2.8066879999999998</v>
      </c>
      <c r="G28" s="15">
        <v>5.9112450000000001</v>
      </c>
      <c r="H28" s="42" t="s">
        <v>70</v>
      </c>
      <c r="I28" s="38">
        <v>5.5501399999999999</v>
      </c>
      <c r="J28" s="38">
        <v>1.6859109999999999</v>
      </c>
      <c r="K28" s="38">
        <v>3.8642289999999999</v>
      </c>
    </row>
    <row r="29" spans="1:11">
      <c r="A29" s="51" t="s">
        <v>103</v>
      </c>
      <c r="B29" s="38">
        <v>4.6699719999999996</v>
      </c>
      <c r="C29" s="42" t="s">
        <v>70</v>
      </c>
      <c r="D29" s="38">
        <v>4.5287550000000003</v>
      </c>
      <c r="E29" s="38">
        <v>3.1355309999999998</v>
      </c>
      <c r="F29" s="38">
        <v>1.393224</v>
      </c>
      <c r="G29" s="15">
        <v>5.4743820000000003</v>
      </c>
      <c r="H29" s="38">
        <v>0.686137</v>
      </c>
      <c r="I29" s="38">
        <v>4.7882449999999999</v>
      </c>
      <c r="J29" s="38">
        <v>3.3649499999999999</v>
      </c>
      <c r="K29" s="38">
        <v>1.423295</v>
      </c>
    </row>
    <row r="30" spans="1:11">
      <c r="A30" s="51" t="s">
        <v>104</v>
      </c>
      <c r="B30" s="38">
        <v>3.1529720000000001</v>
      </c>
      <c r="C30" s="42" t="s">
        <v>70</v>
      </c>
      <c r="D30" s="38">
        <v>3.1016330000000001</v>
      </c>
      <c r="E30" s="38">
        <v>2.3524020000000001</v>
      </c>
      <c r="F30" s="38">
        <v>0.74923200000000001</v>
      </c>
      <c r="G30" s="15">
        <v>4.2829730000000001</v>
      </c>
      <c r="H30" s="42" t="s">
        <v>70</v>
      </c>
      <c r="I30" s="38">
        <v>4.0204940000000002</v>
      </c>
      <c r="J30" s="38">
        <v>2.9816720000000001</v>
      </c>
      <c r="K30" s="38">
        <v>1.0388219999999999</v>
      </c>
    </row>
    <row r="31" spans="1:11">
      <c r="A31" s="51" t="s">
        <v>105</v>
      </c>
      <c r="B31" s="38">
        <v>8.3268889999999995</v>
      </c>
      <c r="C31" s="42" t="s">
        <v>70</v>
      </c>
      <c r="D31" s="38">
        <v>8.2903210000000005</v>
      </c>
      <c r="E31" s="38">
        <v>4.4292369999999996</v>
      </c>
      <c r="F31" s="38">
        <v>3.8610850000000001</v>
      </c>
      <c r="G31" s="15">
        <v>10.491773999999999</v>
      </c>
      <c r="H31" s="42" t="s">
        <v>70</v>
      </c>
      <c r="I31" s="38">
        <v>10.301285</v>
      </c>
      <c r="J31" s="38">
        <v>6.3492069999999998</v>
      </c>
      <c r="K31" s="38">
        <v>3.9520789999999999</v>
      </c>
    </row>
    <row r="32" spans="1:11">
      <c r="A32" s="51" t="s">
        <v>106</v>
      </c>
      <c r="B32" s="38">
        <v>19.545783</v>
      </c>
      <c r="C32" s="38">
        <v>0.55910199999999999</v>
      </c>
      <c r="D32" s="38">
        <v>18.986681000000001</v>
      </c>
      <c r="E32" s="38">
        <v>15.668301</v>
      </c>
      <c r="F32" s="38">
        <v>3.3183799999999999</v>
      </c>
      <c r="G32" s="15">
        <v>18.538893999999999</v>
      </c>
      <c r="H32" s="38">
        <v>0.89523399999999997</v>
      </c>
      <c r="I32" s="38">
        <v>17.643660000000001</v>
      </c>
      <c r="J32" s="38">
        <v>15.40706</v>
      </c>
      <c r="K32" s="38">
        <v>2.236599</v>
      </c>
    </row>
    <row r="33" spans="1:11">
      <c r="A33" s="51" t="s">
        <v>107</v>
      </c>
      <c r="B33" s="38">
        <v>4.0756860000000001</v>
      </c>
      <c r="C33" s="42" t="s">
        <v>70</v>
      </c>
      <c r="D33" s="38">
        <v>3.8280129999999999</v>
      </c>
      <c r="E33" s="38">
        <v>1.644919</v>
      </c>
      <c r="F33" s="38">
        <v>2.1830940000000001</v>
      </c>
      <c r="G33" s="15">
        <v>5.3880879999999998</v>
      </c>
      <c r="H33" s="42" t="s">
        <v>70</v>
      </c>
      <c r="I33" s="38">
        <v>4.9186920000000001</v>
      </c>
      <c r="J33" s="38">
        <v>3.6426340000000001</v>
      </c>
      <c r="K33" s="38">
        <v>1.2760579999999999</v>
      </c>
    </row>
    <row r="34" spans="1:11">
      <c r="A34" s="51" t="s">
        <v>108</v>
      </c>
      <c r="B34" s="38">
        <v>9.2975600000000007</v>
      </c>
      <c r="C34" s="38">
        <v>0.93496299999999999</v>
      </c>
      <c r="D34" s="38">
        <v>8.3625959999999999</v>
      </c>
      <c r="E34" s="38">
        <v>1.620646</v>
      </c>
      <c r="F34" s="38">
        <v>6.7419510000000002</v>
      </c>
      <c r="G34" s="15">
        <v>12.480549</v>
      </c>
      <c r="H34" s="38">
        <v>1.066092</v>
      </c>
      <c r="I34" s="38">
        <v>11.414457000000001</v>
      </c>
      <c r="J34" s="38">
        <v>1.361964</v>
      </c>
      <c r="K34" s="38">
        <v>10.052493999999999</v>
      </c>
    </row>
    <row r="35" spans="1:11">
      <c r="A35" s="51" t="s">
        <v>109</v>
      </c>
      <c r="B35" s="38">
        <v>21.775126</v>
      </c>
      <c r="C35" s="42" t="s">
        <v>70</v>
      </c>
      <c r="D35" s="38">
        <v>21.294798</v>
      </c>
      <c r="E35" s="38">
        <v>14.461334000000001</v>
      </c>
      <c r="F35" s="38">
        <v>6.8334640000000002</v>
      </c>
      <c r="G35" s="15">
        <v>18.340743</v>
      </c>
      <c r="H35" s="38">
        <v>0.85047899999999998</v>
      </c>
      <c r="I35" s="38">
        <v>17.490264</v>
      </c>
      <c r="J35" s="38">
        <v>10.95731</v>
      </c>
      <c r="K35" s="38">
        <v>6.5329540000000001</v>
      </c>
    </row>
    <row r="36" spans="1:11">
      <c r="A36" s="51" t="s">
        <v>110</v>
      </c>
      <c r="B36" s="38">
        <v>11.183241000000001</v>
      </c>
      <c r="C36" s="38">
        <v>0.59160100000000004</v>
      </c>
      <c r="D36" s="38">
        <v>10.59164</v>
      </c>
      <c r="E36" s="38">
        <v>3.323197</v>
      </c>
      <c r="F36" s="38">
        <v>7.2684430000000004</v>
      </c>
      <c r="G36" s="15">
        <v>13.232241999999999</v>
      </c>
      <c r="H36" s="38">
        <v>2.1286860000000001</v>
      </c>
      <c r="I36" s="38">
        <v>11.103555</v>
      </c>
      <c r="J36" s="38">
        <v>4.4076500000000003</v>
      </c>
      <c r="K36" s="38">
        <v>6.6959049999999998</v>
      </c>
    </row>
    <row r="37" spans="1:11">
      <c r="A37" s="51" t="s">
        <v>111</v>
      </c>
      <c r="B37" s="38">
        <v>12.211366</v>
      </c>
      <c r="C37" s="38">
        <v>1.0759240000000001</v>
      </c>
      <c r="D37" s="38">
        <v>11.135441999999999</v>
      </c>
      <c r="E37" s="38">
        <v>7.1608590000000003</v>
      </c>
      <c r="F37" s="38">
        <v>3.974583</v>
      </c>
      <c r="G37" s="15">
        <v>13.170947999999999</v>
      </c>
      <c r="H37" s="38">
        <v>0.57362800000000003</v>
      </c>
      <c r="I37" s="38">
        <v>12.59732</v>
      </c>
      <c r="J37" s="38">
        <v>8.3974639999999994</v>
      </c>
      <c r="K37" s="38">
        <v>4.1998559999999996</v>
      </c>
    </row>
    <row r="38" spans="1:11">
      <c r="A38" s="51" t="s">
        <v>112</v>
      </c>
      <c r="B38" s="38">
        <v>4.0039559999999996</v>
      </c>
      <c r="C38" s="42" t="s">
        <v>70</v>
      </c>
      <c r="D38" s="38">
        <v>3.7742040000000001</v>
      </c>
      <c r="E38" s="38">
        <v>2.485249</v>
      </c>
      <c r="F38" s="38">
        <v>1.2889539999999999</v>
      </c>
      <c r="G38" s="15">
        <v>4.8839839999999999</v>
      </c>
      <c r="H38" s="42" t="s">
        <v>70</v>
      </c>
      <c r="I38" s="38">
        <v>4.6016950000000003</v>
      </c>
      <c r="J38" s="38">
        <v>2.7958229999999999</v>
      </c>
      <c r="K38" s="38">
        <v>1.8058730000000001</v>
      </c>
    </row>
    <row r="39" spans="1:11">
      <c r="A39" s="51" t="s">
        <v>113</v>
      </c>
      <c r="B39" s="38">
        <v>4.8542360000000002</v>
      </c>
      <c r="C39" s="42" t="s">
        <v>70</v>
      </c>
      <c r="D39" s="38">
        <v>4.524146</v>
      </c>
      <c r="E39" s="38">
        <v>1.4982960000000001</v>
      </c>
      <c r="F39" s="38">
        <v>3.0258500000000002</v>
      </c>
      <c r="G39" s="15">
        <v>4.7038270000000004</v>
      </c>
      <c r="H39" s="42" t="s">
        <v>70</v>
      </c>
      <c r="I39" s="38">
        <v>4.2333959999999999</v>
      </c>
      <c r="J39" s="38">
        <v>2.076057</v>
      </c>
      <c r="K39" s="38">
        <v>2.1573389999999999</v>
      </c>
    </row>
    <row r="40" spans="1:11">
      <c r="A40" s="51" t="s">
        <v>114</v>
      </c>
      <c r="B40" s="38">
        <v>13.717423999999999</v>
      </c>
      <c r="C40" s="42" t="s">
        <v>70</v>
      </c>
      <c r="D40" s="38">
        <v>13.359680000000001</v>
      </c>
      <c r="E40" s="38">
        <v>8.6341439999999992</v>
      </c>
      <c r="F40" s="38">
        <v>4.7255370000000001</v>
      </c>
      <c r="G40" s="15">
        <v>11.36767</v>
      </c>
      <c r="H40" s="38">
        <v>0.78716600000000003</v>
      </c>
      <c r="I40" s="38">
        <v>10.580503999999999</v>
      </c>
      <c r="J40" s="38">
        <v>5.4423849999999998</v>
      </c>
      <c r="K40" s="38">
        <v>5.1381189999999997</v>
      </c>
    </row>
    <row r="41" spans="1:11">
      <c r="A41" s="51" t="s">
        <v>115</v>
      </c>
      <c r="B41" s="38">
        <v>12.005440999999999</v>
      </c>
      <c r="C41" s="38">
        <v>0.67331300000000005</v>
      </c>
      <c r="D41" s="38">
        <v>11.332128000000001</v>
      </c>
      <c r="E41" s="38">
        <v>7.9279679999999999</v>
      </c>
      <c r="F41" s="38">
        <v>3.4041600000000001</v>
      </c>
      <c r="G41" s="15">
        <v>14.070891</v>
      </c>
      <c r="H41" s="38">
        <v>0.81244899999999998</v>
      </c>
      <c r="I41" s="38">
        <v>13.258442000000001</v>
      </c>
      <c r="J41" s="38">
        <v>9.3162929999999999</v>
      </c>
      <c r="K41" s="38">
        <v>3.9421490000000001</v>
      </c>
    </row>
    <row r="42" spans="1:11">
      <c r="A42" s="51" t="s">
        <v>116</v>
      </c>
      <c r="B42" s="38">
        <v>5.2599859999999996</v>
      </c>
      <c r="C42" s="38">
        <v>0.50606499999999999</v>
      </c>
      <c r="D42" s="38">
        <v>4.7539210000000001</v>
      </c>
      <c r="E42" s="38">
        <v>2.5799690000000002</v>
      </c>
      <c r="F42" s="38">
        <v>2.1739510000000002</v>
      </c>
      <c r="G42" s="15">
        <v>7.7399889999999996</v>
      </c>
      <c r="H42" s="38">
        <v>0.646339</v>
      </c>
      <c r="I42" s="38">
        <v>7.0936500000000002</v>
      </c>
      <c r="J42" s="38">
        <v>4.8915499999999996</v>
      </c>
      <c r="K42" s="38">
        <v>2.2021000000000002</v>
      </c>
    </row>
    <row r="43" spans="1:11">
      <c r="A43" s="51" t="s">
        <v>117</v>
      </c>
      <c r="B43" s="38">
        <v>14.192031999999999</v>
      </c>
      <c r="C43" s="38">
        <v>0.72545599999999999</v>
      </c>
      <c r="D43" s="38">
        <v>13.466575000000001</v>
      </c>
      <c r="E43" s="38">
        <v>7.5679860000000003</v>
      </c>
      <c r="F43" s="38">
        <v>5.8985900000000004</v>
      </c>
      <c r="G43" s="15">
        <v>17.340025000000001</v>
      </c>
      <c r="H43" s="38">
        <v>1.090184</v>
      </c>
      <c r="I43" s="38">
        <v>16.249841</v>
      </c>
      <c r="J43" s="38">
        <v>11.330251000000001</v>
      </c>
      <c r="K43" s="38">
        <v>4.9195900000000004</v>
      </c>
    </row>
    <row r="44" spans="1:11">
      <c r="A44" s="51" t="s">
        <v>118</v>
      </c>
      <c r="B44" s="38">
        <v>7.3446579999999999</v>
      </c>
      <c r="C44" s="42" t="s">
        <v>70</v>
      </c>
      <c r="D44" s="38">
        <v>6.9840650000000002</v>
      </c>
      <c r="E44" s="38">
        <v>4.4657499999999999</v>
      </c>
      <c r="F44" s="38">
        <v>2.5183140000000002</v>
      </c>
      <c r="G44" s="15">
        <v>8.4681049999999995</v>
      </c>
      <c r="H44" s="42" t="s">
        <v>70</v>
      </c>
      <c r="I44" s="38">
        <v>7.9745569999999999</v>
      </c>
      <c r="J44" s="38">
        <v>5.8379050000000001</v>
      </c>
      <c r="K44" s="38">
        <v>2.1366520000000002</v>
      </c>
    </row>
    <row r="45" spans="1:11">
      <c r="A45" s="51" t="s">
        <v>119</v>
      </c>
      <c r="B45" s="38">
        <v>6.3503299999999996</v>
      </c>
      <c r="C45" s="42" t="s">
        <v>70</v>
      </c>
      <c r="D45" s="38">
        <v>6.1099550000000002</v>
      </c>
      <c r="E45" s="38">
        <v>4.8145980000000002</v>
      </c>
      <c r="F45" s="38">
        <v>1.2953570000000001</v>
      </c>
      <c r="G45" s="15">
        <v>7.3698730000000001</v>
      </c>
      <c r="H45" s="42" t="s">
        <v>70</v>
      </c>
      <c r="I45" s="38">
        <v>6.990329</v>
      </c>
      <c r="J45" s="38">
        <v>4.1290139999999997</v>
      </c>
      <c r="K45" s="38">
        <v>2.8613149999999998</v>
      </c>
    </row>
    <row r="46" spans="1:11">
      <c r="A46" s="51" t="s">
        <v>120</v>
      </c>
      <c r="B46" s="38">
        <v>8.062227</v>
      </c>
      <c r="C46" s="38">
        <v>0.63832900000000004</v>
      </c>
      <c r="D46" s="38">
        <v>7.4238980000000003</v>
      </c>
      <c r="E46" s="38">
        <v>2.1974930000000001</v>
      </c>
      <c r="F46" s="38">
        <v>5.2264049999999997</v>
      </c>
      <c r="G46" s="15">
        <v>12.032591999999999</v>
      </c>
      <c r="H46" s="38">
        <v>0.83829500000000001</v>
      </c>
      <c r="I46" s="38">
        <v>11.194298</v>
      </c>
      <c r="J46" s="38">
        <v>4.164269</v>
      </c>
      <c r="K46" s="38">
        <v>7.0300289999999999</v>
      </c>
    </row>
    <row r="47" spans="1:11">
      <c r="A47" s="51" t="s">
        <v>121</v>
      </c>
      <c r="B47" s="38">
        <v>26.168821999999999</v>
      </c>
      <c r="C47" s="38">
        <v>1.181413</v>
      </c>
      <c r="D47" s="38">
        <v>24.987409</v>
      </c>
      <c r="E47" s="38">
        <v>15.778003999999999</v>
      </c>
      <c r="F47" s="38">
        <v>9.2094050000000003</v>
      </c>
      <c r="G47" s="15">
        <v>24.469369</v>
      </c>
      <c r="H47" s="38">
        <v>1.436869</v>
      </c>
      <c r="I47" s="38">
        <v>23.032499000000001</v>
      </c>
      <c r="J47" s="38">
        <v>18.119281000000001</v>
      </c>
      <c r="K47" s="38">
        <v>4.9132179999999996</v>
      </c>
    </row>
    <row r="48" spans="1:11">
      <c r="A48" s="51" t="s">
        <v>122</v>
      </c>
      <c r="B48" s="38">
        <v>13.015138</v>
      </c>
      <c r="C48" s="42" t="s">
        <v>70</v>
      </c>
      <c r="D48" s="38">
        <v>12.72907</v>
      </c>
      <c r="E48" s="38">
        <v>8.5047350000000002</v>
      </c>
      <c r="F48" s="38">
        <v>4.224335</v>
      </c>
      <c r="G48" s="15">
        <v>11.041504</v>
      </c>
      <c r="H48" s="38">
        <v>0.98639200000000005</v>
      </c>
      <c r="I48" s="38">
        <v>10.055111999999999</v>
      </c>
      <c r="J48" s="38">
        <v>8.2154190000000007</v>
      </c>
      <c r="K48" s="38">
        <v>1.839693</v>
      </c>
    </row>
    <row r="49" spans="1:11">
      <c r="A49" s="51" t="s">
        <v>123</v>
      </c>
      <c r="B49" s="38">
        <v>3.0641470000000002</v>
      </c>
      <c r="C49" s="42" t="s">
        <v>70</v>
      </c>
      <c r="D49" s="38">
        <v>2.9744519999999999</v>
      </c>
      <c r="E49" s="38">
        <v>1.7734510000000001</v>
      </c>
      <c r="F49" s="38">
        <v>1.201001</v>
      </c>
      <c r="G49" s="15">
        <v>3.54854</v>
      </c>
      <c r="H49" s="42" t="s">
        <v>70</v>
      </c>
      <c r="I49" s="38">
        <v>3.1556410000000001</v>
      </c>
      <c r="J49" s="38">
        <v>2.322438</v>
      </c>
      <c r="K49" s="38">
        <v>0.83320300000000003</v>
      </c>
    </row>
    <row r="50" spans="1:11">
      <c r="A50" s="51" t="s">
        <v>124</v>
      </c>
      <c r="B50" s="38">
        <v>15.783573000000001</v>
      </c>
      <c r="C50" s="38">
        <v>1.051938</v>
      </c>
      <c r="D50" s="38">
        <v>14.731635000000001</v>
      </c>
      <c r="E50" s="38">
        <v>7.2534049999999999</v>
      </c>
      <c r="F50" s="38">
        <v>7.4782299999999999</v>
      </c>
      <c r="G50" s="15">
        <v>17.458223</v>
      </c>
      <c r="H50" s="38">
        <v>0.92010099999999995</v>
      </c>
      <c r="I50" s="38">
        <v>16.538122000000001</v>
      </c>
      <c r="J50" s="38">
        <v>9.921735</v>
      </c>
      <c r="K50" s="38">
        <v>6.6163860000000003</v>
      </c>
    </row>
    <row r="51" spans="1:11">
      <c r="A51" s="51" t="s">
        <v>125</v>
      </c>
      <c r="B51" s="38">
        <v>15.794299000000001</v>
      </c>
      <c r="C51" s="38">
        <v>0.87700800000000001</v>
      </c>
      <c r="D51" s="38">
        <v>14.917291000000001</v>
      </c>
      <c r="E51" s="38">
        <v>10.951274</v>
      </c>
      <c r="F51" s="38">
        <v>3.9660169999999999</v>
      </c>
      <c r="G51" s="15">
        <v>18.009395000000001</v>
      </c>
      <c r="H51" s="38">
        <v>0.81076800000000004</v>
      </c>
      <c r="I51" s="38">
        <v>17.198626999999998</v>
      </c>
      <c r="J51" s="38">
        <v>13.819711</v>
      </c>
      <c r="K51" s="38">
        <v>3.3789159999999998</v>
      </c>
    </row>
    <row r="52" spans="1:11">
      <c r="A52" s="51" t="s">
        <v>126</v>
      </c>
      <c r="B52" s="38">
        <v>0.85000799999999999</v>
      </c>
      <c r="C52" s="42" t="s">
        <v>70</v>
      </c>
      <c r="D52" s="38">
        <v>0.80082399999999998</v>
      </c>
      <c r="E52" s="38">
        <v>0.68506800000000001</v>
      </c>
      <c r="F52" s="42" t="s">
        <v>70</v>
      </c>
      <c r="G52" s="15">
        <v>1.4690270000000001</v>
      </c>
      <c r="H52" s="42" t="s">
        <v>70</v>
      </c>
      <c r="I52" s="38">
        <v>1.2387710000000001</v>
      </c>
      <c r="J52" s="38">
        <v>0.74428700000000003</v>
      </c>
      <c r="K52" s="42" t="s">
        <v>70</v>
      </c>
    </row>
    <row r="53" spans="1:11">
      <c r="A53" s="51" t="s">
        <v>127</v>
      </c>
      <c r="B53" s="38">
        <v>9.0280749999999994</v>
      </c>
      <c r="C53" s="42" t="s">
        <v>70</v>
      </c>
      <c r="D53" s="38">
        <v>8.5751480000000004</v>
      </c>
      <c r="E53" s="38">
        <v>6.0259219999999996</v>
      </c>
      <c r="F53" s="38">
        <v>2.549226</v>
      </c>
      <c r="G53" s="15">
        <v>8.2750710000000005</v>
      </c>
      <c r="H53" s="38">
        <v>0.63882099999999997</v>
      </c>
      <c r="I53" s="38">
        <v>7.6362500000000004</v>
      </c>
      <c r="J53" s="38">
        <v>3.7537250000000002</v>
      </c>
      <c r="K53" s="38">
        <v>3.8825259999999999</v>
      </c>
    </row>
    <row r="54" spans="1:11">
      <c r="A54" s="51" t="s">
        <v>128</v>
      </c>
      <c r="B54" s="38">
        <v>4.704466</v>
      </c>
      <c r="C54" s="42" t="s">
        <v>70</v>
      </c>
      <c r="D54" s="38">
        <v>4.6029770000000001</v>
      </c>
      <c r="E54" s="38">
        <v>2.7860339999999999</v>
      </c>
      <c r="F54" s="38">
        <v>1.816943</v>
      </c>
      <c r="G54" s="15">
        <v>3.2738360000000002</v>
      </c>
      <c r="H54" s="42" t="s">
        <v>70</v>
      </c>
      <c r="I54" s="38">
        <v>2.8935810000000002</v>
      </c>
      <c r="J54" s="38">
        <v>1.008742</v>
      </c>
      <c r="K54" s="38">
        <v>1.8848400000000001</v>
      </c>
    </row>
    <row r="55" spans="1:11">
      <c r="A55" s="40" t="s">
        <v>129</v>
      </c>
      <c r="B55" s="41"/>
      <c r="C55" s="41"/>
      <c r="D55" s="41"/>
      <c r="E55" s="41"/>
      <c r="F55" s="41"/>
      <c r="G55" s="41"/>
      <c r="H55" s="41"/>
      <c r="I55" s="41"/>
      <c r="J55" s="41"/>
      <c r="K55" s="41"/>
    </row>
    <row r="56" spans="1:11">
      <c r="A56" s="52" t="s">
        <v>131</v>
      </c>
      <c r="B56" s="38">
        <v>17.697561</v>
      </c>
      <c r="C56" s="38">
        <v>1.048799</v>
      </c>
      <c r="D56" s="38">
        <v>16.648762999999999</v>
      </c>
      <c r="E56" s="38">
        <v>3.5212050000000001</v>
      </c>
      <c r="F56" s="38">
        <v>13.127558000000001</v>
      </c>
      <c r="G56" s="15">
        <v>17.273827000000001</v>
      </c>
      <c r="H56" s="38">
        <v>1.4709449999999999</v>
      </c>
      <c r="I56" s="38">
        <v>15.802882</v>
      </c>
      <c r="J56" s="38">
        <v>3.0651470000000001</v>
      </c>
      <c r="K56" s="38">
        <v>12.737735000000001</v>
      </c>
    </row>
    <row r="57" spans="1:11">
      <c r="A57" s="52" t="s">
        <v>180</v>
      </c>
      <c r="B57" s="38">
        <v>11.123212000000001</v>
      </c>
      <c r="C57" s="42" t="s">
        <v>70</v>
      </c>
      <c r="D57" s="38">
        <v>10.836398000000001</v>
      </c>
      <c r="E57" s="38">
        <v>4.0799620000000001</v>
      </c>
      <c r="F57" s="38">
        <v>6.7564349999999997</v>
      </c>
      <c r="G57" s="15">
        <v>11.144520999999999</v>
      </c>
      <c r="H57" s="38">
        <v>0.53786699999999998</v>
      </c>
      <c r="I57" s="38">
        <v>10.606654000000001</v>
      </c>
      <c r="J57" s="38">
        <v>3.359013</v>
      </c>
      <c r="K57" s="38">
        <v>7.2476409999999998</v>
      </c>
    </row>
    <row r="58" spans="1:11">
      <c r="A58" s="16" t="s">
        <v>133</v>
      </c>
      <c r="B58" s="13" t="s">
        <v>70</v>
      </c>
      <c r="C58" s="13" t="s">
        <v>70</v>
      </c>
      <c r="D58" s="13" t="s">
        <v>70</v>
      </c>
      <c r="E58" s="13" t="s">
        <v>70</v>
      </c>
      <c r="F58" s="13" t="s">
        <v>70</v>
      </c>
      <c r="G58" s="31" t="s">
        <v>70</v>
      </c>
      <c r="H58" s="13" t="s">
        <v>70</v>
      </c>
      <c r="I58" s="13" t="s">
        <v>70</v>
      </c>
      <c r="J58" s="13" t="s">
        <v>70</v>
      </c>
      <c r="K58" s="13" t="s">
        <v>70</v>
      </c>
    </row>
    <row r="59" spans="1:11">
      <c r="A59" s="10" t="s">
        <v>249</v>
      </c>
    </row>
    <row r="60" spans="1:11">
      <c r="A60" s="10" t="s">
        <v>71</v>
      </c>
    </row>
    <row r="61" spans="1:11">
      <c r="A61" s="10" t="s">
        <v>181</v>
      </c>
    </row>
    <row r="62" spans="1:11">
      <c r="A62" s="10" t="s">
        <v>253</v>
      </c>
    </row>
    <row r="63" spans="1:11">
      <c r="A63" s="10" t="s">
        <v>257</v>
      </c>
    </row>
  </sheetData>
  <mergeCells count="4">
    <mergeCell ref="A55:K55"/>
    <mergeCell ref="B2:F2"/>
    <mergeCell ref="A2:A3"/>
    <mergeCell ref="G2:K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M61"/>
  <sheetViews>
    <sheetView workbookViewId="0"/>
  </sheetViews>
  <sheetFormatPr defaultRowHeight="15"/>
  <cols>
    <col min="1" max="1" width="26" customWidth="1"/>
    <col min="2" max="13" width="16" customWidth="1"/>
  </cols>
  <sheetData>
    <row r="1" spans="1:13">
      <c r="A1" s="2" t="s">
        <v>31</v>
      </c>
    </row>
    <row r="2" spans="1:13">
      <c r="A2" s="43" t="s">
        <v>73</v>
      </c>
      <c r="B2" s="66">
        <v>1990</v>
      </c>
      <c r="C2" s="45"/>
      <c r="D2" s="45"/>
      <c r="E2" s="66">
        <v>1992</v>
      </c>
      <c r="F2" s="45"/>
      <c r="G2" s="45"/>
      <c r="H2" s="66">
        <v>1996</v>
      </c>
      <c r="I2" s="45"/>
      <c r="J2" s="45"/>
      <c r="K2" s="34">
        <v>2000</v>
      </c>
      <c r="L2" s="45"/>
      <c r="M2" s="45"/>
    </row>
    <row r="3" spans="1:13">
      <c r="A3" s="46"/>
      <c r="B3" s="47" t="s">
        <v>237</v>
      </c>
      <c r="C3" s="48" t="s">
        <v>238</v>
      </c>
      <c r="D3" s="48" t="s">
        <v>239</v>
      </c>
      <c r="E3" s="49" t="s">
        <v>237</v>
      </c>
      <c r="F3" s="48" t="s">
        <v>238</v>
      </c>
      <c r="G3" s="48" t="s">
        <v>239</v>
      </c>
      <c r="H3" s="49" t="s">
        <v>237</v>
      </c>
      <c r="I3" s="48" t="s">
        <v>238</v>
      </c>
      <c r="J3" s="48" t="s">
        <v>239</v>
      </c>
      <c r="K3" s="49" t="s">
        <v>237</v>
      </c>
      <c r="L3" s="48" t="s">
        <v>238</v>
      </c>
      <c r="M3" s="48" t="s">
        <v>239</v>
      </c>
    </row>
    <row r="4" spans="1:13">
      <c r="A4" s="37" t="s">
        <v>179</v>
      </c>
      <c r="B4" s="42" t="s">
        <v>248</v>
      </c>
      <c r="C4" s="42" t="s">
        <v>248</v>
      </c>
      <c r="D4" s="42" t="s">
        <v>248</v>
      </c>
      <c r="E4" s="15">
        <v>2.3712</v>
      </c>
      <c r="F4" s="38">
        <v>1.6975</v>
      </c>
      <c r="G4" s="38">
        <v>0.67379999999999995</v>
      </c>
      <c r="H4" s="15">
        <v>2.9746000000000001</v>
      </c>
      <c r="I4" s="38">
        <v>1.2161999999999999</v>
      </c>
      <c r="J4" s="38">
        <v>1.7584</v>
      </c>
      <c r="K4" s="15">
        <v>4.1180000000000003</v>
      </c>
      <c r="L4" s="38">
        <v>1.5532999999999999</v>
      </c>
      <c r="M4" s="38">
        <v>2.5647000000000002</v>
      </c>
    </row>
    <row r="5" spans="1:13">
      <c r="A5" s="51" t="s">
        <v>79</v>
      </c>
      <c r="B5" s="42" t="s">
        <v>70</v>
      </c>
      <c r="C5" s="42" t="s">
        <v>70</v>
      </c>
      <c r="D5" s="42" t="s">
        <v>70</v>
      </c>
      <c r="E5" s="22" t="s">
        <v>70</v>
      </c>
      <c r="F5" s="42" t="s">
        <v>70</v>
      </c>
      <c r="G5" s="42" t="s">
        <v>70</v>
      </c>
      <c r="H5" s="22" t="s">
        <v>70</v>
      </c>
      <c r="I5" s="42" t="s">
        <v>70</v>
      </c>
      <c r="J5" s="42" t="s">
        <v>70</v>
      </c>
      <c r="K5" s="15">
        <v>0.52290000000000003</v>
      </c>
      <c r="L5" s="42" t="s">
        <v>70</v>
      </c>
      <c r="M5" s="42" t="s">
        <v>70</v>
      </c>
    </row>
    <row r="6" spans="1:13">
      <c r="A6" s="51" t="s">
        <v>80</v>
      </c>
      <c r="B6" s="42" t="s">
        <v>248</v>
      </c>
      <c r="C6" s="42" t="s">
        <v>248</v>
      </c>
      <c r="D6" s="42" t="s">
        <v>248</v>
      </c>
      <c r="E6" s="22" t="s">
        <v>248</v>
      </c>
      <c r="F6" s="42" t="s">
        <v>248</v>
      </c>
      <c r="G6" s="42" t="s">
        <v>248</v>
      </c>
      <c r="H6" s="15">
        <v>5.3506999999999998</v>
      </c>
      <c r="I6" s="38">
        <v>0.88690000000000002</v>
      </c>
      <c r="J6" s="38">
        <v>4.4638</v>
      </c>
      <c r="K6" s="22" t="s">
        <v>248</v>
      </c>
      <c r="L6" s="42" t="s">
        <v>248</v>
      </c>
      <c r="M6" s="42" t="s">
        <v>248</v>
      </c>
    </row>
    <row r="7" spans="1:13">
      <c r="A7" s="51" t="s">
        <v>81</v>
      </c>
      <c r="B7" s="38">
        <v>5.3022</v>
      </c>
      <c r="C7" s="38">
        <v>1.359</v>
      </c>
      <c r="D7" s="38">
        <v>3.9432</v>
      </c>
      <c r="E7" s="15">
        <v>6.1055999999999999</v>
      </c>
      <c r="F7" s="38">
        <v>1.9198999999999999</v>
      </c>
      <c r="G7" s="38">
        <v>4.1856999999999998</v>
      </c>
      <c r="H7" s="15">
        <v>8.9202999999999992</v>
      </c>
      <c r="I7" s="38">
        <v>4.2374000000000001</v>
      </c>
      <c r="J7" s="38">
        <v>4.6829000000000001</v>
      </c>
      <c r="K7" s="15">
        <v>9.8834999999999997</v>
      </c>
      <c r="L7" s="38">
        <v>3.7622</v>
      </c>
      <c r="M7" s="38">
        <v>6.1212999999999997</v>
      </c>
    </row>
    <row r="8" spans="1:13">
      <c r="A8" s="51" t="s">
        <v>82</v>
      </c>
      <c r="B8" s="42" t="s">
        <v>70</v>
      </c>
      <c r="C8" s="42" t="s">
        <v>70</v>
      </c>
      <c r="D8" s="42" t="s">
        <v>70</v>
      </c>
      <c r="E8" s="22" t="s">
        <v>70</v>
      </c>
      <c r="F8" s="42" t="s">
        <v>70</v>
      </c>
      <c r="G8" s="42" t="s">
        <v>70</v>
      </c>
      <c r="H8" s="15">
        <v>0.98960000000000004</v>
      </c>
      <c r="I8" s="42" t="s">
        <v>70</v>
      </c>
      <c r="J8" s="42" t="s">
        <v>70</v>
      </c>
      <c r="K8" s="15">
        <v>2.1425999999999998</v>
      </c>
      <c r="L8" s="38">
        <v>0.84109999999999996</v>
      </c>
      <c r="M8" s="38">
        <v>1.3015000000000001</v>
      </c>
    </row>
    <row r="9" spans="1:13">
      <c r="A9" s="51" t="s">
        <v>83</v>
      </c>
      <c r="B9" s="38">
        <v>8.4793000000000003</v>
      </c>
      <c r="C9" s="38">
        <v>4.2069000000000001</v>
      </c>
      <c r="D9" s="38">
        <v>4.2724000000000002</v>
      </c>
      <c r="E9" s="15">
        <v>13.0928</v>
      </c>
      <c r="F9" s="38">
        <v>4.7549999999999999</v>
      </c>
      <c r="G9" s="38">
        <v>8.3377999999999997</v>
      </c>
      <c r="H9" s="15">
        <v>12.8245</v>
      </c>
      <c r="I9" s="38">
        <v>6.2755000000000001</v>
      </c>
      <c r="J9" s="38">
        <v>6.5490000000000004</v>
      </c>
      <c r="K9" s="15">
        <v>18.526900000000001</v>
      </c>
      <c r="L9" s="38">
        <v>4.0269000000000004</v>
      </c>
      <c r="M9" s="38">
        <v>14.5</v>
      </c>
    </row>
    <row r="10" spans="1:13">
      <c r="A10" s="51" t="s">
        <v>84</v>
      </c>
      <c r="B10" s="38">
        <v>1.1941999999999999</v>
      </c>
      <c r="C10" s="38">
        <v>0.82850000000000001</v>
      </c>
      <c r="D10" s="42" t="s">
        <v>70</v>
      </c>
      <c r="E10" s="15">
        <v>1.2253000000000001</v>
      </c>
      <c r="F10" s="38">
        <v>0.6472</v>
      </c>
      <c r="G10" s="38">
        <v>0.57820000000000005</v>
      </c>
      <c r="H10" s="15">
        <v>1.9704999999999999</v>
      </c>
      <c r="I10" s="38">
        <v>0.77749999999999997</v>
      </c>
      <c r="J10" s="38">
        <v>1.1929000000000001</v>
      </c>
      <c r="K10" s="22" t="s">
        <v>248</v>
      </c>
      <c r="L10" s="42" t="s">
        <v>248</v>
      </c>
      <c r="M10" s="42" t="s">
        <v>248</v>
      </c>
    </row>
    <row r="11" spans="1:13">
      <c r="A11" s="51" t="s">
        <v>85</v>
      </c>
      <c r="B11" s="38">
        <v>2.0865</v>
      </c>
      <c r="C11" s="38">
        <v>1.1316999999999999</v>
      </c>
      <c r="D11" s="38">
        <v>0.95479999999999998</v>
      </c>
      <c r="E11" s="15">
        <v>2.5438000000000001</v>
      </c>
      <c r="F11" s="38">
        <v>1.3524</v>
      </c>
      <c r="G11" s="38">
        <v>1.1915</v>
      </c>
      <c r="H11" s="15">
        <v>2.2717999999999998</v>
      </c>
      <c r="I11" s="38">
        <v>1.7408999999999999</v>
      </c>
      <c r="J11" s="38">
        <v>0.53090000000000004</v>
      </c>
      <c r="K11" s="15">
        <v>2.2888000000000002</v>
      </c>
      <c r="L11" s="38">
        <v>1.3373999999999999</v>
      </c>
      <c r="M11" s="38">
        <v>0.95140000000000002</v>
      </c>
    </row>
    <row r="12" spans="1:13">
      <c r="A12" s="51" t="s">
        <v>86</v>
      </c>
      <c r="B12" s="38">
        <v>0.76910000000000001</v>
      </c>
      <c r="C12" s="42" t="s">
        <v>70</v>
      </c>
      <c r="D12" s="42" t="s">
        <v>70</v>
      </c>
      <c r="E12" s="15">
        <v>1.0924</v>
      </c>
      <c r="F12" s="42" t="s">
        <v>70</v>
      </c>
      <c r="G12" s="38">
        <v>0.61980000000000002</v>
      </c>
      <c r="H12" s="15">
        <v>0.64470000000000005</v>
      </c>
      <c r="I12" s="42" t="s">
        <v>70</v>
      </c>
      <c r="J12" s="42" t="s">
        <v>70</v>
      </c>
      <c r="K12" s="22" t="s">
        <v>248</v>
      </c>
      <c r="L12" s="42" t="s">
        <v>248</v>
      </c>
      <c r="M12" s="42" t="s">
        <v>248</v>
      </c>
    </row>
    <row r="13" spans="1:13">
      <c r="A13" s="51" t="s">
        <v>87</v>
      </c>
      <c r="B13" s="38">
        <v>2.4272999999999998</v>
      </c>
      <c r="C13" s="38">
        <v>1.6957</v>
      </c>
      <c r="D13" s="38">
        <v>0.73160000000000003</v>
      </c>
      <c r="E13" s="15">
        <v>4.2645</v>
      </c>
      <c r="F13" s="38">
        <v>1.8278000000000001</v>
      </c>
      <c r="G13" s="38">
        <v>2.4367000000000001</v>
      </c>
      <c r="H13" s="15">
        <v>4.3216000000000001</v>
      </c>
      <c r="I13" s="38">
        <v>2.9748999999999999</v>
      </c>
      <c r="J13" s="38">
        <v>1.3468</v>
      </c>
      <c r="K13" s="22" t="s">
        <v>248</v>
      </c>
      <c r="L13" s="42" t="s">
        <v>248</v>
      </c>
      <c r="M13" s="42" t="s">
        <v>248</v>
      </c>
    </row>
    <row r="14" spans="1:13">
      <c r="A14" s="51" t="s">
        <v>88</v>
      </c>
      <c r="B14" s="42" t="s">
        <v>70</v>
      </c>
      <c r="C14" s="42" t="s">
        <v>70</v>
      </c>
      <c r="D14" s="42" t="s">
        <v>70</v>
      </c>
      <c r="E14" s="15">
        <v>0.66010000000000002</v>
      </c>
      <c r="F14" s="42" t="s">
        <v>70</v>
      </c>
      <c r="G14" s="42" t="s">
        <v>70</v>
      </c>
      <c r="H14" s="15">
        <v>1.5387999999999999</v>
      </c>
      <c r="I14" s="38">
        <v>1.1045</v>
      </c>
      <c r="J14" s="42" t="s">
        <v>70</v>
      </c>
      <c r="K14" s="15">
        <v>0.84509999999999996</v>
      </c>
      <c r="L14" s="38">
        <v>0.59660000000000002</v>
      </c>
      <c r="M14" s="42" t="s">
        <v>70</v>
      </c>
    </row>
    <row r="15" spans="1:13">
      <c r="A15" s="51" t="s">
        <v>89</v>
      </c>
      <c r="B15" s="38">
        <v>2.9472999999999998</v>
      </c>
      <c r="C15" s="38">
        <v>1.1872</v>
      </c>
      <c r="D15" s="38">
        <v>1.7601</v>
      </c>
      <c r="E15" s="15">
        <v>4.5385</v>
      </c>
      <c r="F15" s="38">
        <v>1.5739000000000001</v>
      </c>
      <c r="G15" s="38">
        <v>2.9647000000000001</v>
      </c>
      <c r="H15" s="15">
        <v>3.6703000000000001</v>
      </c>
      <c r="I15" s="38">
        <v>1.4372</v>
      </c>
      <c r="J15" s="38">
        <v>2.2330999999999999</v>
      </c>
      <c r="K15" s="15">
        <v>5.9253999999999998</v>
      </c>
      <c r="L15" s="38">
        <v>2.1293000000000002</v>
      </c>
      <c r="M15" s="38">
        <v>3.7961</v>
      </c>
    </row>
    <row r="16" spans="1:13">
      <c r="A16" s="51" t="s">
        <v>90</v>
      </c>
      <c r="B16" s="38">
        <v>0.55120000000000002</v>
      </c>
      <c r="C16" s="42" t="s">
        <v>70</v>
      </c>
      <c r="D16" s="42" t="s">
        <v>70</v>
      </c>
      <c r="E16" s="15">
        <v>0.74399999999999999</v>
      </c>
      <c r="F16" s="42" t="s">
        <v>70</v>
      </c>
      <c r="G16" s="42" t="s">
        <v>70</v>
      </c>
      <c r="H16" s="22" t="s">
        <v>248</v>
      </c>
      <c r="I16" s="42" t="s">
        <v>248</v>
      </c>
      <c r="J16" s="42" t="s">
        <v>248</v>
      </c>
      <c r="K16" s="15">
        <v>4.2663000000000002</v>
      </c>
      <c r="L16" s="38">
        <v>0.80659999999999998</v>
      </c>
      <c r="M16" s="38">
        <v>3.4597000000000002</v>
      </c>
    </row>
    <row r="17" spans="1:13">
      <c r="A17" s="51" t="s">
        <v>91</v>
      </c>
      <c r="B17" s="38">
        <v>0.96909999999999996</v>
      </c>
      <c r="C17" s="38">
        <v>0.70579999999999998</v>
      </c>
      <c r="D17" s="42" t="s">
        <v>70</v>
      </c>
      <c r="E17" s="22" t="s">
        <v>248</v>
      </c>
      <c r="F17" s="42" t="s">
        <v>248</v>
      </c>
      <c r="G17" s="42" t="s">
        <v>248</v>
      </c>
      <c r="H17" s="22" t="s">
        <v>248</v>
      </c>
      <c r="I17" s="42" t="s">
        <v>248</v>
      </c>
      <c r="J17" s="42" t="s">
        <v>248</v>
      </c>
      <c r="K17" s="15">
        <v>4.7697000000000003</v>
      </c>
      <c r="L17" s="38">
        <v>2.2475000000000001</v>
      </c>
      <c r="M17" s="38">
        <v>2.5222000000000002</v>
      </c>
    </row>
    <row r="18" spans="1:13">
      <c r="A18" s="51" t="s">
        <v>92</v>
      </c>
      <c r="B18" s="42" t="s">
        <v>70</v>
      </c>
      <c r="C18" s="42" t="s">
        <v>70</v>
      </c>
      <c r="D18" s="42" t="s">
        <v>70</v>
      </c>
      <c r="E18" s="15">
        <v>0.57469999999999999</v>
      </c>
      <c r="F18" s="42" t="s">
        <v>70</v>
      </c>
      <c r="G18" s="42" t="s">
        <v>70</v>
      </c>
      <c r="H18" s="15">
        <v>0.69110000000000005</v>
      </c>
      <c r="I18" s="42" t="s">
        <v>70</v>
      </c>
      <c r="J18" s="38">
        <v>0.54079999999999995</v>
      </c>
      <c r="K18" s="15">
        <v>1.9423999999999999</v>
      </c>
      <c r="L18" s="38">
        <v>0.9042</v>
      </c>
      <c r="M18" s="38">
        <v>1.0382</v>
      </c>
    </row>
    <row r="19" spans="1:13">
      <c r="A19" s="51" t="s">
        <v>93</v>
      </c>
      <c r="B19" s="42" t="s">
        <v>70</v>
      </c>
      <c r="C19" s="42" t="s">
        <v>70</v>
      </c>
      <c r="D19" s="42" t="s">
        <v>70</v>
      </c>
      <c r="E19" s="15">
        <v>0.67649999999999999</v>
      </c>
      <c r="F19" s="42" t="s">
        <v>70</v>
      </c>
      <c r="G19" s="38">
        <v>0.55149999999999999</v>
      </c>
      <c r="H19" s="22" t="s">
        <v>70</v>
      </c>
      <c r="I19" s="42" t="s">
        <v>70</v>
      </c>
      <c r="J19" s="42" t="s">
        <v>70</v>
      </c>
      <c r="K19" s="22" t="s">
        <v>248</v>
      </c>
      <c r="L19" s="42" t="s">
        <v>248</v>
      </c>
      <c r="M19" s="42" t="s">
        <v>248</v>
      </c>
    </row>
    <row r="20" spans="1:13">
      <c r="A20" s="51" t="s">
        <v>94</v>
      </c>
      <c r="B20" s="42" t="s">
        <v>248</v>
      </c>
      <c r="C20" s="42" t="s">
        <v>248</v>
      </c>
      <c r="D20" s="42" t="s">
        <v>248</v>
      </c>
      <c r="E20" s="22" t="s">
        <v>248</v>
      </c>
      <c r="F20" s="42" t="s">
        <v>248</v>
      </c>
      <c r="G20" s="42" t="s">
        <v>248</v>
      </c>
      <c r="H20" s="22" t="s">
        <v>248</v>
      </c>
      <c r="I20" s="42" t="s">
        <v>248</v>
      </c>
      <c r="J20" s="42" t="s">
        <v>248</v>
      </c>
      <c r="K20" s="15">
        <v>4.6018999999999997</v>
      </c>
      <c r="L20" s="38">
        <v>2.1191</v>
      </c>
      <c r="M20" s="38">
        <v>2.4828000000000001</v>
      </c>
    </row>
    <row r="21" spans="1:13">
      <c r="A21" s="51" t="s">
        <v>95</v>
      </c>
      <c r="B21" s="42" t="s">
        <v>70</v>
      </c>
      <c r="C21" s="42" t="s">
        <v>70</v>
      </c>
      <c r="D21" s="42" t="s">
        <v>70</v>
      </c>
      <c r="E21" s="22" t="s">
        <v>70</v>
      </c>
      <c r="F21" s="42" t="s">
        <v>70</v>
      </c>
      <c r="G21" s="42" t="s">
        <v>70</v>
      </c>
      <c r="H21" s="22" t="s">
        <v>70</v>
      </c>
      <c r="I21" s="42" t="s">
        <v>70</v>
      </c>
      <c r="J21" s="42" t="s">
        <v>70</v>
      </c>
      <c r="K21" s="15">
        <v>0.61029999999999995</v>
      </c>
      <c r="L21" s="42" t="s">
        <v>70</v>
      </c>
      <c r="M21" s="42" t="s">
        <v>70</v>
      </c>
    </row>
    <row r="22" spans="1:13">
      <c r="A22" s="51" t="s">
        <v>96</v>
      </c>
      <c r="B22" s="42" t="s">
        <v>70</v>
      </c>
      <c r="C22" s="42" t="s">
        <v>70</v>
      </c>
      <c r="D22" s="42" t="s">
        <v>70</v>
      </c>
      <c r="E22" s="22" t="s">
        <v>70</v>
      </c>
      <c r="F22" s="42" t="s">
        <v>70</v>
      </c>
      <c r="G22" s="42" t="s">
        <v>70</v>
      </c>
      <c r="H22" s="15">
        <v>1.1183000000000001</v>
      </c>
      <c r="I22" s="42" t="s">
        <v>70</v>
      </c>
      <c r="J22" s="38">
        <v>0.93400000000000005</v>
      </c>
      <c r="K22" s="22" t="s">
        <v>70</v>
      </c>
      <c r="L22" s="42" t="s">
        <v>70</v>
      </c>
      <c r="M22" s="42" t="s">
        <v>70</v>
      </c>
    </row>
    <row r="23" spans="1:13">
      <c r="A23" s="51" t="s">
        <v>97</v>
      </c>
      <c r="B23" s="42" t="s">
        <v>248</v>
      </c>
      <c r="C23" s="42" t="s">
        <v>248</v>
      </c>
      <c r="D23" s="42" t="s">
        <v>248</v>
      </c>
      <c r="E23" s="22" t="s">
        <v>70</v>
      </c>
      <c r="F23" s="42" t="s">
        <v>70</v>
      </c>
      <c r="G23" s="42" t="s">
        <v>70</v>
      </c>
      <c r="H23" s="15">
        <v>0.68430000000000002</v>
      </c>
      <c r="I23" s="42" t="s">
        <v>70</v>
      </c>
      <c r="J23" s="38">
        <v>0.68430000000000002</v>
      </c>
      <c r="K23" s="15">
        <v>0.65359999999999996</v>
      </c>
      <c r="L23" s="42" t="s">
        <v>70</v>
      </c>
      <c r="M23" s="38">
        <v>0.65359999999999996</v>
      </c>
    </row>
    <row r="24" spans="1:13">
      <c r="A24" s="51" t="s">
        <v>98</v>
      </c>
      <c r="B24" s="38">
        <v>1.3298000000000001</v>
      </c>
      <c r="C24" s="38">
        <v>0.55430000000000001</v>
      </c>
      <c r="D24" s="38">
        <v>0.77549999999999997</v>
      </c>
      <c r="E24" s="15">
        <v>1.4283999999999999</v>
      </c>
      <c r="F24" s="38">
        <v>0.65900000000000003</v>
      </c>
      <c r="G24" s="38">
        <v>0.76929999999999998</v>
      </c>
      <c r="H24" s="15">
        <v>1.2293000000000001</v>
      </c>
      <c r="I24" s="38">
        <v>1.0362</v>
      </c>
      <c r="J24" s="42" t="s">
        <v>70</v>
      </c>
      <c r="K24" s="15">
        <v>1.6349</v>
      </c>
      <c r="L24" s="38">
        <v>1.2571000000000001</v>
      </c>
      <c r="M24" s="42" t="s">
        <v>70</v>
      </c>
    </row>
    <row r="25" spans="1:13">
      <c r="A25" s="51" t="s">
        <v>99</v>
      </c>
      <c r="B25" s="42" t="s">
        <v>248</v>
      </c>
      <c r="C25" s="42" t="s">
        <v>248</v>
      </c>
      <c r="D25" s="42" t="s">
        <v>248</v>
      </c>
      <c r="E25" s="15">
        <v>3.5541</v>
      </c>
      <c r="F25" s="38">
        <v>2.1408999999999998</v>
      </c>
      <c r="G25" s="38">
        <v>1.4132</v>
      </c>
      <c r="H25" s="15">
        <v>1.7050000000000001</v>
      </c>
      <c r="I25" s="38">
        <v>1.4711000000000001</v>
      </c>
      <c r="J25" s="42" t="s">
        <v>70</v>
      </c>
      <c r="K25" s="15">
        <v>3.8544999999999998</v>
      </c>
      <c r="L25" s="38">
        <v>2.8319000000000001</v>
      </c>
      <c r="M25" s="38">
        <v>1.0226999999999999</v>
      </c>
    </row>
    <row r="26" spans="1:13">
      <c r="A26" s="51" t="s">
        <v>100</v>
      </c>
      <c r="B26" s="42" t="s">
        <v>70</v>
      </c>
      <c r="C26" s="42" t="s">
        <v>70</v>
      </c>
      <c r="D26" s="42" t="s">
        <v>70</v>
      </c>
      <c r="E26" s="15">
        <v>0.63929999999999998</v>
      </c>
      <c r="F26" s="42" t="s">
        <v>70</v>
      </c>
      <c r="G26" s="42" t="s">
        <v>70</v>
      </c>
      <c r="H26" s="15">
        <v>1.3244</v>
      </c>
      <c r="I26" s="38">
        <v>0.50800000000000001</v>
      </c>
      <c r="J26" s="38">
        <v>0.81630000000000003</v>
      </c>
      <c r="K26" s="15">
        <v>1.3822000000000001</v>
      </c>
      <c r="L26" s="38">
        <v>1.1422000000000001</v>
      </c>
      <c r="M26" s="42" t="s">
        <v>70</v>
      </c>
    </row>
    <row r="27" spans="1:13">
      <c r="A27" s="51" t="s">
        <v>101</v>
      </c>
      <c r="B27" s="38">
        <v>0.85529999999999995</v>
      </c>
      <c r="C27" s="42" t="s">
        <v>70</v>
      </c>
      <c r="D27" s="38">
        <v>0.61539999999999995</v>
      </c>
      <c r="E27" s="22" t="s">
        <v>70</v>
      </c>
      <c r="F27" s="42" t="s">
        <v>70</v>
      </c>
      <c r="G27" s="42" t="s">
        <v>70</v>
      </c>
      <c r="H27" s="15">
        <v>0.93879999999999997</v>
      </c>
      <c r="I27" s="42" t="s">
        <v>70</v>
      </c>
      <c r="J27" s="38">
        <v>0.6512</v>
      </c>
      <c r="K27" s="15">
        <v>2.3801999999999999</v>
      </c>
      <c r="L27" s="38">
        <v>1.2262999999999999</v>
      </c>
      <c r="M27" s="38">
        <v>1.1537999999999999</v>
      </c>
    </row>
    <row r="28" spans="1:13">
      <c r="A28" s="51" t="s">
        <v>102</v>
      </c>
      <c r="B28" s="42" t="s">
        <v>248</v>
      </c>
      <c r="C28" s="42" t="s">
        <v>248</v>
      </c>
      <c r="D28" s="42" t="s">
        <v>248</v>
      </c>
      <c r="E28" s="22" t="s">
        <v>70</v>
      </c>
      <c r="F28" s="42" t="s">
        <v>70</v>
      </c>
      <c r="G28" s="42" t="s">
        <v>70</v>
      </c>
      <c r="H28" s="22" t="s">
        <v>70</v>
      </c>
      <c r="I28" s="42" t="s">
        <v>70</v>
      </c>
      <c r="J28" s="42" t="s">
        <v>70</v>
      </c>
      <c r="K28" s="22" t="s">
        <v>70</v>
      </c>
      <c r="L28" s="42" t="s">
        <v>70</v>
      </c>
      <c r="M28" s="42" t="s">
        <v>70</v>
      </c>
    </row>
    <row r="29" spans="1:13">
      <c r="A29" s="51" t="s">
        <v>103</v>
      </c>
      <c r="B29" s="42" t="s">
        <v>248</v>
      </c>
      <c r="C29" s="42" t="s">
        <v>248</v>
      </c>
      <c r="D29" s="42" t="s">
        <v>248</v>
      </c>
      <c r="E29" s="15">
        <v>0.51859999999999995</v>
      </c>
      <c r="F29" s="42" t="s">
        <v>70</v>
      </c>
      <c r="G29" s="42" t="s">
        <v>70</v>
      </c>
      <c r="H29" s="15">
        <v>0.84430000000000005</v>
      </c>
      <c r="I29" s="38">
        <v>0.77029999999999998</v>
      </c>
      <c r="J29" s="42" t="s">
        <v>70</v>
      </c>
      <c r="K29" s="15">
        <v>0.52070000000000005</v>
      </c>
      <c r="L29" s="42" t="s">
        <v>70</v>
      </c>
      <c r="M29" s="42" t="s">
        <v>70</v>
      </c>
    </row>
    <row r="30" spans="1:13">
      <c r="A30" s="51" t="s">
        <v>104</v>
      </c>
      <c r="B30" s="42" t="s">
        <v>70</v>
      </c>
      <c r="C30" s="42" t="s">
        <v>70</v>
      </c>
      <c r="D30" s="42" t="s">
        <v>70</v>
      </c>
      <c r="E30" s="22" t="s">
        <v>248</v>
      </c>
      <c r="F30" s="42" t="s">
        <v>248</v>
      </c>
      <c r="G30" s="42" t="s">
        <v>248</v>
      </c>
      <c r="H30" s="22" t="s">
        <v>70</v>
      </c>
      <c r="I30" s="42" t="s">
        <v>70</v>
      </c>
      <c r="J30" s="42" t="s">
        <v>70</v>
      </c>
      <c r="K30" s="15">
        <v>1.1702999999999999</v>
      </c>
      <c r="L30" s="42" t="s">
        <v>70</v>
      </c>
      <c r="M30" s="38">
        <v>0.86399999999999999</v>
      </c>
    </row>
    <row r="31" spans="1:13">
      <c r="A31" s="51" t="s">
        <v>105</v>
      </c>
      <c r="B31" s="42" t="s">
        <v>70</v>
      </c>
      <c r="C31" s="42" t="s">
        <v>70</v>
      </c>
      <c r="D31" s="42" t="s">
        <v>70</v>
      </c>
      <c r="E31" s="15">
        <v>0.84130000000000005</v>
      </c>
      <c r="F31" s="42" t="s">
        <v>70</v>
      </c>
      <c r="G31" s="42" t="s">
        <v>70</v>
      </c>
      <c r="H31" s="15">
        <v>0.93049999999999999</v>
      </c>
      <c r="I31" s="38">
        <v>0.56040000000000001</v>
      </c>
      <c r="J31" s="42" t="s">
        <v>70</v>
      </c>
      <c r="K31" s="15">
        <v>1.9129</v>
      </c>
      <c r="L31" s="38">
        <v>0.60529999999999995</v>
      </c>
      <c r="M31" s="38">
        <v>1.3075000000000001</v>
      </c>
    </row>
    <row r="32" spans="1:13">
      <c r="A32" s="51" t="s">
        <v>106</v>
      </c>
      <c r="B32" s="42" t="s">
        <v>248</v>
      </c>
      <c r="C32" s="42" t="s">
        <v>248</v>
      </c>
      <c r="D32" s="42" t="s">
        <v>248</v>
      </c>
      <c r="E32" s="22" t="s">
        <v>248</v>
      </c>
      <c r="F32" s="42" t="s">
        <v>248</v>
      </c>
      <c r="G32" s="42" t="s">
        <v>248</v>
      </c>
      <c r="H32" s="15">
        <v>6.9584999999999999</v>
      </c>
      <c r="I32" s="38">
        <v>2.7639999999999998</v>
      </c>
      <c r="J32" s="38">
        <v>4.1944999999999997</v>
      </c>
      <c r="K32" s="15">
        <v>5.0007999999999999</v>
      </c>
      <c r="L32" s="38">
        <v>2.6579000000000002</v>
      </c>
      <c r="M32" s="38">
        <v>2.3429000000000002</v>
      </c>
    </row>
    <row r="33" spans="1:13">
      <c r="A33" s="51" t="s">
        <v>107</v>
      </c>
      <c r="B33" s="42" t="s">
        <v>70</v>
      </c>
      <c r="C33" s="42" t="s">
        <v>70</v>
      </c>
      <c r="D33" s="42" t="s">
        <v>70</v>
      </c>
      <c r="E33" s="22" t="s">
        <v>70</v>
      </c>
      <c r="F33" s="42" t="s">
        <v>70</v>
      </c>
      <c r="G33" s="42" t="s">
        <v>70</v>
      </c>
      <c r="H33" s="22" t="s">
        <v>70</v>
      </c>
      <c r="I33" s="42" t="s">
        <v>70</v>
      </c>
      <c r="J33" s="42" t="s">
        <v>70</v>
      </c>
      <c r="K33" s="22" t="s">
        <v>248</v>
      </c>
      <c r="L33" s="42" t="s">
        <v>248</v>
      </c>
      <c r="M33" s="42" t="s">
        <v>248</v>
      </c>
    </row>
    <row r="34" spans="1:13">
      <c r="A34" s="51" t="s">
        <v>108</v>
      </c>
      <c r="B34" s="38">
        <v>2.1493000000000002</v>
      </c>
      <c r="C34" s="38">
        <v>1.6283000000000001</v>
      </c>
      <c r="D34" s="38">
        <v>0.52090000000000003</v>
      </c>
      <c r="E34" s="15">
        <v>2.5529000000000002</v>
      </c>
      <c r="F34" s="38">
        <v>1.2713000000000001</v>
      </c>
      <c r="G34" s="38">
        <v>1.2817000000000001</v>
      </c>
      <c r="H34" s="15">
        <v>3.2105999999999999</v>
      </c>
      <c r="I34" s="38">
        <v>1.7966</v>
      </c>
      <c r="J34" s="38">
        <v>1.4138999999999999</v>
      </c>
      <c r="K34" s="22" t="s">
        <v>248</v>
      </c>
      <c r="L34" s="42" t="s">
        <v>248</v>
      </c>
      <c r="M34" s="42" t="s">
        <v>248</v>
      </c>
    </row>
    <row r="35" spans="1:13">
      <c r="A35" s="51" t="s">
        <v>109</v>
      </c>
      <c r="B35" s="38">
        <v>1.464</v>
      </c>
      <c r="C35" s="38">
        <v>0.85289999999999999</v>
      </c>
      <c r="D35" s="38">
        <v>0.61109999999999998</v>
      </c>
      <c r="E35" s="15">
        <v>2.6446000000000001</v>
      </c>
      <c r="F35" s="38">
        <v>0.96850000000000003</v>
      </c>
      <c r="G35" s="38">
        <v>1.6760999999999999</v>
      </c>
      <c r="H35" s="15">
        <v>5.7636000000000003</v>
      </c>
      <c r="I35" s="38">
        <v>3.7181999999999999</v>
      </c>
      <c r="J35" s="38">
        <v>2.0453000000000001</v>
      </c>
      <c r="K35" s="15">
        <v>11.4474</v>
      </c>
      <c r="L35" s="38">
        <v>3.6562000000000001</v>
      </c>
      <c r="M35" s="38">
        <v>7.7911999999999999</v>
      </c>
    </row>
    <row r="36" spans="1:13">
      <c r="A36" s="51" t="s">
        <v>110</v>
      </c>
      <c r="B36" s="38">
        <v>3.6629999999999998</v>
      </c>
      <c r="C36" s="38">
        <v>2.0482</v>
      </c>
      <c r="D36" s="38">
        <v>1.6148</v>
      </c>
      <c r="E36" s="15">
        <v>3.1917</v>
      </c>
      <c r="F36" s="38">
        <v>2.5337999999999998</v>
      </c>
      <c r="G36" s="38">
        <v>0.65790000000000004</v>
      </c>
      <c r="H36" s="15">
        <v>4.6066000000000003</v>
      </c>
      <c r="I36" s="38">
        <v>2.5230000000000001</v>
      </c>
      <c r="J36" s="38">
        <v>2.0834999999999999</v>
      </c>
      <c r="K36" s="15">
        <v>5.7434000000000003</v>
      </c>
      <c r="L36" s="38">
        <v>3.6124000000000001</v>
      </c>
      <c r="M36" s="38">
        <v>2.1309999999999998</v>
      </c>
    </row>
    <row r="37" spans="1:13">
      <c r="A37" s="51" t="s">
        <v>111</v>
      </c>
      <c r="B37" s="42" t="s">
        <v>70</v>
      </c>
      <c r="C37" s="42" t="s">
        <v>70</v>
      </c>
      <c r="D37" s="42" t="s">
        <v>70</v>
      </c>
      <c r="E37" s="22" t="s">
        <v>70</v>
      </c>
      <c r="F37" s="42" t="s">
        <v>70</v>
      </c>
      <c r="G37" s="42" t="s">
        <v>70</v>
      </c>
      <c r="H37" s="15">
        <v>1.3371</v>
      </c>
      <c r="I37" s="38">
        <v>0.88749999999999996</v>
      </c>
      <c r="J37" s="42" t="s">
        <v>70</v>
      </c>
      <c r="K37" s="15">
        <v>2.6941000000000002</v>
      </c>
      <c r="L37" s="38">
        <v>2.6017000000000001</v>
      </c>
      <c r="M37" s="42" t="s">
        <v>70</v>
      </c>
    </row>
    <row r="38" spans="1:13">
      <c r="A38" s="51" t="s">
        <v>112</v>
      </c>
      <c r="B38" s="38">
        <v>0.86739999999999995</v>
      </c>
      <c r="C38" s="42" t="s">
        <v>70</v>
      </c>
      <c r="D38" s="38">
        <v>0.76649999999999996</v>
      </c>
      <c r="E38" s="15">
        <v>0.75460000000000005</v>
      </c>
      <c r="F38" s="42" t="s">
        <v>70</v>
      </c>
      <c r="G38" s="38">
        <v>0.68610000000000004</v>
      </c>
      <c r="H38" s="22" t="s">
        <v>70</v>
      </c>
      <c r="I38" s="42" t="s">
        <v>70</v>
      </c>
      <c r="J38" s="42" t="s">
        <v>70</v>
      </c>
      <c r="K38" s="15">
        <v>0.58809999999999996</v>
      </c>
      <c r="L38" s="42" t="s">
        <v>70</v>
      </c>
      <c r="M38" s="42" t="s">
        <v>70</v>
      </c>
    </row>
    <row r="39" spans="1:13">
      <c r="A39" s="51" t="s">
        <v>113</v>
      </c>
      <c r="B39" s="42" t="s">
        <v>70</v>
      </c>
      <c r="C39" s="42" t="s">
        <v>70</v>
      </c>
      <c r="D39" s="42" t="s">
        <v>70</v>
      </c>
      <c r="E39" s="22" t="s">
        <v>70</v>
      </c>
      <c r="F39" s="42" t="s">
        <v>70</v>
      </c>
      <c r="G39" s="42" t="s">
        <v>70</v>
      </c>
      <c r="H39" s="22" t="s">
        <v>248</v>
      </c>
      <c r="I39" s="42" t="s">
        <v>248</v>
      </c>
      <c r="J39" s="42" t="s">
        <v>248</v>
      </c>
      <c r="K39" s="15">
        <v>1.0264</v>
      </c>
      <c r="L39" s="38">
        <v>1.0264</v>
      </c>
      <c r="M39" s="42" t="s">
        <v>70</v>
      </c>
    </row>
    <row r="40" spans="1:13">
      <c r="A40" s="51" t="s">
        <v>114</v>
      </c>
      <c r="B40" s="38">
        <v>0.62939999999999996</v>
      </c>
      <c r="C40" s="42" t="s">
        <v>70</v>
      </c>
      <c r="D40" s="42" t="s">
        <v>70</v>
      </c>
      <c r="E40" s="15">
        <v>1.2859</v>
      </c>
      <c r="F40" s="42" t="s">
        <v>70</v>
      </c>
      <c r="G40" s="38">
        <v>0.85499999999999998</v>
      </c>
      <c r="H40" s="22" t="s">
        <v>248</v>
      </c>
      <c r="I40" s="42" t="s">
        <v>248</v>
      </c>
      <c r="J40" s="42" t="s">
        <v>248</v>
      </c>
      <c r="K40" s="15">
        <v>1.9342999999999999</v>
      </c>
      <c r="L40" s="38">
        <v>0.64959999999999996</v>
      </c>
      <c r="M40" s="38">
        <v>1.2847</v>
      </c>
    </row>
    <row r="41" spans="1:13">
      <c r="A41" s="51" t="s">
        <v>115</v>
      </c>
      <c r="B41" s="38">
        <v>1.0992999999999999</v>
      </c>
      <c r="C41" s="42" t="s">
        <v>70</v>
      </c>
      <c r="D41" s="38">
        <v>0.69450000000000001</v>
      </c>
      <c r="E41" s="22" t="s">
        <v>248</v>
      </c>
      <c r="F41" s="42" t="s">
        <v>248</v>
      </c>
      <c r="G41" s="42" t="s">
        <v>248</v>
      </c>
      <c r="H41" s="15">
        <v>1.7719</v>
      </c>
      <c r="I41" s="38">
        <v>0.95389999999999997</v>
      </c>
      <c r="J41" s="38">
        <v>0.81810000000000005</v>
      </c>
      <c r="K41" s="15">
        <v>5.1742999999999997</v>
      </c>
      <c r="L41" s="38">
        <v>3.0436999999999999</v>
      </c>
      <c r="M41" s="38">
        <v>2.1307</v>
      </c>
    </row>
    <row r="42" spans="1:13">
      <c r="A42" s="51" t="s">
        <v>116</v>
      </c>
      <c r="B42" s="42" t="s">
        <v>70</v>
      </c>
      <c r="C42" s="42" t="s">
        <v>70</v>
      </c>
      <c r="D42" s="42" t="s">
        <v>70</v>
      </c>
      <c r="E42" s="15">
        <v>0.81859999999999999</v>
      </c>
      <c r="F42" s="42" t="s">
        <v>70</v>
      </c>
      <c r="G42" s="38">
        <v>0.54010000000000002</v>
      </c>
      <c r="H42" s="22" t="s">
        <v>248</v>
      </c>
      <c r="I42" s="42" t="s">
        <v>248</v>
      </c>
      <c r="J42" s="42" t="s">
        <v>248</v>
      </c>
      <c r="K42" s="22" t="s">
        <v>248</v>
      </c>
      <c r="L42" s="42" t="s">
        <v>248</v>
      </c>
      <c r="M42" s="42" t="s">
        <v>248</v>
      </c>
    </row>
    <row r="43" spans="1:13">
      <c r="A43" s="51" t="s">
        <v>117</v>
      </c>
      <c r="B43" s="38">
        <v>3.5655000000000001</v>
      </c>
      <c r="C43" s="38">
        <v>1.7801</v>
      </c>
      <c r="D43" s="38">
        <v>1.7854000000000001</v>
      </c>
      <c r="E43" s="15">
        <v>3.8121999999999998</v>
      </c>
      <c r="F43" s="38">
        <v>1.6768000000000001</v>
      </c>
      <c r="G43" s="38">
        <v>2.1354000000000002</v>
      </c>
      <c r="H43" s="15">
        <v>4.0838999999999999</v>
      </c>
      <c r="I43" s="38">
        <v>2.0135000000000001</v>
      </c>
      <c r="J43" s="38">
        <v>2.0705</v>
      </c>
      <c r="K43" s="15">
        <v>3.7927</v>
      </c>
      <c r="L43" s="38">
        <v>3.2776000000000001</v>
      </c>
      <c r="M43" s="38">
        <v>0.51519999999999999</v>
      </c>
    </row>
    <row r="44" spans="1:13">
      <c r="A44" s="51" t="s">
        <v>118</v>
      </c>
      <c r="B44" s="42" t="s">
        <v>248</v>
      </c>
      <c r="C44" s="42" t="s">
        <v>248</v>
      </c>
      <c r="D44" s="42" t="s">
        <v>248</v>
      </c>
      <c r="E44" s="22" t="s">
        <v>70</v>
      </c>
      <c r="F44" s="42" t="s">
        <v>70</v>
      </c>
      <c r="G44" s="42" t="s">
        <v>70</v>
      </c>
      <c r="H44" s="22" t="s">
        <v>70</v>
      </c>
      <c r="I44" s="42" t="s">
        <v>70</v>
      </c>
      <c r="J44" s="42" t="s">
        <v>70</v>
      </c>
      <c r="K44" s="22" t="s">
        <v>70</v>
      </c>
      <c r="L44" s="42" t="s">
        <v>70</v>
      </c>
      <c r="M44" s="42" t="s">
        <v>70</v>
      </c>
    </row>
    <row r="45" spans="1:13">
      <c r="A45" s="51" t="s">
        <v>120</v>
      </c>
      <c r="B45" s="42" t="s">
        <v>248</v>
      </c>
      <c r="C45" s="42" t="s">
        <v>248</v>
      </c>
      <c r="D45" s="42" t="s">
        <v>248</v>
      </c>
      <c r="E45" s="22" t="s">
        <v>70</v>
      </c>
      <c r="F45" s="42" t="s">
        <v>70</v>
      </c>
      <c r="G45" s="42" t="s">
        <v>70</v>
      </c>
      <c r="H45" s="22" t="s">
        <v>70</v>
      </c>
      <c r="I45" s="42" t="s">
        <v>70</v>
      </c>
      <c r="J45" s="42" t="s">
        <v>70</v>
      </c>
      <c r="K45" s="15">
        <v>1.488</v>
      </c>
      <c r="L45" s="38">
        <v>1.1181000000000001</v>
      </c>
      <c r="M45" s="42" t="s">
        <v>70</v>
      </c>
    </row>
    <row r="46" spans="1:13">
      <c r="A46" s="51" t="s">
        <v>121</v>
      </c>
      <c r="B46" s="38">
        <v>5.1424000000000003</v>
      </c>
      <c r="C46" s="38">
        <v>1.8588</v>
      </c>
      <c r="D46" s="38">
        <v>3.2835999999999999</v>
      </c>
      <c r="E46" s="15">
        <v>5.7426000000000004</v>
      </c>
      <c r="F46" s="38">
        <v>2.1415000000000002</v>
      </c>
      <c r="G46" s="38">
        <v>3.601</v>
      </c>
      <c r="H46" s="15">
        <v>6.5362</v>
      </c>
      <c r="I46" s="38">
        <v>2.9119999999999999</v>
      </c>
      <c r="J46" s="38">
        <v>3.6240999999999999</v>
      </c>
      <c r="K46" s="15">
        <v>8.1539999999999999</v>
      </c>
      <c r="L46" s="38">
        <v>3.3075999999999999</v>
      </c>
      <c r="M46" s="38">
        <v>4.8464999999999998</v>
      </c>
    </row>
    <row r="47" spans="1:13">
      <c r="A47" s="51" t="s">
        <v>122</v>
      </c>
      <c r="B47" s="42" t="s">
        <v>248</v>
      </c>
      <c r="C47" s="42" t="s">
        <v>248</v>
      </c>
      <c r="D47" s="42" t="s">
        <v>248</v>
      </c>
      <c r="E47" s="15">
        <v>0.71499999999999997</v>
      </c>
      <c r="F47" s="38">
        <v>0.50649999999999995</v>
      </c>
      <c r="G47" s="42" t="s">
        <v>70</v>
      </c>
      <c r="H47" s="15">
        <v>1.5184</v>
      </c>
      <c r="I47" s="38">
        <v>1.4421999999999999</v>
      </c>
      <c r="J47" s="42" t="s">
        <v>70</v>
      </c>
      <c r="K47" s="15">
        <v>3.7044000000000001</v>
      </c>
      <c r="L47" s="38">
        <v>1.7165999999999999</v>
      </c>
      <c r="M47" s="38">
        <v>1.9878</v>
      </c>
    </row>
    <row r="48" spans="1:13">
      <c r="A48" s="51" t="s">
        <v>123</v>
      </c>
      <c r="B48" s="42" t="s">
        <v>248</v>
      </c>
      <c r="C48" s="42" t="s">
        <v>248</v>
      </c>
      <c r="D48" s="42" t="s">
        <v>248</v>
      </c>
      <c r="E48" s="22" t="s">
        <v>248</v>
      </c>
      <c r="F48" s="42" t="s">
        <v>248</v>
      </c>
      <c r="G48" s="42" t="s">
        <v>248</v>
      </c>
      <c r="H48" s="15">
        <v>0.77229999999999999</v>
      </c>
      <c r="I48" s="42" t="s">
        <v>70</v>
      </c>
      <c r="J48" s="38">
        <v>0.50460000000000005</v>
      </c>
      <c r="K48" s="15">
        <v>0.92469999999999997</v>
      </c>
      <c r="L48" s="38">
        <v>0.627</v>
      </c>
      <c r="M48" s="42" t="s">
        <v>70</v>
      </c>
    </row>
    <row r="49" spans="1:13">
      <c r="A49" s="51" t="s">
        <v>124</v>
      </c>
      <c r="B49" s="38">
        <v>1.4387000000000001</v>
      </c>
      <c r="C49" s="38">
        <v>1.1501999999999999</v>
      </c>
      <c r="D49" s="42" t="s">
        <v>70</v>
      </c>
      <c r="E49" s="15">
        <v>2.411</v>
      </c>
      <c r="F49" s="38">
        <v>0.84709999999999996</v>
      </c>
      <c r="G49" s="38">
        <v>1.5639000000000001</v>
      </c>
      <c r="H49" s="15">
        <v>1.3857999999999999</v>
      </c>
      <c r="I49" s="38">
        <v>0.60629999999999995</v>
      </c>
      <c r="J49" s="38">
        <v>0.77949999999999997</v>
      </c>
      <c r="K49" s="15">
        <v>1.6981999999999999</v>
      </c>
      <c r="L49" s="38">
        <v>0.83960000000000001</v>
      </c>
      <c r="M49" s="38">
        <v>0.85860000000000003</v>
      </c>
    </row>
    <row r="50" spans="1:13">
      <c r="A50" s="51" t="s">
        <v>125</v>
      </c>
      <c r="B50" s="42" t="s">
        <v>248</v>
      </c>
      <c r="C50" s="42" t="s">
        <v>248</v>
      </c>
      <c r="D50" s="42" t="s">
        <v>248</v>
      </c>
      <c r="E50" s="22" t="s">
        <v>248</v>
      </c>
      <c r="F50" s="42" t="s">
        <v>248</v>
      </c>
      <c r="G50" s="42" t="s">
        <v>248</v>
      </c>
      <c r="H50" s="15">
        <v>2.1518999999999999</v>
      </c>
      <c r="I50" s="38">
        <v>0.85219999999999996</v>
      </c>
      <c r="J50" s="38">
        <v>1.2996000000000001</v>
      </c>
      <c r="K50" s="22" t="s">
        <v>248</v>
      </c>
      <c r="L50" s="42" t="s">
        <v>248</v>
      </c>
      <c r="M50" s="42" t="s">
        <v>248</v>
      </c>
    </row>
    <row r="51" spans="1:13">
      <c r="A51" s="51" t="s">
        <v>126</v>
      </c>
      <c r="B51" s="42" t="s">
        <v>70</v>
      </c>
      <c r="C51" s="42" t="s">
        <v>70</v>
      </c>
      <c r="D51" s="42" t="s">
        <v>70</v>
      </c>
      <c r="E51" s="22" t="s">
        <v>70</v>
      </c>
      <c r="F51" s="42" t="s">
        <v>70</v>
      </c>
      <c r="G51" s="42" t="s">
        <v>70</v>
      </c>
      <c r="H51" s="22" t="s">
        <v>70</v>
      </c>
      <c r="I51" s="42" t="s">
        <v>70</v>
      </c>
      <c r="J51" s="42" t="s">
        <v>70</v>
      </c>
      <c r="K51" s="22" t="s">
        <v>70</v>
      </c>
      <c r="L51" s="42" t="s">
        <v>70</v>
      </c>
      <c r="M51" s="42" t="s">
        <v>70</v>
      </c>
    </row>
    <row r="52" spans="1:13">
      <c r="A52" s="51" t="s">
        <v>127</v>
      </c>
      <c r="B52" s="38">
        <v>0.69220000000000004</v>
      </c>
      <c r="C52" s="42" t="s">
        <v>70</v>
      </c>
      <c r="D52" s="42" t="s">
        <v>70</v>
      </c>
      <c r="E52" s="15">
        <v>0.70750000000000002</v>
      </c>
      <c r="F52" s="42" t="s">
        <v>70</v>
      </c>
      <c r="G52" s="38">
        <v>0.61650000000000005</v>
      </c>
      <c r="H52" s="15">
        <v>1.0878000000000001</v>
      </c>
      <c r="I52" s="38">
        <v>0.61019999999999996</v>
      </c>
      <c r="J52" s="42" t="s">
        <v>70</v>
      </c>
      <c r="K52" s="15">
        <v>1.222</v>
      </c>
      <c r="L52" s="38">
        <v>0.73880000000000001</v>
      </c>
      <c r="M52" s="42" t="s">
        <v>70</v>
      </c>
    </row>
    <row r="53" spans="1:13">
      <c r="A53" s="51" t="s">
        <v>128</v>
      </c>
      <c r="B53" s="38">
        <v>0.51390000000000002</v>
      </c>
      <c r="C53" s="42" t="s">
        <v>70</v>
      </c>
      <c r="D53" s="42" t="s">
        <v>70</v>
      </c>
      <c r="E53" s="22" t="s">
        <v>70</v>
      </c>
      <c r="F53" s="42" t="s">
        <v>70</v>
      </c>
      <c r="G53" s="42" t="s">
        <v>70</v>
      </c>
      <c r="H53" s="15">
        <v>0.63919999999999999</v>
      </c>
      <c r="I53" s="42" t="s">
        <v>70</v>
      </c>
      <c r="J53" s="38">
        <v>0.56889999999999996</v>
      </c>
      <c r="K53" s="15">
        <v>1.615</v>
      </c>
      <c r="L53" s="42" t="s">
        <v>70</v>
      </c>
      <c r="M53" s="38">
        <v>1.2982</v>
      </c>
    </row>
    <row r="54" spans="1:13">
      <c r="A54" s="40" t="s">
        <v>129</v>
      </c>
      <c r="B54" s="41"/>
      <c r="C54" s="41"/>
      <c r="D54" s="41"/>
      <c r="E54" s="41"/>
      <c r="F54" s="41"/>
      <c r="G54" s="41"/>
      <c r="H54" s="41"/>
      <c r="I54" s="41"/>
      <c r="J54" s="41"/>
      <c r="K54" s="41"/>
      <c r="L54" s="41"/>
      <c r="M54" s="41"/>
    </row>
    <row r="55" spans="1:13">
      <c r="A55" s="52" t="s">
        <v>131</v>
      </c>
      <c r="B55" s="38">
        <v>1.1587000000000001</v>
      </c>
      <c r="C55" s="38">
        <v>1.1587000000000001</v>
      </c>
      <c r="D55" s="42" t="s">
        <v>70</v>
      </c>
      <c r="E55" s="15">
        <v>2.6553</v>
      </c>
      <c r="F55" s="38">
        <v>2.1057999999999999</v>
      </c>
      <c r="G55" s="38">
        <v>0.54949999999999999</v>
      </c>
      <c r="H55" s="15">
        <v>4.2976999999999999</v>
      </c>
      <c r="I55" s="38">
        <v>2.7458999999999998</v>
      </c>
      <c r="J55" s="38">
        <v>1.5518000000000001</v>
      </c>
      <c r="K55" s="15">
        <v>4.3219000000000003</v>
      </c>
      <c r="L55" s="38">
        <v>2.6147</v>
      </c>
      <c r="M55" s="38">
        <v>1.7072000000000001</v>
      </c>
    </row>
    <row r="56" spans="1:13">
      <c r="A56" s="16" t="s">
        <v>180</v>
      </c>
      <c r="B56" s="13" t="s">
        <v>248</v>
      </c>
      <c r="C56" s="13" t="s">
        <v>248</v>
      </c>
      <c r="D56" s="13" t="s">
        <v>248</v>
      </c>
      <c r="E56" s="31" t="s">
        <v>248</v>
      </c>
      <c r="F56" s="13" t="s">
        <v>248</v>
      </c>
      <c r="G56" s="13" t="s">
        <v>248</v>
      </c>
      <c r="H56" s="20">
        <v>0.9506</v>
      </c>
      <c r="I56" s="8">
        <v>0.72209999999999996</v>
      </c>
      <c r="J56" s="13" t="s">
        <v>70</v>
      </c>
      <c r="K56" s="20">
        <v>2.7871999999999999</v>
      </c>
      <c r="L56" s="8">
        <v>1.8310999999999999</v>
      </c>
      <c r="M56" s="8">
        <v>0.95609999999999995</v>
      </c>
    </row>
    <row r="57" spans="1:13">
      <c r="A57" s="10" t="s">
        <v>249</v>
      </c>
    </row>
    <row r="58" spans="1:13">
      <c r="A58" s="10" t="s">
        <v>71</v>
      </c>
    </row>
    <row r="59" spans="1:13">
      <c r="A59" s="10" t="s">
        <v>181</v>
      </c>
    </row>
    <row r="60" spans="1:13">
      <c r="A60" s="10" t="s">
        <v>255</v>
      </c>
    </row>
    <row r="61" spans="1:13">
      <c r="A61" s="10" t="s">
        <v>256</v>
      </c>
    </row>
  </sheetData>
  <mergeCells count="6">
    <mergeCell ref="K2:M2"/>
    <mergeCell ref="E2:G2"/>
    <mergeCell ref="H2:J2"/>
    <mergeCell ref="A2:A3"/>
    <mergeCell ref="A54:M54"/>
    <mergeCell ref="B2: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K59"/>
  <sheetViews>
    <sheetView workbookViewId="0"/>
  </sheetViews>
  <sheetFormatPr defaultRowHeight="15"/>
  <cols>
    <col min="1" max="1" width="26" customWidth="1"/>
    <col min="2" max="11" width="16" customWidth="1"/>
  </cols>
  <sheetData>
    <row r="1" spans="1:11">
      <c r="A1" s="2" t="s">
        <v>32</v>
      </c>
    </row>
    <row r="2" spans="1:11">
      <c r="A2" s="43" t="s">
        <v>73</v>
      </c>
      <c r="B2" s="66">
        <v>2000</v>
      </c>
      <c r="C2" s="45"/>
      <c r="D2" s="45"/>
      <c r="E2" s="45"/>
      <c r="F2" s="45"/>
      <c r="G2" s="66">
        <v>2003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4.1905000000000001</v>
      </c>
      <c r="C4" s="38">
        <v>0.90910000000000002</v>
      </c>
      <c r="D4" s="38">
        <v>3.2814000000000001</v>
      </c>
      <c r="E4" s="38">
        <v>2.5611999999999999</v>
      </c>
      <c r="F4" s="38">
        <v>0.72019999999999995</v>
      </c>
      <c r="G4" s="15">
        <v>6.3939000000000004</v>
      </c>
      <c r="H4" s="38">
        <v>1.1572</v>
      </c>
      <c r="I4" s="38">
        <v>5.2366999999999999</v>
      </c>
      <c r="J4" s="38">
        <v>4.0368000000000004</v>
      </c>
      <c r="K4" s="38">
        <v>1.1998</v>
      </c>
    </row>
    <row r="5" spans="1:11">
      <c r="A5" s="51" t="s">
        <v>79</v>
      </c>
      <c r="B5" s="38">
        <v>0.82909999999999995</v>
      </c>
      <c r="C5" s="42" t="s">
        <v>70</v>
      </c>
      <c r="D5" s="42" t="s">
        <v>70</v>
      </c>
      <c r="E5" s="42" t="s">
        <v>70</v>
      </c>
      <c r="F5" s="42" t="s">
        <v>70</v>
      </c>
      <c r="G5" s="15">
        <v>1.4015</v>
      </c>
      <c r="H5" s="42" t="s">
        <v>70</v>
      </c>
      <c r="I5" s="38">
        <v>0.99790000000000001</v>
      </c>
      <c r="J5" s="38">
        <v>0.82289999999999996</v>
      </c>
      <c r="K5" s="42" t="s">
        <v>70</v>
      </c>
    </row>
    <row r="6" spans="1:11">
      <c r="A6" s="51" t="s">
        <v>80</v>
      </c>
      <c r="B6" s="42" t="s">
        <v>248</v>
      </c>
      <c r="C6" s="42" t="s">
        <v>248</v>
      </c>
      <c r="D6" s="42" t="s">
        <v>248</v>
      </c>
      <c r="E6" s="42" t="s">
        <v>248</v>
      </c>
      <c r="F6" s="42" t="s">
        <v>248</v>
      </c>
      <c r="G6" s="15">
        <v>11.2157</v>
      </c>
      <c r="H6" s="42" t="s">
        <v>70</v>
      </c>
      <c r="I6" s="38">
        <v>11.0213</v>
      </c>
      <c r="J6" s="38">
        <v>9.9712999999999994</v>
      </c>
      <c r="K6" s="38">
        <v>1.05</v>
      </c>
    </row>
    <row r="7" spans="1:11">
      <c r="A7" s="51" t="s">
        <v>81</v>
      </c>
      <c r="B7" s="38">
        <v>9.8834</v>
      </c>
      <c r="C7" s="38">
        <v>1.4033</v>
      </c>
      <c r="D7" s="38">
        <v>8.4801000000000002</v>
      </c>
      <c r="E7" s="38">
        <v>6.1363000000000003</v>
      </c>
      <c r="F7" s="38">
        <v>2.3437999999999999</v>
      </c>
      <c r="G7" s="15">
        <v>15.7486</v>
      </c>
      <c r="H7" s="38">
        <v>2.0156000000000001</v>
      </c>
      <c r="I7" s="38">
        <v>13.733000000000001</v>
      </c>
      <c r="J7" s="38">
        <v>11.6128</v>
      </c>
      <c r="K7" s="38">
        <v>2.1200999999999999</v>
      </c>
    </row>
    <row r="8" spans="1:11">
      <c r="A8" s="51" t="s">
        <v>82</v>
      </c>
      <c r="B8" s="38">
        <v>0.63480000000000003</v>
      </c>
      <c r="C8" s="42" t="s">
        <v>70</v>
      </c>
      <c r="D8" s="42" t="s">
        <v>70</v>
      </c>
      <c r="E8" s="42" t="s">
        <v>70</v>
      </c>
      <c r="F8" s="42" t="s">
        <v>70</v>
      </c>
      <c r="G8" s="15">
        <v>2.911</v>
      </c>
      <c r="H8" s="38">
        <v>0.62360000000000004</v>
      </c>
      <c r="I8" s="38">
        <v>2.2873999999999999</v>
      </c>
      <c r="J8" s="38">
        <v>1.4302999999999999</v>
      </c>
      <c r="K8" s="38">
        <v>0.85709999999999997</v>
      </c>
    </row>
    <row r="9" spans="1:11">
      <c r="A9" s="51" t="s">
        <v>83</v>
      </c>
      <c r="B9" s="38">
        <v>18.594799999999999</v>
      </c>
      <c r="C9" s="38">
        <v>1.8501000000000001</v>
      </c>
      <c r="D9" s="38">
        <v>16.744700000000002</v>
      </c>
      <c r="E9" s="38">
        <v>13.098699999999999</v>
      </c>
      <c r="F9" s="38">
        <v>3.6459999999999999</v>
      </c>
      <c r="G9" s="15">
        <v>20.430800000000001</v>
      </c>
      <c r="H9" s="38">
        <v>1.8968</v>
      </c>
      <c r="I9" s="38">
        <v>18.533999999999999</v>
      </c>
      <c r="J9" s="38">
        <v>17.449400000000001</v>
      </c>
      <c r="K9" s="38">
        <v>1.0846</v>
      </c>
    </row>
    <row r="10" spans="1:11">
      <c r="A10" s="51" t="s">
        <v>84</v>
      </c>
      <c r="B10" s="42" t="s">
        <v>248</v>
      </c>
      <c r="C10" s="42" t="s">
        <v>248</v>
      </c>
      <c r="D10" s="42" t="s">
        <v>248</v>
      </c>
      <c r="E10" s="42" t="s">
        <v>248</v>
      </c>
      <c r="F10" s="42" t="s">
        <v>248</v>
      </c>
      <c r="G10" s="15">
        <v>4.6867999999999999</v>
      </c>
      <c r="H10" s="38">
        <v>0.75729999999999997</v>
      </c>
      <c r="I10" s="38">
        <v>3.9295</v>
      </c>
      <c r="J10" s="38">
        <v>2.1659000000000002</v>
      </c>
      <c r="K10" s="38">
        <v>1.7636000000000001</v>
      </c>
    </row>
    <row r="11" spans="1:11">
      <c r="A11" s="51" t="s">
        <v>85</v>
      </c>
      <c r="B11" s="38">
        <v>2.4834999999999998</v>
      </c>
      <c r="C11" s="38">
        <v>1.6227</v>
      </c>
      <c r="D11" s="38">
        <v>0.86080000000000001</v>
      </c>
      <c r="E11" s="42" t="s">
        <v>70</v>
      </c>
      <c r="F11" s="38">
        <v>0.61729999999999996</v>
      </c>
      <c r="G11" s="15">
        <v>3.6036999999999999</v>
      </c>
      <c r="H11" s="38">
        <v>0.81569999999999998</v>
      </c>
      <c r="I11" s="38">
        <v>2.7881</v>
      </c>
      <c r="J11" s="38">
        <v>1.4964999999999999</v>
      </c>
      <c r="K11" s="38">
        <v>1.2915000000000001</v>
      </c>
    </row>
    <row r="12" spans="1:11">
      <c r="A12" s="51" t="s">
        <v>86</v>
      </c>
      <c r="B12" s="42" t="s">
        <v>248</v>
      </c>
      <c r="C12" s="42" t="s">
        <v>248</v>
      </c>
      <c r="D12" s="42" t="s">
        <v>248</v>
      </c>
      <c r="E12" s="42" t="s">
        <v>248</v>
      </c>
      <c r="F12" s="42" t="s">
        <v>248</v>
      </c>
      <c r="G12" s="15">
        <v>2.4411</v>
      </c>
      <c r="H12" s="38">
        <v>1.0925</v>
      </c>
      <c r="I12" s="38">
        <v>1.3485</v>
      </c>
      <c r="J12" s="38">
        <v>0.81689999999999996</v>
      </c>
      <c r="K12" s="38">
        <v>0.53169999999999995</v>
      </c>
    </row>
    <row r="13" spans="1:11">
      <c r="A13" s="51" t="s">
        <v>87</v>
      </c>
      <c r="B13" s="42" t="s">
        <v>248</v>
      </c>
      <c r="C13" s="42" t="s">
        <v>248</v>
      </c>
      <c r="D13" s="42" t="s">
        <v>248</v>
      </c>
      <c r="E13" s="42" t="s">
        <v>248</v>
      </c>
      <c r="F13" s="42" t="s">
        <v>248</v>
      </c>
      <c r="G13" s="15">
        <v>6.9192</v>
      </c>
      <c r="H13" s="38">
        <v>1.4907999999999999</v>
      </c>
      <c r="I13" s="38">
        <v>5.4283999999999999</v>
      </c>
      <c r="J13" s="38">
        <v>2.6903999999999999</v>
      </c>
      <c r="K13" s="38">
        <v>2.738</v>
      </c>
    </row>
    <row r="14" spans="1:11">
      <c r="A14" s="51" t="s">
        <v>88</v>
      </c>
      <c r="B14" s="38">
        <v>1.6451</v>
      </c>
      <c r="C14" s="38">
        <v>1.4396</v>
      </c>
      <c r="D14" s="42" t="s">
        <v>70</v>
      </c>
      <c r="E14" s="42" t="s">
        <v>70</v>
      </c>
      <c r="F14" s="42" t="s">
        <v>70</v>
      </c>
      <c r="G14" s="15">
        <v>2.4319999999999999</v>
      </c>
      <c r="H14" s="38">
        <v>0.63929999999999998</v>
      </c>
      <c r="I14" s="38">
        <v>1.7926</v>
      </c>
      <c r="J14" s="38">
        <v>1.2196</v>
      </c>
      <c r="K14" s="38">
        <v>0.57299999999999995</v>
      </c>
    </row>
    <row r="15" spans="1:11">
      <c r="A15" s="51" t="s">
        <v>89</v>
      </c>
      <c r="B15" s="38">
        <v>5.9256000000000002</v>
      </c>
      <c r="C15" s="38">
        <v>1.4972000000000001</v>
      </c>
      <c r="D15" s="38">
        <v>4.4283999999999999</v>
      </c>
      <c r="E15" s="38">
        <v>4.1492000000000004</v>
      </c>
      <c r="F15" s="42" t="s">
        <v>70</v>
      </c>
      <c r="G15" s="15">
        <v>6.1346999999999996</v>
      </c>
      <c r="H15" s="38">
        <v>1.4207000000000001</v>
      </c>
      <c r="I15" s="38">
        <v>4.7141000000000002</v>
      </c>
      <c r="J15" s="38">
        <v>3.1030000000000002</v>
      </c>
      <c r="K15" s="38">
        <v>1.611</v>
      </c>
    </row>
    <row r="16" spans="1:11">
      <c r="A16" s="51" t="s">
        <v>90</v>
      </c>
      <c r="B16" s="38">
        <v>4.2641</v>
      </c>
      <c r="C16" s="38">
        <v>0.57830000000000004</v>
      </c>
      <c r="D16" s="38">
        <v>3.6857000000000002</v>
      </c>
      <c r="E16" s="38">
        <v>2.6385999999999998</v>
      </c>
      <c r="F16" s="38">
        <v>1.0470999999999999</v>
      </c>
      <c r="G16" s="15">
        <v>5.7817999999999996</v>
      </c>
      <c r="H16" s="42" t="s">
        <v>70</v>
      </c>
      <c r="I16" s="38">
        <v>5.4222000000000001</v>
      </c>
      <c r="J16" s="38">
        <v>4.3771000000000004</v>
      </c>
      <c r="K16" s="38">
        <v>1.0450999999999999</v>
      </c>
    </row>
    <row r="17" spans="1:11">
      <c r="A17" s="51" t="s">
        <v>91</v>
      </c>
      <c r="B17" s="38">
        <v>4.8135000000000003</v>
      </c>
      <c r="C17" s="38">
        <v>1.7566999999999999</v>
      </c>
      <c r="D17" s="38">
        <v>3.0567000000000002</v>
      </c>
      <c r="E17" s="38">
        <v>2.7046999999999999</v>
      </c>
      <c r="F17" s="42" t="s">
        <v>70</v>
      </c>
      <c r="G17" s="15">
        <v>4.0865999999999998</v>
      </c>
      <c r="H17" s="38">
        <v>1.2705</v>
      </c>
      <c r="I17" s="38">
        <v>2.8161</v>
      </c>
      <c r="J17" s="38">
        <v>1.2457</v>
      </c>
      <c r="K17" s="38">
        <v>1.5704</v>
      </c>
    </row>
    <row r="18" spans="1:11">
      <c r="A18" s="51" t="s">
        <v>92</v>
      </c>
      <c r="B18" s="38">
        <v>1.2352000000000001</v>
      </c>
      <c r="C18" s="42" t="s">
        <v>70</v>
      </c>
      <c r="D18" s="38">
        <v>0.87019999999999997</v>
      </c>
      <c r="E18" s="38">
        <v>0.87019999999999997</v>
      </c>
      <c r="F18" s="42" t="s">
        <v>70</v>
      </c>
      <c r="G18" s="15">
        <v>2.5659999999999998</v>
      </c>
      <c r="H18" s="42" t="s">
        <v>70</v>
      </c>
      <c r="I18" s="38">
        <v>2.2313000000000001</v>
      </c>
      <c r="J18" s="38">
        <v>1.3594999999999999</v>
      </c>
      <c r="K18" s="38">
        <v>0.87180000000000002</v>
      </c>
    </row>
    <row r="19" spans="1:11">
      <c r="A19" s="51" t="s">
        <v>93</v>
      </c>
      <c r="B19" s="42" t="s">
        <v>248</v>
      </c>
      <c r="C19" s="42" t="s">
        <v>248</v>
      </c>
      <c r="D19" s="42" t="s">
        <v>248</v>
      </c>
      <c r="E19" s="42" t="s">
        <v>248</v>
      </c>
      <c r="F19" s="42" t="s">
        <v>248</v>
      </c>
      <c r="G19" s="15">
        <v>2.4137</v>
      </c>
      <c r="H19" s="42" t="s">
        <v>70</v>
      </c>
      <c r="I19" s="38">
        <v>2.1692999999999998</v>
      </c>
      <c r="J19" s="38">
        <v>1.2366999999999999</v>
      </c>
      <c r="K19" s="38">
        <v>0.93259999999999998</v>
      </c>
    </row>
    <row r="20" spans="1:11">
      <c r="A20" s="51" t="s">
        <v>94</v>
      </c>
      <c r="B20" s="38">
        <v>1.4408000000000001</v>
      </c>
      <c r="C20" s="42" t="s">
        <v>70</v>
      </c>
      <c r="D20" s="38">
        <v>1.2705</v>
      </c>
      <c r="E20" s="38">
        <v>1.2705</v>
      </c>
      <c r="F20" s="42" t="s">
        <v>70</v>
      </c>
      <c r="G20" s="15">
        <v>3.6659000000000002</v>
      </c>
      <c r="H20" s="38">
        <v>0.95420000000000005</v>
      </c>
      <c r="I20" s="38">
        <v>2.7117</v>
      </c>
      <c r="J20" s="38">
        <v>0.96989999999999998</v>
      </c>
      <c r="K20" s="38">
        <v>1.7418</v>
      </c>
    </row>
    <row r="21" spans="1:11">
      <c r="A21" s="51" t="s">
        <v>95</v>
      </c>
      <c r="B21" s="38">
        <v>1.2723</v>
      </c>
      <c r="C21" s="38">
        <v>0.66659999999999997</v>
      </c>
      <c r="D21" s="38">
        <v>0.60580000000000001</v>
      </c>
      <c r="E21" s="38">
        <v>0.53410000000000002</v>
      </c>
      <c r="F21" s="42" t="s">
        <v>70</v>
      </c>
      <c r="G21" s="15">
        <v>1.3468</v>
      </c>
      <c r="H21" s="38">
        <v>0.54759999999999998</v>
      </c>
      <c r="I21" s="38">
        <v>0.79920000000000002</v>
      </c>
      <c r="J21" s="38">
        <v>0.54120000000000001</v>
      </c>
      <c r="K21" s="42" t="s">
        <v>70</v>
      </c>
    </row>
    <row r="22" spans="1:11">
      <c r="A22" s="51" t="s">
        <v>96</v>
      </c>
      <c r="B22" s="38">
        <v>0.67579999999999996</v>
      </c>
      <c r="C22" s="42" t="s">
        <v>70</v>
      </c>
      <c r="D22" s="38">
        <v>0.55740000000000001</v>
      </c>
      <c r="E22" s="42" t="s">
        <v>70</v>
      </c>
      <c r="F22" s="42" t="s">
        <v>70</v>
      </c>
      <c r="G22" s="15">
        <v>1.2563</v>
      </c>
      <c r="H22" s="38">
        <v>0.51039999999999996</v>
      </c>
      <c r="I22" s="38">
        <v>0.74580000000000002</v>
      </c>
      <c r="J22" s="42" t="s">
        <v>70</v>
      </c>
      <c r="K22" s="42" t="s">
        <v>70</v>
      </c>
    </row>
    <row r="23" spans="1:11">
      <c r="A23" s="51" t="s">
        <v>97</v>
      </c>
      <c r="B23" s="42" t="s">
        <v>70</v>
      </c>
      <c r="C23" s="42" t="s">
        <v>70</v>
      </c>
      <c r="D23" s="42" t="s">
        <v>70</v>
      </c>
      <c r="E23" s="42" t="s">
        <v>70</v>
      </c>
      <c r="F23" s="42" t="s">
        <v>70</v>
      </c>
      <c r="G23" s="15">
        <v>1.1228</v>
      </c>
      <c r="H23" s="42" t="s">
        <v>70</v>
      </c>
      <c r="I23" s="38">
        <v>0.77800000000000002</v>
      </c>
      <c r="J23" s="42" t="s">
        <v>70</v>
      </c>
      <c r="K23" s="42" t="s">
        <v>70</v>
      </c>
    </row>
    <row r="24" spans="1:11">
      <c r="A24" s="51" t="s">
        <v>98</v>
      </c>
      <c r="B24" s="38">
        <v>2.1273</v>
      </c>
      <c r="C24" s="38">
        <v>1.1579999999999999</v>
      </c>
      <c r="D24" s="38">
        <v>0.96930000000000005</v>
      </c>
      <c r="E24" s="38">
        <v>0.60809999999999997</v>
      </c>
      <c r="F24" s="42" t="s">
        <v>70</v>
      </c>
      <c r="G24" s="15">
        <v>2.8534000000000002</v>
      </c>
      <c r="H24" s="38">
        <v>0.96230000000000004</v>
      </c>
      <c r="I24" s="38">
        <v>1.8911</v>
      </c>
      <c r="J24" s="38">
        <v>1.5876999999999999</v>
      </c>
      <c r="K24" s="42" t="s">
        <v>70</v>
      </c>
    </row>
    <row r="25" spans="1:11">
      <c r="A25" s="51" t="s">
        <v>99</v>
      </c>
      <c r="B25" s="38">
        <v>3.8538000000000001</v>
      </c>
      <c r="C25" s="38">
        <v>1.5518000000000001</v>
      </c>
      <c r="D25" s="38">
        <v>2.302</v>
      </c>
      <c r="E25" s="38">
        <v>1.0251999999999999</v>
      </c>
      <c r="F25" s="38">
        <v>1.2767999999999999</v>
      </c>
      <c r="G25" s="15">
        <v>3.2313999999999998</v>
      </c>
      <c r="H25" s="38">
        <v>1.3327</v>
      </c>
      <c r="I25" s="38">
        <v>1.8986000000000001</v>
      </c>
      <c r="J25" s="38">
        <v>1.0384</v>
      </c>
      <c r="K25" s="38">
        <v>0.86029999999999995</v>
      </c>
    </row>
    <row r="26" spans="1:11">
      <c r="A26" s="51" t="s">
        <v>100</v>
      </c>
      <c r="B26" s="42" t="s">
        <v>70</v>
      </c>
      <c r="C26" s="42" t="s">
        <v>70</v>
      </c>
      <c r="D26" s="42" t="s">
        <v>70</v>
      </c>
      <c r="E26" s="42" t="s">
        <v>70</v>
      </c>
      <c r="F26" s="42" t="s">
        <v>70</v>
      </c>
      <c r="G26" s="15">
        <v>2.5377999999999998</v>
      </c>
      <c r="H26" s="38">
        <v>0.71760000000000002</v>
      </c>
      <c r="I26" s="38">
        <v>1.8202</v>
      </c>
      <c r="J26" s="38">
        <v>0.85299999999999998</v>
      </c>
      <c r="K26" s="38">
        <v>0.96719999999999995</v>
      </c>
    </row>
    <row r="27" spans="1:11">
      <c r="A27" s="51" t="s">
        <v>101</v>
      </c>
      <c r="B27" s="38">
        <v>3.2507999999999999</v>
      </c>
      <c r="C27" s="38">
        <v>0.65210000000000001</v>
      </c>
      <c r="D27" s="38">
        <v>2.5987</v>
      </c>
      <c r="E27" s="38">
        <v>2.3613</v>
      </c>
      <c r="F27" s="42" t="s">
        <v>70</v>
      </c>
      <c r="G27" s="15">
        <v>3.6610999999999998</v>
      </c>
      <c r="H27" s="38">
        <v>0.56930000000000003</v>
      </c>
      <c r="I27" s="38">
        <v>3.0918000000000001</v>
      </c>
      <c r="J27" s="38">
        <v>2.06</v>
      </c>
      <c r="K27" s="38">
        <v>1.0319</v>
      </c>
    </row>
    <row r="28" spans="1:11">
      <c r="A28" s="51" t="s">
        <v>102</v>
      </c>
      <c r="B28" s="42" t="s">
        <v>70</v>
      </c>
      <c r="C28" s="42" t="s">
        <v>70</v>
      </c>
      <c r="D28" s="42" t="s">
        <v>70</v>
      </c>
      <c r="E28" s="42" t="s">
        <v>70</v>
      </c>
      <c r="F28" s="42" t="s">
        <v>70</v>
      </c>
      <c r="G28" s="15">
        <v>0.75890000000000002</v>
      </c>
      <c r="H28" s="42" t="s">
        <v>70</v>
      </c>
      <c r="I28" s="42" t="s">
        <v>70</v>
      </c>
      <c r="J28" s="42" t="s">
        <v>70</v>
      </c>
      <c r="K28" s="42" t="s">
        <v>70</v>
      </c>
    </row>
    <row r="29" spans="1:11">
      <c r="A29" s="51" t="s">
        <v>103</v>
      </c>
      <c r="B29" s="42" t="s">
        <v>70</v>
      </c>
      <c r="C29" s="42" t="s">
        <v>70</v>
      </c>
      <c r="D29" s="42" t="s">
        <v>70</v>
      </c>
      <c r="E29" s="42" t="s">
        <v>70</v>
      </c>
      <c r="F29" s="42" t="s">
        <v>70</v>
      </c>
      <c r="G29" s="15">
        <v>1.1375999999999999</v>
      </c>
      <c r="H29" s="42" t="s">
        <v>70</v>
      </c>
      <c r="I29" s="38">
        <v>0.78380000000000005</v>
      </c>
      <c r="J29" s="42" t="s">
        <v>70</v>
      </c>
      <c r="K29" s="38">
        <v>0.55900000000000005</v>
      </c>
    </row>
    <row r="30" spans="1:11">
      <c r="A30" s="51" t="s">
        <v>104</v>
      </c>
      <c r="B30" s="42" t="s">
        <v>70</v>
      </c>
      <c r="C30" s="42" t="s">
        <v>70</v>
      </c>
      <c r="D30" s="42" t="s">
        <v>70</v>
      </c>
      <c r="E30" s="42" t="s">
        <v>70</v>
      </c>
      <c r="F30" s="42" t="s">
        <v>70</v>
      </c>
      <c r="G30" s="15">
        <v>2.5398000000000001</v>
      </c>
      <c r="H30" s="42" t="s">
        <v>70</v>
      </c>
      <c r="I30" s="38">
        <v>2.4192999999999998</v>
      </c>
      <c r="J30" s="38">
        <v>1.3714</v>
      </c>
      <c r="K30" s="38">
        <v>1.0479000000000001</v>
      </c>
    </row>
    <row r="31" spans="1:11">
      <c r="A31" s="51" t="s">
        <v>105</v>
      </c>
      <c r="B31" s="38">
        <v>2.0457999999999998</v>
      </c>
      <c r="C31" s="38">
        <v>0.62250000000000005</v>
      </c>
      <c r="D31" s="38">
        <v>1.4233</v>
      </c>
      <c r="E31" s="38">
        <v>1.1276999999999999</v>
      </c>
      <c r="F31" s="42" t="s">
        <v>70</v>
      </c>
      <c r="G31" s="15">
        <v>2.7744</v>
      </c>
      <c r="H31" s="38">
        <v>0.94710000000000005</v>
      </c>
      <c r="I31" s="38">
        <v>1.8272999999999999</v>
      </c>
      <c r="J31" s="38">
        <v>1.3426</v>
      </c>
      <c r="K31" s="42" t="s">
        <v>70</v>
      </c>
    </row>
    <row r="32" spans="1:11">
      <c r="A32" s="51" t="s">
        <v>106</v>
      </c>
      <c r="B32" s="38">
        <v>5.0007999999999999</v>
      </c>
      <c r="C32" s="38">
        <v>1.333</v>
      </c>
      <c r="D32" s="38">
        <v>3.6678000000000002</v>
      </c>
      <c r="E32" s="38">
        <v>3.2953000000000001</v>
      </c>
      <c r="F32" s="42" t="s">
        <v>70</v>
      </c>
      <c r="G32" s="15">
        <v>7.4855</v>
      </c>
      <c r="H32" s="38">
        <v>1.0422</v>
      </c>
      <c r="I32" s="38">
        <v>6.4433999999999996</v>
      </c>
      <c r="J32" s="38">
        <v>4.8041999999999998</v>
      </c>
      <c r="K32" s="38">
        <v>1.6391</v>
      </c>
    </row>
    <row r="33" spans="1:11">
      <c r="A33" s="51" t="s">
        <v>107</v>
      </c>
      <c r="B33" s="42" t="s">
        <v>248</v>
      </c>
      <c r="C33" s="42" t="s">
        <v>248</v>
      </c>
      <c r="D33" s="42" t="s">
        <v>248</v>
      </c>
      <c r="E33" s="42" t="s">
        <v>248</v>
      </c>
      <c r="F33" s="42" t="s">
        <v>248</v>
      </c>
      <c r="G33" s="15">
        <v>1.4522999999999999</v>
      </c>
      <c r="H33" s="42" t="s">
        <v>70</v>
      </c>
      <c r="I33" s="38">
        <v>1.1427</v>
      </c>
      <c r="J33" s="42" t="s">
        <v>70</v>
      </c>
      <c r="K33" s="38">
        <v>0.67020000000000002</v>
      </c>
    </row>
    <row r="34" spans="1:11">
      <c r="A34" s="51" t="s">
        <v>108</v>
      </c>
      <c r="B34" s="42" t="s">
        <v>248</v>
      </c>
      <c r="C34" s="42" t="s">
        <v>248</v>
      </c>
      <c r="D34" s="42" t="s">
        <v>248</v>
      </c>
      <c r="E34" s="42" t="s">
        <v>248</v>
      </c>
      <c r="F34" s="42" t="s">
        <v>248</v>
      </c>
      <c r="G34" s="15">
        <v>3.4607000000000001</v>
      </c>
      <c r="H34" s="38">
        <v>1.4225000000000001</v>
      </c>
      <c r="I34" s="38">
        <v>2.0381999999999998</v>
      </c>
      <c r="J34" s="42" t="s">
        <v>70</v>
      </c>
      <c r="K34" s="38">
        <v>1.7486999999999999</v>
      </c>
    </row>
    <row r="35" spans="1:11">
      <c r="A35" s="51" t="s">
        <v>109</v>
      </c>
      <c r="B35" s="38">
        <v>11.4016</v>
      </c>
      <c r="C35" s="38">
        <v>2.3805000000000001</v>
      </c>
      <c r="D35" s="38">
        <v>9.0212000000000003</v>
      </c>
      <c r="E35" s="38">
        <v>7.1902999999999997</v>
      </c>
      <c r="F35" s="38">
        <v>1.8309</v>
      </c>
      <c r="G35" s="15">
        <v>19.994900000000001</v>
      </c>
      <c r="H35" s="38">
        <v>1.4071</v>
      </c>
      <c r="I35" s="38">
        <v>18.587800000000001</v>
      </c>
      <c r="J35" s="38">
        <v>11.1013</v>
      </c>
      <c r="K35" s="38">
        <v>7.4865000000000004</v>
      </c>
    </row>
    <row r="36" spans="1:11">
      <c r="A36" s="51" t="s">
        <v>110</v>
      </c>
      <c r="B36" s="38">
        <v>5.7434000000000003</v>
      </c>
      <c r="C36" s="38">
        <v>2.1976</v>
      </c>
      <c r="D36" s="38">
        <v>3.5457000000000001</v>
      </c>
      <c r="E36" s="38">
        <v>2.5154000000000001</v>
      </c>
      <c r="F36" s="38">
        <v>1.0304</v>
      </c>
      <c r="G36" s="15">
        <v>6.0740999999999996</v>
      </c>
      <c r="H36" s="38">
        <v>2.0101</v>
      </c>
      <c r="I36" s="38">
        <v>4.0639000000000003</v>
      </c>
      <c r="J36" s="38">
        <v>1.2877000000000001</v>
      </c>
      <c r="K36" s="38">
        <v>2.7763</v>
      </c>
    </row>
    <row r="37" spans="1:11">
      <c r="A37" s="51" t="s">
        <v>111</v>
      </c>
      <c r="B37" s="38">
        <v>1.8975</v>
      </c>
      <c r="C37" s="38">
        <v>1.0812999999999999</v>
      </c>
      <c r="D37" s="38">
        <v>0.81620000000000004</v>
      </c>
      <c r="E37" s="38">
        <v>0.51759999999999995</v>
      </c>
      <c r="F37" s="42" t="s">
        <v>70</v>
      </c>
      <c r="G37" s="15">
        <v>4.0965999999999996</v>
      </c>
      <c r="H37" s="38">
        <v>1.0728</v>
      </c>
      <c r="I37" s="38">
        <v>3.0238</v>
      </c>
      <c r="J37" s="38">
        <v>1.1404000000000001</v>
      </c>
      <c r="K37" s="38">
        <v>1.8834</v>
      </c>
    </row>
    <row r="38" spans="1:11">
      <c r="A38" s="51" t="s">
        <v>112</v>
      </c>
      <c r="B38" s="38">
        <v>0.93810000000000004</v>
      </c>
      <c r="C38" s="42" t="s">
        <v>70</v>
      </c>
      <c r="D38" s="38">
        <v>0.69369999999999998</v>
      </c>
      <c r="E38" s="38">
        <v>0.69369999999999998</v>
      </c>
      <c r="F38" s="42" t="s">
        <v>70</v>
      </c>
      <c r="G38" s="15">
        <v>2.1122999999999998</v>
      </c>
      <c r="H38" s="42" t="s">
        <v>70</v>
      </c>
      <c r="I38" s="38">
        <v>1.9599</v>
      </c>
      <c r="J38" s="38">
        <v>1.2578</v>
      </c>
      <c r="K38" s="38">
        <v>0.70199999999999996</v>
      </c>
    </row>
    <row r="39" spans="1:11">
      <c r="A39" s="51" t="s">
        <v>113</v>
      </c>
      <c r="B39" s="38">
        <v>1.5795999999999999</v>
      </c>
      <c r="C39" s="38">
        <v>1.0565</v>
      </c>
      <c r="D39" s="38">
        <v>0.52310000000000001</v>
      </c>
      <c r="E39" s="42" t="s">
        <v>70</v>
      </c>
      <c r="F39" s="42" t="s">
        <v>70</v>
      </c>
      <c r="G39" s="15">
        <v>1.0052000000000001</v>
      </c>
      <c r="H39" s="42" t="s">
        <v>70</v>
      </c>
      <c r="I39" s="38">
        <v>0.70979999999999999</v>
      </c>
      <c r="J39" s="42" t="s">
        <v>70</v>
      </c>
      <c r="K39" s="42" t="s">
        <v>70</v>
      </c>
    </row>
    <row r="40" spans="1:11">
      <c r="A40" s="51" t="s">
        <v>114</v>
      </c>
      <c r="B40" s="38">
        <v>1.7887</v>
      </c>
      <c r="C40" s="42" t="s">
        <v>70</v>
      </c>
      <c r="D40" s="38">
        <v>1.3804000000000001</v>
      </c>
      <c r="E40" s="38">
        <v>1.296</v>
      </c>
      <c r="F40" s="42" t="s">
        <v>70</v>
      </c>
      <c r="G40" s="15">
        <v>5.0509000000000004</v>
      </c>
      <c r="H40" s="38">
        <v>0.54249999999999998</v>
      </c>
      <c r="I40" s="38">
        <v>4.5084</v>
      </c>
      <c r="J40" s="38">
        <v>3.3174000000000001</v>
      </c>
      <c r="K40" s="38">
        <v>1.1910000000000001</v>
      </c>
    </row>
    <row r="41" spans="1:11">
      <c r="A41" s="51" t="s">
        <v>115</v>
      </c>
      <c r="B41" s="38">
        <v>5.1741000000000001</v>
      </c>
      <c r="C41" s="38">
        <v>0.82379999999999998</v>
      </c>
      <c r="D41" s="38">
        <v>4.3503999999999996</v>
      </c>
      <c r="E41" s="38">
        <v>2.9443999999999999</v>
      </c>
      <c r="F41" s="38">
        <v>1.4059999999999999</v>
      </c>
      <c r="G41" s="15">
        <v>6.7354000000000003</v>
      </c>
      <c r="H41" s="38">
        <v>0.98129999999999995</v>
      </c>
      <c r="I41" s="38">
        <v>5.7541000000000002</v>
      </c>
      <c r="J41" s="38">
        <v>3.7010000000000001</v>
      </c>
      <c r="K41" s="38">
        <v>2.0529999999999999</v>
      </c>
    </row>
    <row r="42" spans="1:11">
      <c r="A42" s="51" t="s">
        <v>116</v>
      </c>
      <c r="B42" s="42" t="s">
        <v>248</v>
      </c>
      <c r="C42" s="42" t="s">
        <v>248</v>
      </c>
      <c r="D42" s="42" t="s">
        <v>248</v>
      </c>
      <c r="E42" s="42" t="s">
        <v>248</v>
      </c>
      <c r="F42" s="42" t="s">
        <v>248</v>
      </c>
      <c r="G42" s="15">
        <v>2.0406</v>
      </c>
      <c r="H42" s="42" t="s">
        <v>70</v>
      </c>
      <c r="I42" s="38">
        <v>1.728</v>
      </c>
      <c r="J42" s="38">
        <v>0.93510000000000004</v>
      </c>
      <c r="K42" s="38">
        <v>0.79300000000000004</v>
      </c>
    </row>
    <row r="43" spans="1:11">
      <c r="A43" s="51" t="s">
        <v>117</v>
      </c>
      <c r="B43" s="38">
        <v>3.7896999999999998</v>
      </c>
      <c r="C43" s="38">
        <v>1.0447</v>
      </c>
      <c r="D43" s="38">
        <v>2.7450000000000001</v>
      </c>
      <c r="E43" s="38">
        <v>2.1634000000000002</v>
      </c>
      <c r="F43" s="38">
        <v>0.58169999999999999</v>
      </c>
      <c r="G43" s="15">
        <v>5.3507999999999996</v>
      </c>
      <c r="H43" s="38">
        <v>1.504</v>
      </c>
      <c r="I43" s="38">
        <v>3.8468</v>
      </c>
      <c r="J43" s="38">
        <v>2.0127000000000002</v>
      </c>
      <c r="K43" s="38">
        <v>1.8340000000000001</v>
      </c>
    </row>
    <row r="44" spans="1:11">
      <c r="A44" s="51" t="s">
        <v>118</v>
      </c>
      <c r="B44" s="38">
        <v>0.50060000000000004</v>
      </c>
      <c r="C44" s="42" t="s">
        <v>70</v>
      </c>
      <c r="D44" s="42" t="s">
        <v>70</v>
      </c>
      <c r="E44" s="42" t="s">
        <v>70</v>
      </c>
      <c r="F44" s="42" t="s">
        <v>70</v>
      </c>
      <c r="G44" s="15">
        <v>1.1567000000000001</v>
      </c>
      <c r="H44" s="42" t="s">
        <v>70</v>
      </c>
      <c r="I44" s="38">
        <v>0.72130000000000005</v>
      </c>
      <c r="J44" s="38">
        <v>0.54690000000000005</v>
      </c>
      <c r="K44" s="42" t="s">
        <v>70</v>
      </c>
    </row>
    <row r="45" spans="1:11">
      <c r="A45" s="51" t="s">
        <v>119</v>
      </c>
      <c r="B45" s="42" t="s">
        <v>248</v>
      </c>
      <c r="C45" s="42" t="s">
        <v>248</v>
      </c>
      <c r="D45" s="42" t="s">
        <v>248</v>
      </c>
      <c r="E45" s="42" t="s">
        <v>248</v>
      </c>
      <c r="F45" s="42" t="s">
        <v>248</v>
      </c>
      <c r="G45" s="15">
        <v>2.8917999999999999</v>
      </c>
      <c r="H45" s="42" t="s">
        <v>70</v>
      </c>
      <c r="I45" s="38">
        <v>2.6855000000000002</v>
      </c>
      <c r="J45" s="38">
        <v>1.7776000000000001</v>
      </c>
      <c r="K45" s="38">
        <v>0.90790000000000004</v>
      </c>
    </row>
    <row r="46" spans="1:11">
      <c r="A46" s="51" t="s">
        <v>120</v>
      </c>
      <c r="B46" s="38">
        <v>1.3665</v>
      </c>
      <c r="C46" s="38">
        <v>0.54820000000000002</v>
      </c>
      <c r="D46" s="38">
        <v>0.81820000000000004</v>
      </c>
      <c r="E46" s="38">
        <v>0.72150000000000003</v>
      </c>
      <c r="F46" s="42" t="s">
        <v>70</v>
      </c>
      <c r="G46" s="15">
        <v>2.5634999999999999</v>
      </c>
      <c r="H46" s="38">
        <v>0.63990000000000002</v>
      </c>
      <c r="I46" s="38">
        <v>1.9236</v>
      </c>
      <c r="J46" s="38">
        <v>1.8449</v>
      </c>
      <c r="K46" s="42" t="s">
        <v>70</v>
      </c>
    </row>
    <row r="47" spans="1:11">
      <c r="A47" s="51" t="s">
        <v>121</v>
      </c>
      <c r="B47" s="38">
        <v>8.1220999999999997</v>
      </c>
      <c r="C47" s="38">
        <v>2.1063000000000001</v>
      </c>
      <c r="D47" s="38">
        <v>6.0159000000000002</v>
      </c>
      <c r="E47" s="38">
        <v>5.2576000000000001</v>
      </c>
      <c r="F47" s="38">
        <v>0.75829999999999997</v>
      </c>
      <c r="G47" s="15">
        <v>7.7972999999999999</v>
      </c>
      <c r="H47" s="38">
        <v>2.1635</v>
      </c>
      <c r="I47" s="38">
        <v>5.6337000000000002</v>
      </c>
      <c r="J47" s="38">
        <v>4.9036999999999997</v>
      </c>
      <c r="K47" s="38">
        <v>0.73</v>
      </c>
    </row>
    <row r="48" spans="1:11">
      <c r="A48" s="51" t="s">
        <v>122</v>
      </c>
      <c r="B48" s="38">
        <v>3.7044000000000001</v>
      </c>
      <c r="C48" s="42" t="s">
        <v>70</v>
      </c>
      <c r="D48" s="38">
        <v>3.2572999999999999</v>
      </c>
      <c r="E48" s="38">
        <v>2.7277999999999998</v>
      </c>
      <c r="F48" s="38">
        <v>0.52949999999999997</v>
      </c>
      <c r="G48" s="15">
        <v>7.1566000000000001</v>
      </c>
      <c r="H48" s="38">
        <v>0.67479999999999996</v>
      </c>
      <c r="I48" s="38">
        <v>6.4819000000000004</v>
      </c>
      <c r="J48" s="38">
        <v>4.6318999999999999</v>
      </c>
      <c r="K48" s="38">
        <v>1.8499000000000001</v>
      </c>
    </row>
    <row r="49" spans="1:11">
      <c r="A49" s="51" t="s">
        <v>123</v>
      </c>
      <c r="B49" s="38">
        <v>1.3602000000000001</v>
      </c>
      <c r="C49" s="38">
        <v>0.69359999999999999</v>
      </c>
      <c r="D49" s="38">
        <v>0.66669999999999996</v>
      </c>
      <c r="E49" s="42" t="s">
        <v>70</v>
      </c>
      <c r="F49" s="42" t="s">
        <v>70</v>
      </c>
      <c r="G49" s="15">
        <v>1.0530999999999999</v>
      </c>
      <c r="H49" s="42" t="s">
        <v>70</v>
      </c>
      <c r="I49" s="38">
        <v>0.75739999999999996</v>
      </c>
      <c r="J49" s="38">
        <v>0.56689999999999996</v>
      </c>
      <c r="K49" s="42" t="s">
        <v>70</v>
      </c>
    </row>
    <row r="50" spans="1:11">
      <c r="A50" s="51" t="s">
        <v>124</v>
      </c>
      <c r="B50" s="38">
        <v>2.6333000000000002</v>
      </c>
      <c r="C50" s="38">
        <v>0.92820000000000003</v>
      </c>
      <c r="D50" s="38">
        <v>1.7051000000000001</v>
      </c>
      <c r="E50" s="38">
        <v>1.1674</v>
      </c>
      <c r="F50" s="38">
        <v>0.53759999999999997</v>
      </c>
      <c r="G50" s="15">
        <v>3.8210999999999999</v>
      </c>
      <c r="H50" s="38">
        <v>1.6434</v>
      </c>
      <c r="I50" s="38">
        <v>2.1778</v>
      </c>
      <c r="J50" s="38">
        <v>1.3124</v>
      </c>
      <c r="K50" s="38">
        <v>0.86539999999999995</v>
      </c>
    </row>
    <row r="51" spans="1:11">
      <c r="A51" s="51" t="s">
        <v>125</v>
      </c>
      <c r="B51" s="42" t="s">
        <v>248</v>
      </c>
      <c r="C51" s="42" t="s">
        <v>248</v>
      </c>
      <c r="D51" s="42" t="s">
        <v>248</v>
      </c>
      <c r="E51" s="42" t="s">
        <v>248</v>
      </c>
      <c r="F51" s="42" t="s">
        <v>248</v>
      </c>
      <c r="G51" s="15">
        <v>4.8338999999999999</v>
      </c>
      <c r="H51" s="38">
        <v>0.58709999999999996</v>
      </c>
      <c r="I51" s="38">
        <v>4.2468000000000004</v>
      </c>
      <c r="J51" s="38">
        <v>3.4674</v>
      </c>
      <c r="K51" s="38">
        <v>0.77939999999999998</v>
      </c>
    </row>
    <row r="52" spans="1:11">
      <c r="A52" s="51" t="s">
        <v>126</v>
      </c>
      <c r="B52" s="42" t="s">
        <v>70</v>
      </c>
      <c r="C52" s="42" t="s">
        <v>70</v>
      </c>
      <c r="D52" s="42" t="s">
        <v>70</v>
      </c>
      <c r="E52" s="42" t="s">
        <v>70</v>
      </c>
      <c r="F52" s="42" t="s">
        <v>70</v>
      </c>
      <c r="G52" s="15">
        <v>0.52290000000000003</v>
      </c>
      <c r="H52" s="42" t="s">
        <v>70</v>
      </c>
      <c r="I52" s="42" t="s">
        <v>70</v>
      </c>
      <c r="J52" s="42" t="s">
        <v>70</v>
      </c>
      <c r="K52" s="42" t="s">
        <v>70</v>
      </c>
    </row>
    <row r="53" spans="1:11">
      <c r="A53" s="51" t="s">
        <v>127</v>
      </c>
      <c r="B53" s="38">
        <v>1.9528000000000001</v>
      </c>
      <c r="C53" s="38">
        <v>0.66849999999999998</v>
      </c>
      <c r="D53" s="38">
        <v>1.2843</v>
      </c>
      <c r="E53" s="38">
        <v>0.65390000000000004</v>
      </c>
      <c r="F53" s="38">
        <v>0.63029999999999997</v>
      </c>
      <c r="G53" s="15">
        <v>3.165</v>
      </c>
      <c r="H53" s="38">
        <v>0.71030000000000004</v>
      </c>
      <c r="I53" s="38">
        <v>2.4546999999999999</v>
      </c>
      <c r="J53" s="38">
        <v>1.1547000000000001</v>
      </c>
      <c r="K53" s="38">
        <v>1.3</v>
      </c>
    </row>
    <row r="54" spans="1:11">
      <c r="A54" s="51" t="s">
        <v>128</v>
      </c>
      <c r="B54" s="38">
        <v>1.5216000000000001</v>
      </c>
      <c r="C54" s="42" t="s">
        <v>70</v>
      </c>
      <c r="D54" s="38">
        <v>1.5216000000000001</v>
      </c>
      <c r="E54" s="38">
        <v>1.5216000000000001</v>
      </c>
      <c r="F54" s="42" t="s">
        <v>70</v>
      </c>
      <c r="G54" s="15">
        <v>3.0979000000000001</v>
      </c>
      <c r="H54" s="42" t="s">
        <v>70</v>
      </c>
      <c r="I54" s="38">
        <v>2.6433</v>
      </c>
      <c r="J54" s="38">
        <v>1.7673000000000001</v>
      </c>
      <c r="K54" s="38">
        <v>0.876</v>
      </c>
    </row>
    <row r="55" spans="1:11">
      <c r="A55" s="40" t="s">
        <v>129</v>
      </c>
      <c r="B55" s="41"/>
      <c r="C55" s="41"/>
      <c r="D55" s="41"/>
      <c r="E55" s="41"/>
      <c r="F55" s="41"/>
      <c r="G55" s="41"/>
      <c r="H55" s="41"/>
      <c r="I55" s="41"/>
      <c r="J55" s="41"/>
      <c r="K55" s="41"/>
    </row>
    <row r="56" spans="1:11">
      <c r="A56" s="52" t="s">
        <v>131</v>
      </c>
      <c r="B56" s="38">
        <v>4.3212000000000002</v>
      </c>
      <c r="C56" s="38">
        <v>1.8392999999999999</v>
      </c>
      <c r="D56" s="38">
        <v>2.4820000000000002</v>
      </c>
      <c r="E56" s="38">
        <v>0.80220000000000002</v>
      </c>
      <c r="F56" s="38">
        <v>1.6798</v>
      </c>
      <c r="G56" s="15">
        <v>5.1463000000000001</v>
      </c>
      <c r="H56" s="38">
        <v>1.4545999999999999</v>
      </c>
      <c r="I56" s="38">
        <v>3.6917</v>
      </c>
      <c r="J56" s="38">
        <v>1.8988</v>
      </c>
      <c r="K56" s="38">
        <v>1.7928999999999999</v>
      </c>
    </row>
    <row r="57" spans="1:11">
      <c r="A57" s="52" t="s">
        <v>180</v>
      </c>
      <c r="B57" s="38">
        <v>2.7907000000000002</v>
      </c>
      <c r="C57" s="38">
        <v>0.58499999999999996</v>
      </c>
      <c r="D57" s="38">
        <v>2.2057000000000002</v>
      </c>
      <c r="E57" s="38">
        <v>1.958</v>
      </c>
      <c r="F57" s="42" t="s">
        <v>70</v>
      </c>
      <c r="G57" s="15">
        <v>4.5723000000000003</v>
      </c>
      <c r="H57" s="38">
        <v>0.7681</v>
      </c>
      <c r="I57" s="38">
        <v>3.8041999999999998</v>
      </c>
      <c r="J57" s="38">
        <v>2.4224999999999999</v>
      </c>
      <c r="K57" s="38">
        <v>1.3815999999999999</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K59"/>
  <sheetViews>
    <sheetView workbookViewId="0"/>
  </sheetViews>
  <sheetFormatPr defaultRowHeight="15"/>
  <cols>
    <col min="1" max="1" width="26" customWidth="1"/>
    <col min="2" max="11" width="16" customWidth="1"/>
  </cols>
  <sheetData>
    <row r="1" spans="1:11">
      <c r="A1" s="2" t="s">
        <v>33</v>
      </c>
    </row>
    <row r="2" spans="1:11">
      <c r="A2" s="43" t="s">
        <v>73</v>
      </c>
      <c r="B2" s="66">
        <v>2005</v>
      </c>
      <c r="C2" s="45"/>
      <c r="D2" s="45"/>
      <c r="E2" s="45"/>
      <c r="F2" s="45"/>
      <c r="G2" s="66">
        <v>2007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6.1954000000000002</v>
      </c>
      <c r="C4" s="38">
        <v>0.78239999999999998</v>
      </c>
      <c r="D4" s="38">
        <v>5.4130000000000003</v>
      </c>
      <c r="E4" s="38">
        <v>3.9990000000000001</v>
      </c>
      <c r="F4" s="38">
        <v>1.415</v>
      </c>
      <c r="G4" s="15">
        <v>6.6020000000000003</v>
      </c>
      <c r="H4" s="38">
        <v>0.73480000000000001</v>
      </c>
      <c r="I4" s="38">
        <v>5.8672000000000004</v>
      </c>
      <c r="J4" s="38">
        <v>4.0781000000000001</v>
      </c>
      <c r="K4" s="38">
        <v>1.7890999999999999</v>
      </c>
    </row>
    <row r="5" spans="1:11">
      <c r="A5" s="51" t="s">
        <v>79</v>
      </c>
      <c r="B5" s="38">
        <v>1.2158</v>
      </c>
      <c r="C5" s="42" t="s">
        <v>70</v>
      </c>
      <c r="D5" s="38">
        <v>1.0718000000000001</v>
      </c>
      <c r="E5" s="38">
        <v>0.98370000000000002</v>
      </c>
      <c r="F5" s="42" t="s">
        <v>70</v>
      </c>
      <c r="G5" s="15">
        <v>2.0362</v>
      </c>
      <c r="H5" s="42" t="s">
        <v>70</v>
      </c>
      <c r="I5" s="38">
        <v>1.8052999999999999</v>
      </c>
      <c r="J5" s="38">
        <v>1.7213000000000001</v>
      </c>
      <c r="K5" s="42" t="s">
        <v>70</v>
      </c>
    </row>
    <row r="6" spans="1:11">
      <c r="A6" s="51" t="s">
        <v>80</v>
      </c>
      <c r="B6" s="38">
        <v>15.4434</v>
      </c>
      <c r="C6" s="42" t="s">
        <v>70</v>
      </c>
      <c r="D6" s="38">
        <v>15.0566</v>
      </c>
      <c r="E6" s="38">
        <v>11.4832</v>
      </c>
      <c r="F6" s="38">
        <v>3.5733999999999999</v>
      </c>
      <c r="G6" s="15">
        <v>16.528099999999998</v>
      </c>
      <c r="H6" s="38">
        <v>0.54300000000000004</v>
      </c>
      <c r="I6" s="38">
        <v>15.985099999999999</v>
      </c>
      <c r="J6" s="38">
        <v>10.949</v>
      </c>
      <c r="K6" s="38">
        <v>5.0361000000000002</v>
      </c>
    </row>
    <row r="7" spans="1:11">
      <c r="A7" s="51" t="s">
        <v>81</v>
      </c>
      <c r="B7" s="38">
        <v>14.2125</v>
      </c>
      <c r="C7" s="38">
        <v>2.0735999999999999</v>
      </c>
      <c r="D7" s="38">
        <v>12.1389</v>
      </c>
      <c r="E7" s="38">
        <v>9.9992999999999999</v>
      </c>
      <c r="F7" s="38">
        <v>2.1714000000000002</v>
      </c>
      <c r="G7" s="15">
        <v>10.15</v>
      </c>
      <c r="H7" s="38">
        <v>1.2477</v>
      </c>
      <c r="I7" s="38">
        <v>8.9023000000000003</v>
      </c>
      <c r="J7" s="38">
        <v>6.7607999999999997</v>
      </c>
      <c r="K7" s="38">
        <v>2.1414</v>
      </c>
    </row>
    <row r="8" spans="1:11">
      <c r="A8" s="51" t="s">
        <v>82</v>
      </c>
      <c r="B8" s="38">
        <v>1.4572000000000001</v>
      </c>
      <c r="C8" s="38">
        <v>0.75329999999999997</v>
      </c>
      <c r="D8" s="38">
        <v>0.70379999999999998</v>
      </c>
      <c r="E8" s="42" t="s">
        <v>70</v>
      </c>
      <c r="F8" s="42" t="s">
        <v>70</v>
      </c>
      <c r="G8" s="15">
        <v>3.4733999999999998</v>
      </c>
      <c r="H8" s="42" t="s">
        <v>70</v>
      </c>
      <c r="I8" s="38">
        <v>3.2111999999999998</v>
      </c>
      <c r="J8" s="38">
        <v>0.91210000000000002</v>
      </c>
      <c r="K8" s="38">
        <v>2.2991999999999999</v>
      </c>
    </row>
    <row r="9" spans="1:11">
      <c r="A9" s="51" t="s">
        <v>83</v>
      </c>
      <c r="B9" s="38">
        <v>21.055700000000002</v>
      </c>
      <c r="C9" s="38">
        <v>1.1458999999999999</v>
      </c>
      <c r="D9" s="38">
        <v>19.909800000000001</v>
      </c>
      <c r="E9" s="38">
        <v>17.940100000000001</v>
      </c>
      <c r="F9" s="38">
        <v>1.9810000000000001</v>
      </c>
      <c r="G9" s="15">
        <v>21.7942</v>
      </c>
      <c r="H9" s="38">
        <v>0.84419999999999995</v>
      </c>
      <c r="I9" s="38">
        <v>20.950099999999999</v>
      </c>
      <c r="J9" s="38">
        <v>18.618200000000002</v>
      </c>
      <c r="K9" s="38">
        <v>2.3319000000000001</v>
      </c>
    </row>
    <row r="10" spans="1:11">
      <c r="A10" s="51" t="s">
        <v>84</v>
      </c>
      <c r="B10" s="38">
        <v>7.1146000000000003</v>
      </c>
      <c r="C10" s="38">
        <v>1.1396999999999999</v>
      </c>
      <c r="D10" s="38">
        <v>5.9748999999999999</v>
      </c>
      <c r="E10" s="38">
        <v>2.6248999999999998</v>
      </c>
      <c r="F10" s="38">
        <v>3.35</v>
      </c>
      <c r="G10" s="15">
        <v>6.6082000000000001</v>
      </c>
      <c r="H10" s="42" t="s">
        <v>70</v>
      </c>
      <c r="I10" s="38">
        <v>6.1284999999999998</v>
      </c>
      <c r="J10" s="38">
        <v>2.6920999999999999</v>
      </c>
      <c r="K10" s="38">
        <v>3.4363000000000001</v>
      </c>
    </row>
    <row r="11" spans="1:11">
      <c r="A11" s="51" t="s">
        <v>85</v>
      </c>
      <c r="B11" s="38">
        <v>3.2458999999999998</v>
      </c>
      <c r="C11" s="42" t="s">
        <v>70</v>
      </c>
      <c r="D11" s="38">
        <v>2.8052000000000001</v>
      </c>
      <c r="E11" s="38">
        <v>0.92359999999999998</v>
      </c>
      <c r="F11" s="38">
        <v>1.8815</v>
      </c>
      <c r="G11" s="15">
        <v>4.1609999999999996</v>
      </c>
      <c r="H11" s="42" t="s">
        <v>70</v>
      </c>
      <c r="I11" s="38">
        <v>3.7685</v>
      </c>
      <c r="J11" s="38">
        <v>1.4149</v>
      </c>
      <c r="K11" s="38">
        <v>2.3536000000000001</v>
      </c>
    </row>
    <row r="12" spans="1:11">
      <c r="A12" s="51" t="s">
        <v>86</v>
      </c>
      <c r="B12" s="38">
        <v>3.6890000000000001</v>
      </c>
      <c r="C12" s="38">
        <v>1.4097999999999999</v>
      </c>
      <c r="D12" s="38">
        <v>2.2791999999999999</v>
      </c>
      <c r="E12" s="38">
        <v>1.6223000000000001</v>
      </c>
      <c r="F12" s="38">
        <v>0.65920000000000001</v>
      </c>
      <c r="G12" s="15">
        <v>2.5592999999999999</v>
      </c>
      <c r="H12" s="38">
        <v>0.6573</v>
      </c>
      <c r="I12" s="38">
        <v>1.9019999999999999</v>
      </c>
      <c r="J12" s="38">
        <v>0.56279999999999997</v>
      </c>
      <c r="K12" s="38">
        <v>1.3391</v>
      </c>
    </row>
    <row r="13" spans="1:11">
      <c r="A13" s="51" t="s">
        <v>87</v>
      </c>
      <c r="B13" s="38">
        <v>5.5113000000000003</v>
      </c>
      <c r="C13" s="38">
        <v>1.1134999999999999</v>
      </c>
      <c r="D13" s="38">
        <v>4.3977000000000004</v>
      </c>
      <c r="E13" s="38">
        <v>1.2654000000000001</v>
      </c>
      <c r="F13" s="38">
        <v>3.1322999999999999</v>
      </c>
      <c r="G13" s="15">
        <v>5.7058999999999997</v>
      </c>
      <c r="H13" s="38">
        <v>1.1762999999999999</v>
      </c>
      <c r="I13" s="38">
        <v>4.5294999999999996</v>
      </c>
      <c r="J13" s="38">
        <v>0.63419999999999999</v>
      </c>
      <c r="K13" s="38">
        <v>3.8953000000000002</v>
      </c>
    </row>
    <row r="14" spans="1:11">
      <c r="A14" s="51" t="s">
        <v>88</v>
      </c>
      <c r="B14" s="38">
        <v>2.0619000000000001</v>
      </c>
      <c r="C14" s="42" t="s">
        <v>70</v>
      </c>
      <c r="D14" s="38">
        <v>1.7979000000000001</v>
      </c>
      <c r="E14" s="38">
        <v>0.83750000000000002</v>
      </c>
      <c r="F14" s="38">
        <v>0.96040000000000003</v>
      </c>
      <c r="G14" s="15">
        <v>2.2200000000000002</v>
      </c>
      <c r="H14" s="42" t="s">
        <v>70</v>
      </c>
      <c r="I14" s="38">
        <v>2.0644999999999998</v>
      </c>
      <c r="J14" s="38">
        <v>0.78680000000000005</v>
      </c>
      <c r="K14" s="38">
        <v>1.2778</v>
      </c>
    </row>
    <row r="15" spans="1:11">
      <c r="A15" s="51" t="s">
        <v>89</v>
      </c>
      <c r="B15" s="38">
        <v>6.9577999999999998</v>
      </c>
      <c r="C15" s="38">
        <v>0.7893</v>
      </c>
      <c r="D15" s="38">
        <v>6.1684999999999999</v>
      </c>
      <c r="E15" s="38">
        <v>3.6955</v>
      </c>
      <c r="F15" s="38">
        <v>2.4731000000000001</v>
      </c>
      <c r="G15" s="15">
        <v>7.1364000000000001</v>
      </c>
      <c r="H15" s="38">
        <v>0.68889999999999996</v>
      </c>
      <c r="I15" s="38">
        <v>6.4474</v>
      </c>
      <c r="J15" s="38">
        <v>3.6899000000000002</v>
      </c>
      <c r="K15" s="38">
        <v>2.7576000000000001</v>
      </c>
    </row>
    <row r="16" spans="1:11">
      <c r="A16" s="51" t="s">
        <v>90</v>
      </c>
      <c r="B16" s="38">
        <v>6.3259999999999996</v>
      </c>
      <c r="C16" s="38">
        <v>0.56969999999999998</v>
      </c>
      <c r="D16" s="38">
        <v>5.7564000000000002</v>
      </c>
      <c r="E16" s="38">
        <v>4.0077999999999996</v>
      </c>
      <c r="F16" s="38">
        <v>1.7485999999999999</v>
      </c>
      <c r="G16" s="15">
        <v>5.7317</v>
      </c>
      <c r="H16" s="42" t="s">
        <v>70</v>
      </c>
      <c r="I16" s="38">
        <v>5.4238999999999997</v>
      </c>
      <c r="J16" s="38">
        <v>3.5373000000000001</v>
      </c>
      <c r="K16" s="38">
        <v>1.8866000000000001</v>
      </c>
    </row>
    <row r="17" spans="1:11">
      <c r="A17" s="51" t="s">
        <v>91</v>
      </c>
      <c r="B17" s="38">
        <v>2.5156000000000001</v>
      </c>
      <c r="C17" s="38">
        <v>0.61739999999999995</v>
      </c>
      <c r="D17" s="38">
        <v>1.8982000000000001</v>
      </c>
      <c r="E17" s="38">
        <v>1.1692</v>
      </c>
      <c r="F17" s="38">
        <v>0.72899999999999998</v>
      </c>
      <c r="G17" s="15">
        <v>3.8083999999999998</v>
      </c>
      <c r="H17" s="38">
        <v>0.91710000000000003</v>
      </c>
      <c r="I17" s="38">
        <v>2.8913000000000002</v>
      </c>
      <c r="J17" s="38">
        <v>1.9083000000000001</v>
      </c>
      <c r="K17" s="38">
        <v>0.98299999999999998</v>
      </c>
    </row>
    <row r="18" spans="1:11">
      <c r="A18" s="51" t="s">
        <v>92</v>
      </c>
      <c r="B18" s="38">
        <v>2.4245999999999999</v>
      </c>
      <c r="C18" s="42" t="s">
        <v>70</v>
      </c>
      <c r="D18" s="38">
        <v>2.11</v>
      </c>
      <c r="E18" s="38">
        <v>1.0758000000000001</v>
      </c>
      <c r="F18" s="38">
        <v>1.0342</v>
      </c>
      <c r="G18" s="15">
        <v>3.5207999999999999</v>
      </c>
      <c r="H18" s="42" t="s">
        <v>70</v>
      </c>
      <c r="I18" s="38">
        <v>3.0697999999999999</v>
      </c>
      <c r="J18" s="38">
        <v>1.6821999999999999</v>
      </c>
      <c r="K18" s="38">
        <v>1.3875999999999999</v>
      </c>
    </row>
    <row r="19" spans="1:11">
      <c r="A19" s="51" t="s">
        <v>93</v>
      </c>
      <c r="B19" s="38">
        <v>2.4577</v>
      </c>
      <c r="C19" s="42" t="s">
        <v>70</v>
      </c>
      <c r="D19" s="38">
        <v>2.0943000000000001</v>
      </c>
      <c r="E19" s="38">
        <v>1.35</v>
      </c>
      <c r="F19" s="38">
        <v>0.74429999999999996</v>
      </c>
      <c r="G19" s="15">
        <v>3.0966</v>
      </c>
      <c r="H19" s="42" t="s">
        <v>70</v>
      </c>
      <c r="I19" s="38">
        <v>3.0110000000000001</v>
      </c>
      <c r="J19" s="38">
        <v>1.3131999999999999</v>
      </c>
      <c r="K19" s="38">
        <v>1.6978</v>
      </c>
    </row>
    <row r="20" spans="1:11">
      <c r="A20" s="51" t="s">
        <v>94</v>
      </c>
      <c r="B20" s="38">
        <v>3.5394999999999999</v>
      </c>
      <c r="C20" s="38">
        <v>0.53680000000000005</v>
      </c>
      <c r="D20" s="38">
        <v>3.0026999999999999</v>
      </c>
      <c r="E20" s="38">
        <v>1.6375</v>
      </c>
      <c r="F20" s="38">
        <v>1.3652</v>
      </c>
      <c r="G20" s="15">
        <v>4.2115999999999998</v>
      </c>
      <c r="H20" s="42" t="s">
        <v>70</v>
      </c>
      <c r="I20" s="38">
        <v>4.0484</v>
      </c>
      <c r="J20" s="38">
        <v>2.9028999999999998</v>
      </c>
      <c r="K20" s="38">
        <v>1.1455</v>
      </c>
    </row>
    <row r="21" spans="1:11">
      <c r="A21" s="51" t="s">
        <v>95</v>
      </c>
      <c r="B21" s="38">
        <v>1.204</v>
      </c>
      <c r="C21" s="42" t="s">
        <v>70</v>
      </c>
      <c r="D21" s="38">
        <v>0.91269999999999996</v>
      </c>
      <c r="E21" s="42" t="s">
        <v>70</v>
      </c>
      <c r="F21" s="38">
        <v>0.50549999999999995</v>
      </c>
      <c r="G21" s="15">
        <v>1.5307999999999999</v>
      </c>
      <c r="H21" s="42" t="s">
        <v>70</v>
      </c>
      <c r="I21" s="38">
        <v>1.2612000000000001</v>
      </c>
      <c r="J21" s="42" t="s">
        <v>70</v>
      </c>
      <c r="K21" s="38">
        <v>0.77159999999999995</v>
      </c>
    </row>
    <row r="22" spans="1:11">
      <c r="A22" s="51" t="s">
        <v>96</v>
      </c>
      <c r="B22" s="38">
        <v>1.1713</v>
      </c>
      <c r="C22" s="42" t="s">
        <v>70</v>
      </c>
      <c r="D22" s="38">
        <v>1.0494000000000001</v>
      </c>
      <c r="E22" s="42" t="s">
        <v>70</v>
      </c>
      <c r="F22" s="38">
        <v>0.6028</v>
      </c>
      <c r="G22" s="15">
        <v>1.3247</v>
      </c>
      <c r="H22" s="42" t="s">
        <v>70</v>
      </c>
      <c r="I22" s="38">
        <v>1.256</v>
      </c>
      <c r="J22" s="38">
        <v>0.54790000000000005</v>
      </c>
      <c r="K22" s="38">
        <v>0.70809999999999995</v>
      </c>
    </row>
    <row r="23" spans="1:11">
      <c r="A23" s="51" t="s">
        <v>97</v>
      </c>
      <c r="B23" s="38">
        <v>0.94879999999999998</v>
      </c>
      <c r="C23" s="42" t="s">
        <v>70</v>
      </c>
      <c r="D23" s="38">
        <v>0.86070000000000002</v>
      </c>
      <c r="E23" s="42" t="s">
        <v>70</v>
      </c>
      <c r="F23" s="38">
        <v>0.50749999999999995</v>
      </c>
      <c r="G23" s="15">
        <v>1.7929999999999999</v>
      </c>
      <c r="H23" s="42" t="s">
        <v>70</v>
      </c>
      <c r="I23" s="38">
        <v>1.4313</v>
      </c>
      <c r="J23" s="38">
        <v>1.0159</v>
      </c>
      <c r="K23" s="42" t="s">
        <v>70</v>
      </c>
    </row>
    <row r="24" spans="1:11">
      <c r="A24" s="51" t="s">
        <v>98</v>
      </c>
      <c r="B24" s="38">
        <v>1.8512999999999999</v>
      </c>
      <c r="C24" s="42" t="s">
        <v>70</v>
      </c>
      <c r="D24" s="38">
        <v>1.5003</v>
      </c>
      <c r="E24" s="38">
        <v>1.0049999999999999</v>
      </c>
      <c r="F24" s="42" t="s">
        <v>70</v>
      </c>
      <c r="G24" s="15">
        <v>2.1718999999999999</v>
      </c>
      <c r="H24" s="42" t="s">
        <v>70</v>
      </c>
      <c r="I24" s="38">
        <v>1.6942999999999999</v>
      </c>
      <c r="J24" s="38">
        <v>0.56230000000000002</v>
      </c>
      <c r="K24" s="38">
        <v>1.1319999999999999</v>
      </c>
    </row>
    <row r="25" spans="1:11">
      <c r="A25" s="51" t="s">
        <v>99</v>
      </c>
      <c r="B25" s="38">
        <v>3.2471000000000001</v>
      </c>
      <c r="C25" s="38">
        <v>1.2502</v>
      </c>
      <c r="D25" s="38">
        <v>1.9968999999999999</v>
      </c>
      <c r="E25" s="38">
        <v>1.2084999999999999</v>
      </c>
      <c r="F25" s="38">
        <v>0.78839999999999999</v>
      </c>
      <c r="G25" s="15">
        <v>3.3839999999999999</v>
      </c>
      <c r="H25" s="38">
        <v>0.69710000000000005</v>
      </c>
      <c r="I25" s="38">
        <v>2.6869000000000001</v>
      </c>
      <c r="J25" s="38">
        <v>1.4913000000000001</v>
      </c>
      <c r="K25" s="38">
        <v>1.1956</v>
      </c>
    </row>
    <row r="26" spans="1:11">
      <c r="A26" s="51" t="s">
        <v>100</v>
      </c>
      <c r="B26" s="38">
        <v>2.6718999999999999</v>
      </c>
      <c r="C26" s="42" t="s">
        <v>70</v>
      </c>
      <c r="D26" s="38">
        <v>2.3687999999999998</v>
      </c>
      <c r="E26" s="38">
        <v>1.7625999999999999</v>
      </c>
      <c r="F26" s="38">
        <v>0.60609999999999997</v>
      </c>
      <c r="G26" s="15">
        <v>2.0499999999999998</v>
      </c>
      <c r="H26" s="42" t="s">
        <v>70</v>
      </c>
      <c r="I26" s="38">
        <v>1.6453</v>
      </c>
      <c r="J26" s="38">
        <v>1.2251000000000001</v>
      </c>
      <c r="K26" s="42" t="s">
        <v>70</v>
      </c>
    </row>
    <row r="27" spans="1:11">
      <c r="A27" s="51" t="s">
        <v>101</v>
      </c>
      <c r="B27" s="38">
        <v>6.5498000000000003</v>
      </c>
      <c r="C27" s="38">
        <v>0.5554</v>
      </c>
      <c r="D27" s="38">
        <v>5.9943999999999997</v>
      </c>
      <c r="E27" s="38">
        <v>4.8188000000000004</v>
      </c>
      <c r="F27" s="38">
        <v>1.1756</v>
      </c>
      <c r="G27" s="15">
        <v>4.7839</v>
      </c>
      <c r="H27" s="42" t="s">
        <v>70</v>
      </c>
      <c r="I27" s="38">
        <v>4.3587999999999996</v>
      </c>
      <c r="J27" s="38">
        <v>3.5167999999999999</v>
      </c>
      <c r="K27" s="38">
        <v>0.84209999999999996</v>
      </c>
    </row>
    <row r="28" spans="1:11">
      <c r="A28" s="51" t="s">
        <v>102</v>
      </c>
      <c r="B28" s="38">
        <v>0.79269999999999996</v>
      </c>
      <c r="C28" s="42" t="s">
        <v>70</v>
      </c>
      <c r="D28" s="38">
        <v>0.62690000000000001</v>
      </c>
      <c r="E28" s="42" t="s">
        <v>70</v>
      </c>
      <c r="F28" s="42" t="s">
        <v>70</v>
      </c>
      <c r="G28" s="22" t="s">
        <v>70</v>
      </c>
      <c r="H28" s="42" t="s">
        <v>70</v>
      </c>
      <c r="I28" s="42" t="s">
        <v>70</v>
      </c>
      <c r="J28" s="42" t="s">
        <v>70</v>
      </c>
      <c r="K28" s="42" t="s">
        <v>70</v>
      </c>
    </row>
    <row r="29" spans="1:11">
      <c r="A29" s="51" t="s">
        <v>103</v>
      </c>
      <c r="B29" s="38">
        <v>1.125</v>
      </c>
      <c r="C29" s="42" t="s">
        <v>70</v>
      </c>
      <c r="D29" s="38">
        <v>1.0258</v>
      </c>
      <c r="E29" s="42" t="s">
        <v>70</v>
      </c>
      <c r="F29" s="38">
        <v>0.60019999999999996</v>
      </c>
      <c r="G29" s="15">
        <v>1.9950000000000001</v>
      </c>
      <c r="H29" s="42" t="s">
        <v>70</v>
      </c>
      <c r="I29" s="38">
        <v>1.7406999999999999</v>
      </c>
      <c r="J29" s="38">
        <v>1.1427</v>
      </c>
      <c r="K29" s="38">
        <v>0.59789999999999999</v>
      </c>
    </row>
    <row r="30" spans="1:11">
      <c r="A30" s="51" t="s">
        <v>104</v>
      </c>
      <c r="B30" s="38">
        <v>4.5598999999999998</v>
      </c>
      <c r="C30" s="42" t="s">
        <v>70</v>
      </c>
      <c r="D30" s="38">
        <v>4.1356999999999999</v>
      </c>
      <c r="E30" s="38">
        <v>2.4805999999999999</v>
      </c>
      <c r="F30" s="38">
        <v>1.655</v>
      </c>
      <c r="G30" s="15">
        <v>4.798</v>
      </c>
      <c r="H30" s="42" t="s">
        <v>70</v>
      </c>
      <c r="I30" s="38">
        <v>4.4531000000000001</v>
      </c>
      <c r="J30" s="38">
        <v>2.7410999999999999</v>
      </c>
      <c r="K30" s="38">
        <v>1.712</v>
      </c>
    </row>
    <row r="31" spans="1:11">
      <c r="A31" s="51" t="s">
        <v>105</v>
      </c>
      <c r="B31" s="38">
        <v>3.0139</v>
      </c>
      <c r="C31" s="42" t="s">
        <v>70</v>
      </c>
      <c r="D31" s="38">
        <v>2.9076</v>
      </c>
      <c r="E31" s="38">
        <v>1.9457</v>
      </c>
      <c r="F31" s="38">
        <v>0.96189999999999998</v>
      </c>
      <c r="G31" s="15">
        <v>3.1074999999999999</v>
      </c>
      <c r="H31" s="38">
        <v>0.6673</v>
      </c>
      <c r="I31" s="38">
        <v>2.4401999999999999</v>
      </c>
      <c r="J31" s="38">
        <v>1.3589</v>
      </c>
      <c r="K31" s="38">
        <v>1.0811999999999999</v>
      </c>
    </row>
    <row r="32" spans="1:11">
      <c r="A32" s="51" t="s">
        <v>106</v>
      </c>
      <c r="B32" s="38">
        <v>9.4436</v>
      </c>
      <c r="C32" s="38">
        <v>0.7278</v>
      </c>
      <c r="D32" s="38">
        <v>8.7158999999999995</v>
      </c>
      <c r="E32" s="38">
        <v>6.4721000000000002</v>
      </c>
      <c r="F32" s="38">
        <v>2.2484000000000002</v>
      </c>
      <c r="G32" s="15">
        <v>10.544499999999999</v>
      </c>
      <c r="H32" s="38">
        <v>1.149</v>
      </c>
      <c r="I32" s="38">
        <v>9.3955000000000002</v>
      </c>
      <c r="J32" s="38">
        <v>5.8916000000000004</v>
      </c>
      <c r="K32" s="38">
        <v>3.5038999999999998</v>
      </c>
    </row>
    <row r="33" spans="1:11">
      <c r="A33" s="51" t="s">
        <v>107</v>
      </c>
      <c r="B33" s="38">
        <v>1.4441999999999999</v>
      </c>
      <c r="C33" s="42" t="s">
        <v>70</v>
      </c>
      <c r="D33" s="38">
        <v>1.2090000000000001</v>
      </c>
      <c r="E33" s="42" t="s">
        <v>70</v>
      </c>
      <c r="F33" s="38">
        <v>0.91339999999999999</v>
      </c>
      <c r="G33" s="15">
        <v>1.9441999999999999</v>
      </c>
      <c r="H33" s="42" t="s">
        <v>70</v>
      </c>
      <c r="I33" s="38">
        <v>1.6566000000000001</v>
      </c>
      <c r="J33" s="38">
        <v>1.0430999999999999</v>
      </c>
      <c r="K33" s="38">
        <v>0.61350000000000005</v>
      </c>
    </row>
    <row r="34" spans="1:11">
      <c r="A34" s="51" t="s">
        <v>108</v>
      </c>
      <c r="B34" s="38">
        <v>2.2523</v>
      </c>
      <c r="C34" s="38">
        <v>0.9647</v>
      </c>
      <c r="D34" s="38">
        <v>1.2876000000000001</v>
      </c>
      <c r="E34" s="42" t="s">
        <v>70</v>
      </c>
      <c r="F34" s="38">
        <v>0.86770000000000003</v>
      </c>
      <c r="G34" s="15">
        <v>3.6798000000000002</v>
      </c>
      <c r="H34" s="38">
        <v>0.65810000000000002</v>
      </c>
      <c r="I34" s="38">
        <v>3.0217999999999998</v>
      </c>
      <c r="J34" s="38">
        <v>1.0739000000000001</v>
      </c>
      <c r="K34" s="38">
        <v>1.9478</v>
      </c>
    </row>
    <row r="35" spans="1:11">
      <c r="A35" s="51" t="s">
        <v>109</v>
      </c>
      <c r="B35" s="38">
        <v>17.3643</v>
      </c>
      <c r="C35" s="38">
        <v>1.8653</v>
      </c>
      <c r="D35" s="38">
        <v>15.499000000000001</v>
      </c>
      <c r="E35" s="38">
        <v>9.0419999999999998</v>
      </c>
      <c r="F35" s="38">
        <v>6.4569999999999999</v>
      </c>
      <c r="G35" s="15">
        <v>17.020600000000002</v>
      </c>
      <c r="H35" s="38">
        <v>2.0009000000000001</v>
      </c>
      <c r="I35" s="38">
        <v>15.0197</v>
      </c>
      <c r="J35" s="38">
        <v>10.773199999999999</v>
      </c>
      <c r="K35" s="38">
        <v>4.2465000000000002</v>
      </c>
    </row>
    <row r="36" spans="1:11">
      <c r="A36" s="51" t="s">
        <v>110</v>
      </c>
      <c r="B36" s="38">
        <v>4.8278999999999996</v>
      </c>
      <c r="C36" s="38">
        <v>1.0176000000000001</v>
      </c>
      <c r="D36" s="38">
        <v>3.8102999999999998</v>
      </c>
      <c r="E36" s="38">
        <v>0.91920000000000002</v>
      </c>
      <c r="F36" s="38">
        <v>2.8910999999999998</v>
      </c>
      <c r="G36" s="15">
        <v>4.5453999999999999</v>
      </c>
      <c r="H36" s="38">
        <v>0.69799999999999995</v>
      </c>
      <c r="I36" s="38">
        <v>3.8475000000000001</v>
      </c>
      <c r="J36" s="42" t="s">
        <v>70</v>
      </c>
      <c r="K36" s="38">
        <v>3.6212</v>
      </c>
    </row>
    <row r="37" spans="1:11">
      <c r="A37" s="51" t="s">
        <v>111</v>
      </c>
      <c r="B37" s="38">
        <v>3.7643</v>
      </c>
      <c r="C37" s="38">
        <v>0.60509999999999997</v>
      </c>
      <c r="D37" s="38">
        <v>3.1593</v>
      </c>
      <c r="E37" s="38">
        <v>1.2113</v>
      </c>
      <c r="F37" s="38">
        <v>1.948</v>
      </c>
      <c r="G37" s="15">
        <v>4.1486999999999998</v>
      </c>
      <c r="H37" s="42" t="s">
        <v>70</v>
      </c>
      <c r="I37" s="38">
        <v>3.8102999999999998</v>
      </c>
      <c r="J37" s="38">
        <v>1.8926000000000001</v>
      </c>
      <c r="K37" s="38">
        <v>1.9177</v>
      </c>
    </row>
    <row r="38" spans="1:11">
      <c r="A38" s="51" t="s">
        <v>112</v>
      </c>
      <c r="B38" s="38">
        <v>1.1537999999999999</v>
      </c>
      <c r="C38" s="42" t="s">
        <v>70</v>
      </c>
      <c r="D38" s="38">
        <v>0.96330000000000005</v>
      </c>
      <c r="E38" s="38">
        <v>0.79169999999999996</v>
      </c>
      <c r="F38" s="42" t="s">
        <v>70</v>
      </c>
      <c r="G38" s="15">
        <v>2.5794999999999999</v>
      </c>
      <c r="H38" s="42" t="s">
        <v>70</v>
      </c>
      <c r="I38" s="38">
        <v>2.0853000000000002</v>
      </c>
      <c r="J38" s="38">
        <v>1.2028000000000001</v>
      </c>
      <c r="K38" s="38">
        <v>0.88249999999999995</v>
      </c>
    </row>
    <row r="39" spans="1:11">
      <c r="A39" s="51" t="s">
        <v>113</v>
      </c>
      <c r="B39" s="38">
        <v>0.88039999999999996</v>
      </c>
      <c r="C39" s="42" t="s">
        <v>70</v>
      </c>
      <c r="D39" s="38">
        <v>0.70799999999999996</v>
      </c>
      <c r="E39" s="42" t="s">
        <v>70</v>
      </c>
      <c r="F39" s="42" t="s">
        <v>70</v>
      </c>
      <c r="G39" s="15">
        <v>1.3411999999999999</v>
      </c>
      <c r="H39" s="42" t="s">
        <v>70</v>
      </c>
      <c r="I39" s="38">
        <v>0.89200000000000002</v>
      </c>
      <c r="J39" s="42" t="s">
        <v>70</v>
      </c>
      <c r="K39" s="42" t="s">
        <v>70</v>
      </c>
    </row>
    <row r="40" spans="1:11">
      <c r="A40" s="51" t="s">
        <v>114</v>
      </c>
      <c r="B40" s="38">
        <v>4.2134</v>
      </c>
      <c r="C40" s="38">
        <v>0.59750000000000003</v>
      </c>
      <c r="D40" s="38">
        <v>3.6158999999999999</v>
      </c>
      <c r="E40" s="38">
        <v>2.2164999999999999</v>
      </c>
      <c r="F40" s="38">
        <v>1.3994</v>
      </c>
      <c r="G40" s="15">
        <v>3.8208000000000002</v>
      </c>
      <c r="H40" s="38">
        <v>0.5454</v>
      </c>
      <c r="I40" s="38">
        <v>3.2753000000000001</v>
      </c>
      <c r="J40" s="38">
        <v>2.3997999999999999</v>
      </c>
      <c r="K40" s="38">
        <v>0.87549999999999994</v>
      </c>
    </row>
    <row r="41" spans="1:11">
      <c r="A41" s="51" t="s">
        <v>115</v>
      </c>
      <c r="B41" s="38">
        <v>7.8013000000000003</v>
      </c>
      <c r="C41" s="38">
        <v>0.75960000000000005</v>
      </c>
      <c r="D41" s="38">
        <v>7.0416999999999996</v>
      </c>
      <c r="E41" s="38">
        <v>4.5281000000000002</v>
      </c>
      <c r="F41" s="38">
        <v>2.5137</v>
      </c>
      <c r="G41" s="15">
        <v>8.6008999999999993</v>
      </c>
      <c r="H41" s="38">
        <v>0.84819999999999995</v>
      </c>
      <c r="I41" s="38">
        <v>7.7526000000000002</v>
      </c>
      <c r="J41" s="38">
        <v>4.6230000000000002</v>
      </c>
      <c r="K41" s="38">
        <v>3.1295999999999999</v>
      </c>
    </row>
    <row r="42" spans="1:11">
      <c r="A42" s="51" t="s">
        <v>116</v>
      </c>
      <c r="B42" s="38">
        <v>1.2084999999999999</v>
      </c>
      <c r="C42" s="42" t="s">
        <v>70</v>
      </c>
      <c r="D42" s="38">
        <v>0.88090000000000002</v>
      </c>
      <c r="E42" s="42" t="s">
        <v>70</v>
      </c>
      <c r="F42" s="42" t="s">
        <v>70</v>
      </c>
      <c r="G42" s="15">
        <v>1.9683999999999999</v>
      </c>
      <c r="H42" s="38">
        <v>0.5413</v>
      </c>
      <c r="I42" s="38">
        <v>1.4271</v>
      </c>
      <c r="J42" s="42" t="s">
        <v>70</v>
      </c>
      <c r="K42" s="38">
        <v>1.1697</v>
      </c>
    </row>
    <row r="43" spans="1:11">
      <c r="A43" s="51" t="s">
        <v>117</v>
      </c>
      <c r="B43" s="38">
        <v>4.5766</v>
      </c>
      <c r="C43" s="38">
        <v>0.57289999999999996</v>
      </c>
      <c r="D43" s="38">
        <v>4.0038</v>
      </c>
      <c r="E43" s="38">
        <v>1.6760999999999999</v>
      </c>
      <c r="F43" s="38">
        <v>2.3275999999999999</v>
      </c>
      <c r="G43" s="15">
        <v>3.8910999999999998</v>
      </c>
      <c r="H43" s="38">
        <v>1.333</v>
      </c>
      <c r="I43" s="38">
        <v>2.5581</v>
      </c>
      <c r="J43" s="38">
        <v>1.8942000000000001</v>
      </c>
      <c r="K43" s="38">
        <v>0.66390000000000005</v>
      </c>
    </row>
    <row r="44" spans="1:11">
      <c r="A44" s="51" t="s">
        <v>118</v>
      </c>
      <c r="B44" s="38">
        <v>1.3398000000000001</v>
      </c>
      <c r="C44" s="42" t="s">
        <v>70</v>
      </c>
      <c r="D44" s="38">
        <v>1.0813999999999999</v>
      </c>
      <c r="E44" s="38">
        <v>0.64219999999999999</v>
      </c>
      <c r="F44" s="42" t="s">
        <v>70</v>
      </c>
      <c r="G44" s="15">
        <v>2.2193000000000001</v>
      </c>
      <c r="H44" s="42" t="s">
        <v>70</v>
      </c>
      <c r="I44" s="38">
        <v>1.9649000000000001</v>
      </c>
      <c r="J44" s="38">
        <v>1.2806</v>
      </c>
      <c r="K44" s="38">
        <v>0.68430000000000002</v>
      </c>
    </row>
    <row r="45" spans="1:11">
      <c r="A45" s="51" t="s">
        <v>119</v>
      </c>
      <c r="B45" s="38">
        <v>2.2515999999999998</v>
      </c>
      <c r="C45" s="42" t="s">
        <v>70</v>
      </c>
      <c r="D45" s="38">
        <v>1.9837</v>
      </c>
      <c r="E45" s="38">
        <v>1.3464</v>
      </c>
      <c r="F45" s="38">
        <v>0.63739999999999997</v>
      </c>
      <c r="G45" s="15">
        <v>0.99039999999999995</v>
      </c>
      <c r="H45" s="42" t="s">
        <v>70</v>
      </c>
      <c r="I45" s="38">
        <v>0.80840000000000001</v>
      </c>
      <c r="J45" s="42" t="s">
        <v>70</v>
      </c>
      <c r="K45" s="42" t="s">
        <v>70</v>
      </c>
    </row>
    <row r="46" spans="1:11">
      <c r="A46" s="51" t="s">
        <v>120</v>
      </c>
      <c r="B46" s="38">
        <v>1.2264999999999999</v>
      </c>
      <c r="C46" s="42" t="s">
        <v>70</v>
      </c>
      <c r="D46" s="38">
        <v>0.87070000000000003</v>
      </c>
      <c r="E46" s="38">
        <v>0.61199999999999999</v>
      </c>
      <c r="F46" s="42" t="s">
        <v>70</v>
      </c>
      <c r="G46" s="15">
        <v>1.8117000000000001</v>
      </c>
      <c r="H46" s="42" t="s">
        <v>70</v>
      </c>
      <c r="I46" s="38">
        <v>1.6803999999999999</v>
      </c>
      <c r="J46" s="38">
        <v>1.0869</v>
      </c>
      <c r="K46" s="38">
        <v>0.59340000000000004</v>
      </c>
    </row>
    <row r="47" spans="1:11">
      <c r="A47" s="51" t="s">
        <v>121</v>
      </c>
      <c r="B47" s="38">
        <v>7.5850999999999997</v>
      </c>
      <c r="C47" s="38">
        <v>1.5742</v>
      </c>
      <c r="D47" s="38">
        <v>6.0109000000000004</v>
      </c>
      <c r="E47" s="38">
        <v>4.9150999999999998</v>
      </c>
      <c r="F47" s="38">
        <v>1.0980000000000001</v>
      </c>
      <c r="G47" s="15">
        <v>7.6501999999999999</v>
      </c>
      <c r="H47" s="38">
        <v>1.7188000000000001</v>
      </c>
      <c r="I47" s="38">
        <v>5.9314</v>
      </c>
      <c r="J47" s="38">
        <v>4.0879000000000003</v>
      </c>
      <c r="K47" s="38">
        <v>1.8434999999999999</v>
      </c>
    </row>
    <row r="48" spans="1:11">
      <c r="A48" s="51" t="s">
        <v>122</v>
      </c>
      <c r="B48" s="38">
        <v>7.0000999999999998</v>
      </c>
      <c r="C48" s="38">
        <v>0.67520000000000002</v>
      </c>
      <c r="D48" s="38">
        <v>6.3249000000000004</v>
      </c>
      <c r="E48" s="38">
        <v>3.9380999999999999</v>
      </c>
      <c r="F48" s="38">
        <v>2.3868</v>
      </c>
      <c r="G48" s="15">
        <v>8.8230000000000004</v>
      </c>
      <c r="H48" s="38">
        <v>1.0765</v>
      </c>
      <c r="I48" s="38">
        <v>7.7464000000000004</v>
      </c>
      <c r="J48" s="38">
        <v>6.0692000000000004</v>
      </c>
      <c r="K48" s="38">
        <v>1.6772</v>
      </c>
    </row>
    <row r="49" spans="1:11">
      <c r="A49" s="51" t="s">
        <v>123</v>
      </c>
      <c r="B49" s="38">
        <v>1.0255000000000001</v>
      </c>
      <c r="C49" s="42" t="s">
        <v>70</v>
      </c>
      <c r="D49" s="38">
        <v>0.94699999999999995</v>
      </c>
      <c r="E49" s="42" t="s">
        <v>70</v>
      </c>
      <c r="F49" s="42" t="s">
        <v>70</v>
      </c>
      <c r="G49" s="15">
        <v>1.6242000000000001</v>
      </c>
      <c r="H49" s="42" t="s">
        <v>70</v>
      </c>
      <c r="I49" s="38">
        <v>1.3898999999999999</v>
      </c>
      <c r="J49" s="38">
        <v>0.64129999999999998</v>
      </c>
      <c r="K49" s="38">
        <v>0.74860000000000004</v>
      </c>
    </row>
    <row r="50" spans="1:11">
      <c r="A50" s="51" t="s">
        <v>124</v>
      </c>
      <c r="B50" s="38">
        <v>4.3643000000000001</v>
      </c>
      <c r="C50" s="38">
        <v>0.95640000000000003</v>
      </c>
      <c r="D50" s="38">
        <v>3.4079000000000002</v>
      </c>
      <c r="E50" s="38">
        <v>2.1429</v>
      </c>
      <c r="F50" s="38">
        <v>1.2649999999999999</v>
      </c>
      <c r="G50" s="15">
        <v>4.0823</v>
      </c>
      <c r="H50" s="38">
        <v>1.1938</v>
      </c>
      <c r="I50" s="38">
        <v>2.8885000000000001</v>
      </c>
      <c r="J50" s="38">
        <v>1.6998</v>
      </c>
      <c r="K50" s="38">
        <v>1.1887000000000001</v>
      </c>
    </row>
    <row r="51" spans="1:11">
      <c r="A51" s="51" t="s">
        <v>125</v>
      </c>
      <c r="B51" s="38">
        <v>4.8689</v>
      </c>
      <c r="C51" s="38">
        <v>0.55730000000000002</v>
      </c>
      <c r="D51" s="38">
        <v>4.3117000000000001</v>
      </c>
      <c r="E51" s="38">
        <v>2.6928000000000001</v>
      </c>
      <c r="F51" s="38">
        <v>1.6189</v>
      </c>
      <c r="G51" s="15">
        <v>6.0675999999999997</v>
      </c>
      <c r="H51" s="38">
        <v>0.83589999999999998</v>
      </c>
      <c r="I51" s="38">
        <v>5.2317</v>
      </c>
      <c r="J51" s="38">
        <v>2.8129</v>
      </c>
      <c r="K51" s="38">
        <v>2.4188000000000001</v>
      </c>
    </row>
    <row r="52" spans="1:11">
      <c r="A52" s="51" t="s">
        <v>126</v>
      </c>
      <c r="B52" s="42" t="s">
        <v>70</v>
      </c>
      <c r="C52" s="42" t="s">
        <v>70</v>
      </c>
      <c r="D52" s="42" t="s">
        <v>70</v>
      </c>
      <c r="E52" s="42" t="s">
        <v>70</v>
      </c>
      <c r="F52" s="42" t="s">
        <v>70</v>
      </c>
      <c r="G52" s="15">
        <v>0.60680000000000001</v>
      </c>
      <c r="H52" s="42" t="s">
        <v>70</v>
      </c>
      <c r="I52" s="38">
        <v>0.60680000000000001</v>
      </c>
      <c r="J52" s="38">
        <v>0.57410000000000005</v>
      </c>
      <c r="K52" s="42" t="s">
        <v>70</v>
      </c>
    </row>
    <row r="53" spans="1:11">
      <c r="A53" s="51" t="s">
        <v>127</v>
      </c>
      <c r="B53" s="38">
        <v>3.6320999999999999</v>
      </c>
      <c r="C53" s="38">
        <v>1.1194</v>
      </c>
      <c r="D53" s="38">
        <v>2.5125999999999999</v>
      </c>
      <c r="E53" s="38">
        <v>1.4</v>
      </c>
      <c r="F53" s="38">
        <v>1.1127</v>
      </c>
      <c r="G53" s="15">
        <v>4.5971000000000002</v>
      </c>
      <c r="H53" s="38">
        <v>1.3937999999999999</v>
      </c>
      <c r="I53" s="38">
        <v>3.2033</v>
      </c>
      <c r="J53" s="38">
        <v>0.83360000000000001</v>
      </c>
      <c r="K53" s="38">
        <v>2.3698000000000001</v>
      </c>
    </row>
    <row r="54" spans="1:11">
      <c r="A54" s="51" t="s">
        <v>128</v>
      </c>
      <c r="B54" s="38">
        <v>3.7418999999999998</v>
      </c>
      <c r="C54" s="42" t="s">
        <v>70</v>
      </c>
      <c r="D54" s="38">
        <v>3.5204</v>
      </c>
      <c r="E54" s="38">
        <v>2.5527000000000002</v>
      </c>
      <c r="F54" s="38">
        <v>0.9677</v>
      </c>
      <c r="G54" s="15">
        <v>2.9165999999999999</v>
      </c>
      <c r="H54" s="42" t="s">
        <v>70</v>
      </c>
      <c r="I54" s="38">
        <v>2.7225999999999999</v>
      </c>
      <c r="J54" s="38">
        <v>1.2785</v>
      </c>
      <c r="K54" s="38">
        <v>1.4441999999999999</v>
      </c>
    </row>
    <row r="55" spans="1:11">
      <c r="A55" s="40" t="s">
        <v>129</v>
      </c>
      <c r="B55" s="41"/>
      <c r="C55" s="41"/>
      <c r="D55" s="41"/>
      <c r="E55" s="41"/>
      <c r="F55" s="41"/>
      <c r="G55" s="41"/>
      <c r="H55" s="41"/>
      <c r="I55" s="41"/>
      <c r="J55" s="41"/>
      <c r="K55" s="41"/>
    </row>
    <row r="56" spans="1:11">
      <c r="A56" s="52" t="s">
        <v>131</v>
      </c>
      <c r="B56" s="38">
        <v>3.512</v>
      </c>
      <c r="C56" s="38">
        <v>0.98950000000000005</v>
      </c>
      <c r="D56" s="38">
        <v>2.5225</v>
      </c>
      <c r="E56" s="38">
        <v>0.5454</v>
      </c>
      <c r="F56" s="38">
        <v>1.9771000000000001</v>
      </c>
      <c r="G56" s="15">
        <v>4.2861000000000002</v>
      </c>
      <c r="H56" s="38">
        <v>0.98380000000000001</v>
      </c>
      <c r="I56" s="38">
        <v>3.3022999999999998</v>
      </c>
      <c r="J56" s="38">
        <v>1.0536000000000001</v>
      </c>
      <c r="K56" s="38">
        <v>2.2486999999999999</v>
      </c>
    </row>
    <row r="57" spans="1:11">
      <c r="A57" s="52" t="s">
        <v>180</v>
      </c>
      <c r="B57" s="38">
        <v>4.3033000000000001</v>
      </c>
      <c r="C57" s="38">
        <v>0.58399999999999996</v>
      </c>
      <c r="D57" s="38">
        <v>3.7193000000000001</v>
      </c>
      <c r="E57" s="38">
        <v>2.3193999999999999</v>
      </c>
      <c r="F57" s="38">
        <v>1.3998999999999999</v>
      </c>
      <c r="G57" s="15">
        <v>4.8968999999999996</v>
      </c>
      <c r="H57" s="38">
        <v>1.4967999999999999</v>
      </c>
      <c r="I57" s="38">
        <v>3.4001000000000001</v>
      </c>
      <c r="J57" s="38">
        <v>2.1852</v>
      </c>
      <c r="K57" s="38">
        <v>1.2149000000000001</v>
      </c>
    </row>
    <row r="58" spans="1:11">
      <c r="A58" s="16" t="s">
        <v>133</v>
      </c>
      <c r="B58" s="13" t="s">
        <v>248</v>
      </c>
      <c r="C58" s="13" t="s">
        <v>248</v>
      </c>
      <c r="D58" s="13" t="s">
        <v>248</v>
      </c>
      <c r="E58" s="13" t="s">
        <v>248</v>
      </c>
      <c r="F58" s="13" t="s">
        <v>248</v>
      </c>
      <c r="G58" s="31" t="s">
        <v>248</v>
      </c>
      <c r="H58" s="13" t="s">
        <v>248</v>
      </c>
      <c r="I58" s="13" t="s">
        <v>248</v>
      </c>
      <c r="J58" s="13" t="s">
        <v>248</v>
      </c>
      <c r="K58" s="13" t="s">
        <v>248</v>
      </c>
    </row>
    <row r="59" spans="1:11">
      <c r="A59" s="10" t="s">
        <v>252</v>
      </c>
    </row>
  </sheetData>
  <mergeCells count="4">
    <mergeCell ref="A55:K55"/>
    <mergeCell ref="B2:F2"/>
    <mergeCell ref="A2:A3"/>
    <mergeCell ref="G2:K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59"/>
  <sheetViews>
    <sheetView workbookViewId="0"/>
  </sheetViews>
  <sheetFormatPr defaultRowHeight="15"/>
  <cols>
    <col min="1" max="1" width="26" customWidth="1"/>
    <col min="2" max="11" width="16" customWidth="1"/>
  </cols>
  <sheetData>
    <row r="1" spans="1:11">
      <c r="A1" s="2" t="s">
        <v>33</v>
      </c>
    </row>
    <row r="2" spans="1:11">
      <c r="A2" s="43" t="s">
        <v>73</v>
      </c>
      <c r="B2" s="66">
        <v>2009</v>
      </c>
      <c r="C2" s="45"/>
      <c r="D2" s="45"/>
      <c r="E2" s="45"/>
      <c r="F2" s="45"/>
      <c r="G2" s="66">
        <v>2011</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5.8823999999999996</v>
      </c>
      <c r="C4" s="42" t="s">
        <v>70</v>
      </c>
      <c r="D4" s="38">
        <v>5.4081000000000001</v>
      </c>
      <c r="E4" s="38">
        <v>3.3904999999999998</v>
      </c>
      <c r="F4" s="38">
        <v>2.0175999999999998</v>
      </c>
      <c r="G4" s="15">
        <v>5.9898999999999996</v>
      </c>
      <c r="H4" s="42" t="s">
        <v>70</v>
      </c>
      <c r="I4" s="38">
        <v>5.5777999999999999</v>
      </c>
      <c r="J4" s="38">
        <v>3.2749999999999999</v>
      </c>
      <c r="K4" s="38">
        <v>2.3028</v>
      </c>
    </row>
    <row r="5" spans="1:11">
      <c r="A5" s="51" t="s">
        <v>79</v>
      </c>
      <c r="B5" s="38">
        <v>1.33</v>
      </c>
      <c r="C5" s="42" t="s">
        <v>70</v>
      </c>
      <c r="D5" s="38">
        <v>1.0991</v>
      </c>
      <c r="E5" s="38">
        <v>0.89370000000000005</v>
      </c>
      <c r="F5" s="42" t="s">
        <v>70</v>
      </c>
      <c r="G5" s="15">
        <v>1.6226</v>
      </c>
      <c r="H5" s="42" t="s">
        <v>70</v>
      </c>
      <c r="I5" s="38">
        <v>1.5726</v>
      </c>
      <c r="J5" s="38">
        <v>1.1497999999999999</v>
      </c>
      <c r="K5" s="42" t="s">
        <v>70</v>
      </c>
    </row>
    <row r="6" spans="1:11">
      <c r="A6" s="51" t="s">
        <v>80</v>
      </c>
      <c r="B6" s="38">
        <v>10.5969</v>
      </c>
      <c r="C6" s="38">
        <v>0.6542</v>
      </c>
      <c r="D6" s="38">
        <v>9.9427000000000003</v>
      </c>
      <c r="E6" s="38">
        <v>4.3311999999999999</v>
      </c>
      <c r="F6" s="38">
        <v>5.6113999999999997</v>
      </c>
      <c r="G6" s="15">
        <v>10.582700000000001</v>
      </c>
      <c r="H6" s="38">
        <v>0.5524</v>
      </c>
      <c r="I6" s="38">
        <v>10.0303</v>
      </c>
      <c r="J6" s="38">
        <v>3.0766</v>
      </c>
      <c r="K6" s="38">
        <v>6.9537000000000004</v>
      </c>
    </row>
    <row r="7" spans="1:11">
      <c r="A7" s="51" t="s">
        <v>81</v>
      </c>
      <c r="B7" s="38">
        <v>6.2849000000000004</v>
      </c>
      <c r="C7" s="38">
        <v>0.53839999999999999</v>
      </c>
      <c r="D7" s="38">
        <v>5.7465999999999999</v>
      </c>
      <c r="E7" s="38">
        <v>2.4552999999999998</v>
      </c>
      <c r="F7" s="38">
        <v>3.2911999999999999</v>
      </c>
      <c r="G7" s="15">
        <v>1.9007000000000001</v>
      </c>
      <c r="H7" s="42" t="s">
        <v>70</v>
      </c>
      <c r="I7" s="38">
        <v>1.8665</v>
      </c>
      <c r="J7" s="38">
        <v>0.56089999999999995</v>
      </c>
      <c r="K7" s="38">
        <v>1.3056000000000001</v>
      </c>
    </row>
    <row r="8" spans="1:11">
      <c r="A8" s="51" t="s">
        <v>82</v>
      </c>
      <c r="B8" s="38">
        <v>3.819</v>
      </c>
      <c r="C8" s="42" t="s">
        <v>70</v>
      </c>
      <c r="D8" s="38">
        <v>3.7136</v>
      </c>
      <c r="E8" s="38">
        <v>1.2382</v>
      </c>
      <c r="F8" s="38">
        <v>2.4754</v>
      </c>
      <c r="G8" s="15">
        <v>5.0997000000000003</v>
      </c>
      <c r="H8" s="42" t="s">
        <v>70</v>
      </c>
      <c r="I8" s="38">
        <v>4.9017999999999997</v>
      </c>
      <c r="J8" s="38">
        <v>1.5925</v>
      </c>
      <c r="K8" s="38">
        <v>3.3092999999999999</v>
      </c>
    </row>
    <row r="9" spans="1:11">
      <c r="A9" s="51" t="s">
        <v>83</v>
      </c>
      <c r="B9" s="38">
        <v>19.6023</v>
      </c>
      <c r="C9" s="38">
        <v>0.72929999999999995</v>
      </c>
      <c r="D9" s="38">
        <v>18.873000000000001</v>
      </c>
      <c r="E9" s="38">
        <v>15.9011</v>
      </c>
      <c r="F9" s="38">
        <v>2.9719000000000002</v>
      </c>
      <c r="G9" s="15">
        <v>17.081199999999999</v>
      </c>
      <c r="H9" s="38">
        <v>0.51690000000000003</v>
      </c>
      <c r="I9" s="38">
        <v>16.564299999999999</v>
      </c>
      <c r="J9" s="38">
        <v>13.0281</v>
      </c>
      <c r="K9" s="38">
        <v>3.5362</v>
      </c>
    </row>
    <row r="10" spans="1:11">
      <c r="A10" s="51" t="s">
        <v>84</v>
      </c>
      <c r="B10" s="38">
        <v>7.1380999999999997</v>
      </c>
      <c r="C10" s="42" t="s">
        <v>70</v>
      </c>
      <c r="D10" s="38">
        <v>6.7390999999999996</v>
      </c>
      <c r="E10" s="38">
        <v>3.1297999999999999</v>
      </c>
      <c r="F10" s="38">
        <v>3.6093000000000002</v>
      </c>
      <c r="G10" s="15">
        <v>7.3813000000000004</v>
      </c>
      <c r="H10" s="42" t="s">
        <v>70</v>
      </c>
      <c r="I10" s="38">
        <v>7.1706000000000003</v>
      </c>
      <c r="J10" s="38">
        <v>3.9226999999999999</v>
      </c>
      <c r="K10" s="38">
        <v>3.2479</v>
      </c>
    </row>
    <row r="11" spans="1:11">
      <c r="A11" s="51" t="s">
        <v>85</v>
      </c>
      <c r="B11" s="38">
        <v>3.3435999999999999</v>
      </c>
      <c r="C11" s="42" t="s">
        <v>70</v>
      </c>
      <c r="D11" s="38">
        <v>2.9893999999999998</v>
      </c>
      <c r="E11" s="38">
        <v>0.79110000000000003</v>
      </c>
      <c r="F11" s="38">
        <v>2.1983999999999999</v>
      </c>
      <c r="G11" s="15">
        <v>4.3906999999999998</v>
      </c>
      <c r="H11" s="42" t="s">
        <v>70</v>
      </c>
      <c r="I11" s="38">
        <v>4.1003999999999996</v>
      </c>
      <c r="J11" s="38">
        <v>0.76680000000000004</v>
      </c>
      <c r="K11" s="38">
        <v>3.3336000000000001</v>
      </c>
    </row>
    <row r="12" spans="1:11">
      <c r="A12" s="51" t="s">
        <v>86</v>
      </c>
      <c r="B12" s="38">
        <v>2.1154000000000002</v>
      </c>
      <c r="C12" s="38">
        <v>0.50660000000000005</v>
      </c>
      <c r="D12" s="38">
        <v>1.6088</v>
      </c>
      <c r="E12" s="42" t="s">
        <v>70</v>
      </c>
      <c r="F12" s="38">
        <v>1.3603000000000001</v>
      </c>
      <c r="G12" s="15">
        <v>2.1122999999999998</v>
      </c>
      <c r="H12" s="42" t="s">
        <v>70</v>
      </c>
      <c r="I12" s="38">
        <v>1.8923000000000001</v>
      </c>
      <c r="J12" s="38">
        <v>0.58489999999999998</v>
      </c>
      <c r="K12" s="38">
        <v>1.3073999999999999</v>
      </c>
    </row>
    <row r="13" spans="1:11">
      <c r="A13" s="51" t="s">
        <v>87</v>
      </c>
      <c r="B13" s="38">
        <v>4.9313000000000002</v>
      </c>
      <c r="C13" s="42" t="s">
        <v>70</v>
      </c>
      <c r="D13" s="38">
        <v>4.5105000000000004</v>
      </c>
      <c r="E13" s="42" t="s">
        <v>70</v>
      </c>
      <c r="F13" s="38">
        <v>4.2572999999999999</v>
      </c>
      <c r="G13" s="15">
        <v>4.8254999999999999</v>
      </c>
      <c r="H13" s="42" t="s">
        <v>70</v>
      </c>
      <c r="I13" s="38">
        <v>4.5835999999999997</v>
      </c>
      <c r="J13" s="42" t="s">
        <v>70</v>
      </c>
      <c r="K13" s="38">
        <v>4.4547999999999996</v>
      </c>
    </row>
    <row r="14" spans="1:11">
      <c r="A14" s="51" t="s">
        <v>88</v>
      </c>
      <c r="B14" s="38">
        <v>2.0598999999999998</v>
      </c>
      <c r="C14" s="42" t="s">
        <v>70</v>
      </c>
      <c r="D14" s="38">
        <v>1.8846000000000001</v>
      </c>
      <c r="E14" s="42" t="s">
        <v>70</v>
      </c>
      <c r="F14" s="38">
        <v>1.4976</v>
      </c>
      <c r="G14" s="15">
        <v>1.9460999999999999</v>
      </c>
      <c r="H14" s="42" t="s">
        <v>70</v>
      </c>
      <c r="I14" s="38">
        <v>1.7849999999999999</v>
      </c>
      <c r="J14" s="42" t="s">
        <v>70</v>
      </c>
      <c r="K14" s="38">
        <v>1.3658999999999999</v>
      </c>
    </row>
    <row r="15" spans="1:11">
      <c r="A15" s="51" t="s">
        <v>89</v>
      </c>
      <c r="B15" s="38">
        <v>6.6681999999999997</v>
      </c>
      <c r="C15" s="38">
        <v>0.98099999999999998</v>
      </c>
      <c r="D15" s="38">
        <v>5.6871999999999998</v>
      </c>
      <c r="E15" s="38">
        <v>2.8818000000000001</v>
      </c>
      <c r="F15" s="38">
        <v>2.8054000000000001</v>
      </c>
      <c r="G15" s="15">
        <v>9.4711999999999996</v>
      </c>
      <c r="H15" s="38">
        <v>0.92100000000000004</v>
      </c>
      <c r="I15" s="38">
        <v>8.5502000000000002</v>
      </c>
      <c r="J15" s="38">
        <v>5.3109999999999999</v>
      </c>
      <c r="K15" s="38">
        <v>3.2391999999999999</v>
      </c>
    </row>
    <row r="16" spans="1:11">
      <c r="A16" s="51" t="s">
        <v>90</v>
      </c>
      <c r="B16" s="38">
        <v>3.5183</v>
      </c>
      <c r="C16" s="42" t="s">
        <v>70</v>
      </c>
      <c r="D16" s="38">
        <v>3.4348000000000001</v>
      </c>
      <c r="E16" s="38">
        <v>2.1109</v>
      </c>
      <c r="F16" s="38">
        <v>1.3239000000000001</v>
      </c>
      <c r="G16" s="15">
        <v>4.0031999999999996</v>
      </c>
      <c r="H16" s="42" t="s">
        <v>70</v>
      </c>
      <c r="I16" s="38">
        <v>3.8022999999999998</v>
      </c>
      <c r="J16" s="38">
        <v>2.0257999999999998</v>
      </c>
      <c r="K16" s="38">
        <v>1.7765</v>
      </c>
    </row>
    <row r="17" spans="1:11">
      <c r="A17" s="51" t="s">
        <v>91</v>
      </c>
      <c r="B17" s="38">
        <v>3.2019000000000002</v>
      </c>
      <c r="C17" s="38">
        <v>0.59689999999999999</v>
      </c>
      <c r="D17" s="38">
        <v>2.605</v>
      </c>
      <c r="E17" s="38">
        <v>0.878</v>
      </c>
      <c r="F17" s="38">
        <v>1.7270000000000001</v>
      </c>
      <c r="G17" s="15">
        <v>3.8056000000000001</v>
      </c>
      <c r="H17" s="42" t="s">
        <v>70</v>
      </c>
      <c r="I17" s="38">
        <v>3.4203999999999999</v>
      </c>
      <c r="J17" s="38">
        <v>1.615</v>
      </c>
      <c r="K17" s="38">
        <v>1.8053999999999999</v>
      </c>
    </row>
    <row r="18" spans="1:11">
      <c r="A18" s="51" t="s">
        <v>92</v>
      </c>
      <c r="B18" s="38">
        <v>2.8742999999999999</v>
      </c>
      <c r="C18" s="42" t="s">
        <v>70</v>
      </c>
      <c r="D18" s="38">
        <v>2.5966999999999998</v>
      </c>
      <c r="E18" s="38">
        <v>1.1962999999999999</v>
      </c>
      <c r="F18" s="38">
        <v>1.4004000000000001</v>
      </c>
      <c r="G18" s="15">
        <v>2.9863</v>
      </c>
      <c r="H18" s="42" t="s">
        <v>70</v>
      </c>
      <c r="I18" s="38">
        <v>2.8210999999999999</v>
      </c>
      <c r="J18" s="38">
        <v>1.1890000000000001</v>
      </c>
      <c r="K18" s="38">
        <v>1.6321000000000001</v>
      </c>
    </row>
    <row r="19" spans="1:11">
      <c r="A19" s="51" t="s">
        <v>93</v>
      </c>
      <c r="B19" s="38">
        <v>2.2797000000000001</v>
      </c>
      <c r="C19" s="42" t="s">
        <v>70</v>
      </c>
      <c r="D19" s="38">
        <v>1.9315</v>
      </c>
      <c r="E19" s="38">
        <v>0.86970000000000003</v>
      </c>
      <c r="F19" s="38">
        <v>1.0618000000000001</v>
      </c>
      <c r="G19" s="15">
        <v>3.2555000000000001</v>
      </c>
      <c r="H19" s="42" t="s">
        <v>70</v>
      </c>
      <c r="I19" s="38">
        <v>3.1493000000000002</v>
      </c>
      <c r="J19" s="38">
        <v>0.87760000000000005</v>
      </c>
      <c r="K19" s="38">
        <v>2.2717000000000001</v>
      </c>
    </row>
    <row r="20" spans="1:11">
      <c r="A20" s="51" t="s">
        <v>94</v>
      </c>
      <c r="B20" s="38">
        <v>5.6741999999999999</v>
      </c>
      <c r="C20" s="42" t="s">
        <v>70</v>
      </c>
      <c r="D20" s="38">
        <v>5.3711000000000002</v>
      </c>
      <c r="E20" s="38">
        <v>3.2378999999999998</v>
      </c>
      <c r="F20" s="38">
        <v>2.1332</v>
      </c>
      <c r="G20" s="15">
        <v>6.6177000000000001</v>
      </c>
      <c r="H20" s="42" t="s">
        <v>70</v>
      </c>
      <c r="I20" s="38">
        <v>6.5568</v>
      </c>
      <c r="J20" s="38">
        <v>5.0293999999999999</v>
      </c>
      <c r="K20" s="38">
        <v>1.5274000000000001</v>
      </c>
    </row>
    <row r="21" spans="1:11">
      <c r="A21" s="51" t="s">
        <v>95</v>
      </c>
      <c r="B21" s="38">
        <v>1.3365</v>
      </c>
      <c r="C21" s="42" t="s">
        <v>70</v>
      </c>
      <c r="D21" s="38">
        <v>0.8609</v>
      </c>
      <c r="E21" s="42" t="s">
        <v>70</v>
      </c>
      <c r="F21" s="38">
        <v>0.58520000000000005</v>
      </c>
      <c r="G21" s="15">
        <v>1.4332</v>
      </c>
      <c r="H21" s="42" t="s">
        <v>70</v>
      </c>
      <c r="I21" s="38">
        <v>1.2128000000000001</v>
      </c>
      <c r="J21" s="42" t="s">
        <v>70</v>
      </c>
      <c r="K21" s="38">
        <v>0.73380000000000001</v>
      </c>
    </row>
    <row r="22" spans="1:11">
      <c r="A22" s="51" t="s">
        <v>96</v>
      </c>
      <c r="B22" s="38">
        <v>1.1466000000000001</v>
      </c>
      <c r="C22" s="42" t="s">
        <v>70</v>
      </c>
      <c r="D22" s="38">
        <v>1.1174999999999999</v>
      </c>
      <c r="E22" s="42" t="s">
        <v>70</v>
      </c>
      <c r="F22" s="38">
        <v>0.64400000000000002</v>
      </c>
      <c r="G22" s="15">
        <v>1.2277</v>
      </c>
      <c r="H22" s="42" t="s">
        <v>70</v>
      </c>
      <c r="I22" s="38">
        <v>1.1879</v>
      </c>
      <c r="J22" s="42" t="s">
        <v>70</v>
      </c>
      <c r="K22" s="38">
        <v>0.89890000000000003</v>
      </c>
    </row>
    <row r="23" spans="1:11">
      <c r="A23" s="51" t="s">
        <v>97</v>
      </c>
      <c r="B23" s="38">
        <v>1.6448</v>
      </c>
      <c r="C23" s="42" t="s">
        <v>70</v>
      </c>
      <c r="D23" s="38">
        <v>1.4769000000000001</v>
      </c>
      <c r="E23" s="38">
        <v>0.76039999999999996</v>
      </c>
      <c r="F23" s="38">
        <v>0.71660000000000001</v>
      </c>
      <c r="G23" s="15">
        <v>2.8912</v>
      </c>
      <c r="H23" s="42" t="s">
        <v>70</v>
      </c>
      <c r="I23" s="38">
        <v>2.8037999999999998</v>
      </c>
      <c r="J23" s="38">
        <v>2.0047999999999999</v>
      </c>
      <c r="K23" s="38">
        <v>0.79900000000000004</v>
      </c>
    </row>
    <row r="24" spans="1:11">
      <c r="A24" s="51" t="s">
        <v>98</v>
      </c>
      <c r="B24" s="38">
        <v>2.5009000000000001</v>
      </c>
      <c r="C24" s="42" t="s">
        <v>70</v>
      </c>
      <c r="D24" s="38">
        <v>2.1063000000000001</v>
      </c>
      <c r="E24" s="42" t="s">
        <v>70</v>
      </c>
      <c r="F24" s="38">
        <v>1.9319999999999999</v>
      </c>
      <c r="G24" s="15">
        <v>2.9424999999999999</v>
      </c>
      <c r="H24" s="38">
        <v>0.75319999999999998</v>
      </c>
      <c r="I24" s="38">
        <v>2.1892999999999998</v>
      </c>
      <c r="J24" s="42" t="s">
        <v>70</v>
      </c>
      <c r="K24" s="38">
        <v>1.9372</v>
      </c>
    </row>
    <row r="25" spans="1:11">
      <c r="A25" s="51" t="s">
        <v>99</v>
      </c>
      <c r="B25" s="38">
        <v>2.9329999999999998</v>
      </c>
      <c r="C25" s="38">
        <v>0.72119999999999995</v>
      </c>
      <c r="D25" s="38">
        <v>2.2118000000000002</v>
      </c>
      <c r="E25" s="38">
        <v>0.98850000000000005</v>
      </c>
      <c r="F25" s="38">
        <v>1.2233000000000001</v>
      </c>
      <c r="G25" s="15">
        <v>4.1223000000000001</v>
      </c>
      <c r="H25" s="38">
        <v>0.9214</v>
      </c>
      <c r="I25" s="38">
        <v>3.2008999999999999</v>
      </c>
      <c r="J25" s="38">
        <v>1.6890000000000001</v>
      </c>
      <c r="K25" s="38">
        <v>1.512</v>
      </c>
    </row>
    <row r="26" spans="1:11">
      <c r="A26" s="51" t="s">
        <v>100</v>
      </c>
      <c r="B26" s="38">
        <v>2.2623000000000002</v>
      </c>
      <c r="C26" s="42" t="s">
        <v>70</v>
      </c>
      <c r="D26" s="38">
        <v>2.1067999999999998</v>
      </c>
      <c r="E26" s="38">
        <v>1.2222</v>
      </c>
      <c r="F26" s="38">
        <v>0.88460000000000005</v>
      </c>
      <c r="G26" s="15">
        <v>2.3908999999999998</v>
      </c>
      <c r="H26" s="42" t="s">
        <v>70</v>
      </c>
      <c r="I26" s="38">
        <v>1.9770000000000001</v>
      </c>
      <c r="J26" s="38">
        <v>1.2564</v>
      </c>
      <c r="K26" s="38">
        <v>0.72060000000000002</v>
      </c>
    </row>
    <row r="27" spans="1:11">
      <c r="A27" s="51" t="s">
        <v>101</v>
      </c>
      <c r="B27" s="38">
        <v>5.3407</v>
      </c>
      <c r="C27" s="38">
        <v>0.52639999999999998</v>
      </c>
      <c r="D27" s="38">
        <v>4.8143000000000002</v>
      </c>
      <c r="E27" s="38">
        <v>3.1366999999999998</v>
      </c>
      <c r="F27" s="38">
        <v>1.6776</v>
      </c>
      <c r="G27" s="15">
        <v>4.9781000000000004</v>
      </c>
      <c r="H27" s="42" t="s">
        <v>70</v>
      </c>
      <c r="I27" s="38">
        <v>4.5427</v>
      </c>
      <c r="J27" s="38">
        <v>3.0095000000000001</v>
      </c>
      <c r="K27" s="38">
        <v>1.5331999999999999</v>
      </c>
    </row>
    <row r="28" spans="1:11">
      <c r="A28" s="51" t="s">
        <v>102</v>
      </c>
      <c r="B28" s="38">
        <v>0.77500000000000002</v>
      </c>
      <c r="C28" s="42" t="s">
        <v>70</v>
      </c>
      <c r="D28" s="38">
        <v>0.65249999999999997</v>
      </c>
      <c r="E28" s="42" t="s">
        <v>70</v>
      </c>
      <c r="F28" s="42" t="s">
        <v>70</v>
      </c>
      <c r="G28" s="15">
        <v>0.69940000000000002</v>
      </c>
      <c r="H28" s="42" t="s">
        <v>70</v>
      </c>
      <c r="I28" s="38">
        <v>0.66180000000000005</v>
      </c>
      <c r="J28" s="42" t="s">
        <v>70</v>
      </c>
      <c r="K28" s="42" t="s">
        <v>70</v>
      </c>
    </row>
    <row r="29" spans="1:11">
      <c r="A29" s="51" t="s">
        <v>103</v>
      </c>
      <c r="B29" s="38">
        <v>0.75919999999999999</v>
      </c>
      <c r="C29" s="42" t="s">
        <v>70</v>
      </c>
      <c r="D29" s="38">
        <v>0.54530000000000001</v>
      </c>
      <c r="E29" s="42" t="s">
        <v>70</v>
      </c>
      <c r="F29" s="42" t="s">
        <v>70</v>
      </c>
      <c r="G29" s="15">
        <v>0.99390000000000001</v>
      </c>
      <c r="H29" s="42" t="s">
        <v>70</v>
      </c>
      <c r="I29" s="38">
        <v>0.97</v>
      </c>
      <c r="J29" s="42" t="s">
        <v>70</v>
      </c>
      <c r="K29" s="38">
        <v>0.66520000000000001</v>
      </c>
    </row>
    <row r="30" spans="1:11">
      <c r="A30" s="51" t="s">
        <v>104</v>
      </c>
      <c r="B30" s="38">
        <v>2.7252999999999998</v>
      </c>
      <c r="C30" s="42" t="s">
        <v>70</v>
      </c>
      <c r="D30" s="38">
        <v>2.6284999999999998</v>
      </c>
      <c r="E30" s="38">
        <v>1.4511000000000001</v>
      </c>
      <c r="F30" s="38">
        <v>1.1774</v>
      </c>
      <c r="G30" s="15">
        <v>1.7204999999999999</v>
      </c>
      <c r="H30" s="42" t="s">
        <v>70</v>
      </c>
      <c r="I30" s="38">
        <v>1.5728</v>
      </c>
      <c r="J30" s="38">
        <v>0.63639999999999997</v>
      </c>
      <c r="K30" s="38">
        <v>0.93630000000000002</v>
      </c>
    </row>
    <row r="31" spans="1:11">
      <c r="A31" s="51" t="s">
        <v>105</v>
      </c>
      <c r="B31" s="38">
        <v>2.9165999999999999</v>
      </c>
      <c r="C31" s="42" t="s">
        <v>70</v>
      </c>
      <c r="D31" s="38">
        <v>2.6745999999999999</v>
      </c>
      <c r="E31" s="38">
        <v>1.5125999999999999</v>
      </c>
      <c r="F31" s="38">
        <v>1.1619999999999999</v>
      </c>
      <c r="G31" s="15">
        <v>2.7681</v>
      </c>
      <c r="H31" s="42" t="s">
        <v>70</v>
      </c>
      <c r="I31" s="38">
        <v>2.4775</v>
      </c>
      <c r="J31" s="38">
        <v>1.3778999999999999</v>
      </c>
      <c r="K31" s="38">
        <v>1.0995999999999999</v>
      </c>
    </row>
    <row r="32" spans="1:11">
      <c r="A32" s="51" t="s">
        <v>106</v>
      </c>
      <c r="B32" s="38">
        <v>8.1152999999999995</v>
      </c>
      <c r="C32" s="42" t="s">
        <v>70</v>
      </c>
      <c r="D32" s="38">
        <v>7.6228999999999996</v>
      </c>
      <c r="E32" s="38">
        <v>3.7993999999999999</v>
      </c>
      <c r="F32" s="38">
        <v>3.8233999999999999</v>
      </c>
      <c r="G32" s="15">
        <v>10.3401</v>
      </c>
      <c r="H32" s="38">
        <v>1.079</v>
      </c>
      <c r="I32" s="38">
        <v>9.2611000000000008</v>
      </c>
      <c r="J32" s="38">
        <v>4.7824999999999998</v>
      </c>
      <c r="K32" s="38">
        <v>4.4786999999999999</v>
      </c>
    </row>
    <row r="33" spans="1:11">
      <c r="A33" s="51" t="s">
        <v>107</v>
      </c>
      <c r="B33" s="38">
        <v>1.3037000000000001</v>
      </c>
      <c r="C33" s="42" t="s">
        <v>70</v>
      </c>
      <c r="D33" s="38">
        <v>1.1138999999999999</v>
      </c>
      <c r="E33" s="38">
        <v>0.66959999999999997</v>
      </c>
      <c r="F33" s="42" t="s">
        <v>70</v>
      </c>
      <c r="G33" s="15">
        <v>1.9237</v>
      </c>
      <c r="H33" s="42" t="s">
        <v>70</v>
      </c>
      <c r="I33" s="38">
        <v>1.7579</v>
      </c>
      <c r="J33" s="38">
        <v>0.6855</v>
      </c>
      <c r="K33" s="38">
        <v>1.0725</v>
      </c>
    </row>
    <row r="34" spans="1:11">
      <c r="A34" s="51" t="s">
        <v>108</v>
      </c>
      <c r="B34" s="38">
        <v>2.2829000000000002</v>
      </c>
      <c r="C34" s="42" t="s">
        <v>70</v>
      </c>
      <c r="D34" s="38">
        <v>1.9931000000000001</v>
      </c>
      <c r="E34" s="42" t="s">
        <v>70</v>
      </c>
      <c r="F34" s="38">
        <v>1.7997000000000001</v>
      </c>
      <c r="G34" s="15">
        <v>1.9213</v>
      </c>
      <c r="H34" s="42" t="s">
        <v>70</v>
      </c>
      <c r="I34" s="38">
        <v>1.8431999999999999</v>
      </c>
      <c r="J34" s="42" t="s">
        <v>70</v>
      </c>
      <c r="K34" s="38">
        <v>1.5941000000000001</v>
      </c>
    </row>
    <row r="35" spans="1:11">
      <c r="A35" s="51" t="s">
        <v>109</v>
      </c>
      <c r="B35" s="38">
        <v>10.5823</v>
      </c>
      <c r="C35" s="38">
        <v>0.60980000000000001</v>
      </c>
      <c r="D35" s="38">
        <v>9.9724000000000004</v>
      </c>
      <c r="E35" s="38">
        <v>4.5471000000000004</v>
      </c>
      <c r="F35" s="38">
        <v>5.4253</v>
      </c>
      <c r="G35" s="15">
        <v>11.9725</v>
      </c>
      <c r="H35" s="38">
        <v>0.74209999999999998</v>
      </c>
      <c r="I35" s="38">
        <v>11.2303</v>
      </c>
      <c r="J35" s="38">
        <v>7.3884999999999996</v>
      </c>
      <c r="K35" s="38">
        <v>3.8418000000000001</v>
      </c>
    </row>
    <row r="36" spans="1:11">
      <c r="A36" s="51" t="s">
        <v>110</v>
      </c>
      <c r="B36" s="38">
        <v>5.1807999999999996</v>
      </c>
      <c r="C36" s="38">
        <v>0.751</v>
      </c>
      <c r="D36" s="38">
        <v>4.4298000000000002</v>
      </c>
      <c r="E36" s="42" t="s">
        <v>70</v>
      </c>
      <c r="F36" s="38">
        <v>4.1430999999999996</v>
      </c>
      <c r="G36" s="15">
        <v>5.8479000000000001</v>
      </c>
      <c r="H36" s="42" t="s">
        <v>70</v>
      </c>
      <c r="I36" s="38">
        <v>5.476</v>
      </c>
      <c r="J36" s="42" t="s">
        <v>70</v>
      </c>
      <c r="K36" s="38">
        <v>5.4002999999999997</v>
      </c>
    </row>
    <row r="37" spans="1:11">
      <c r="A37" s="51" t="s">
        <v>111</v>
      </c>
      <c r="B37" s="38">
        <v>5.0217000000000001</v>
      </c>
      <c r="C37" s="42" t="s">
        <v>70</v>
      </c>
      <c r="D37" s="38">
        <v>4.6410999999999998</v>
      </c>
      <c r="E37" s="38">
        <v>1.6254</v>
      </c>
      <c r="F37" s="38">
        <v>3.0156000000000001</v>
      </c>
      <c r="G37" s="15">
        <v>4.8478000000000003</v>
      </c>
      <c r="H37" s="42" t="s">
        <v>70</v>
      </c>
      <c r="I37" s="38">
        <v>4.6337000000000002</v>
      </c>
      <c r="J37" s="38">
        <v>2.036</v>
      </c>
      <c r="K37" s="38">
        <v>2.5977000000000001</v>
      </c>
    </row>
    <row r="38" spans="1:11">
      <c r="A38" s="51" t="s">
        <v>112</v>
      </c>
      <c r="B38" s="38">
        <v>1.5168999999999999</v>
      </c>
      <c r="C38" s="38">
        <v>0.5474</v>
      </c>
      <c r="D38" s="38">
        <v>0.96950000000000003</v>
      </c>
      <c r="E38" s="38">
        <v>0.57250000000000001</v>
      </c>
      <c r="F38" s="42" t="s">
        <v>70</v>
      </c>
      <c r="G38" s="15">
        <v>2.2795999999999998</v>
      </c>
      <c r="H38" s="42" t="s">
        <v>70</v>
      </c>
      <c r="I38" s="38">
        <v>2.1505999999999998</v>
      </c>
      <c r="J38" s="38">
        <v>0.80959999999999999</v>
      </c>
      <c r="K38" s="38">
        <v>1.341</v>
      </c>
    </row>
    <row r="39" spans="1:11">
      <c r="A39" s="51" t="s">
        <v>113</v>
      </c>
      <c r="B39" s="38">
        <v>1.1655</v>
      </c>
      <c r="C39" s="38">
        <v>0.50560000000000005</v>
      </c>
      <c r="D39" s="38">
        <v>0.65980000000000005</v>
      </c>
      <c r="E39" s="42" t="s">
        <v>70</v>
      </c>
      <c r="F39" s="42" t="s">
        <v>70</v>
      </c>
      <c r="G39" s="15">
        <v>1.4028</v>
      </c>
      <c r="H39" s="42" t="s">
        <v>70</v>
      </c>
      <c r="I39" s="38">
        <v>1.3405</v>
      </c>
      <c r="J39" s="42" t="s">
        <v>70</v>
      </c>
      <c r="K39" s="38">
        <v>0.9758</v>
      </c>
    </row>
    <row r="40" spans="1:11">
      <c r="A40" s="51" t="s">
        <v>114</v>
      </c>
      <c r="B40" s="38">
        <v>3.2250000000000001</v>
      </c>
      <c r="C40" s="42" t="s">
        <v>70</v>
      </c>
      <c r="D40" s="38">
        <v>2.9312</v>
      </c>
      <c r="E40" s="38">
        <v>1.9214</v>
      </c>
      <c r="F40" s="38">
        <v>1.0098</v>
      </c>
      <c r="G40" s="15">
        <v>3.2799</v>
      </c>
      <c r="H40" s="38">
        <v>0.72409999999999997</v>
      </c>
      <c r="I40" s="38">
        <v>2.5558000000000001</v>
      </c>
      <c r="J40" s="38">
        <v>1.3462000000000001</v>
      </c>
      <c r="K40" s="38">
        <v>1.2096</v>
      </c>
    </row>
    <row r="41" spans="1:11">
      <c r="A41" s="51" t="s">
        <v>115</v>
      </c>
      <c r="B41" s="38">
        <v>6.4324000000000003</v>
      </c>
      <c r="C41" s="42" t="s">
        <v>70</v>
      </c>
      <c r="D41" s="38">
        <v>6.0412999999999997</v>
      </c>
      <c r="E41" s="38">
        <v>3.7225000000000001</v>
      </c>
      <c r="F41" s="38">
        <v>2.3188</v>
      </c>
      <c r="G41" s="15">
        <v>5.9720000000000004</v>
      </c>
      <c r="H41" s="42" t="s">
        <v>70</v>
      </c>
      <c r="I41" s="38">
        <v>5.8628999999999998</v>
      </c>
      <c r="J41" s="38">
        <v>3.3317000000000001</v>
      </c>
      <c r="K41" s="38">
        <v>2.5312000000000001</v>
      </c>
    </row>
    <row r="42" spans="1:11">
      <c r="A42" s="51" t="s">
        <v>116</v>
      </c>
      <c r="B42" s="38">
        <v>2.0268999999999999</v>
      </c>
      <c r="C42" s="42" t="s">
        <v>70</v>
      </c>
      <c r="D42" s="38">
        <v>1.6889000000000001</v>
      </c>
      <c r="E42" s="38">
        <v>0.88349999999999995</v>
      </c>
      <c r="F42" s="38">
        <v>0.8054</v>
      </c>
      <c r="G42" s="15">
        <v>2.1583000000000001</v>
      </c>
      <c r="H42" s="42" t="s">
        <v>70</v>
      </c>
      <c r="I42" s="38">
        <v>1.9896</v>
      </c>
      <c r="J42" s="42" t="s">
        <v>70</v>
      </c>
      <c r="K42" s="38">
        <v>1.7876000000000001</v>
      </c>
    </row>
    <row r="43" spans="1:11">
      <c r="A43" s="51" t="s">
        <v>117</v>
      </c>
      <c r="B43" s="38">
        <v>3.3984000000000001</v>
      </c>
      <c r="C43" s="38">
        <v>0.70550000000000002</v>
      </c>
      <c r="D43" s="38">
        <v>2.6928000000000001</v>
      </c>
      <c r="E43" s="38">
        <v>0.7379</v>
      </c>
      <c r="F43" s="38">
        <v>1.9549000000000001</v>
      </c>
      <c r="G43" s="15">
        <v>3.4247000000000001</v>
      </c>
      <c r="H43" s="42" t="s">
        <v>70</v>
      </c>
      <c r="I43" s="38">
        <v>3.1278999999999999</v>
      </c>
      <c r="J43" s="38">
        <v>1.2823</v>
      </c>
      <c r="K43" s="38">
        <v>1.8456999999999999</v>
      </c>
    </row>
    <row r="44" spans="1:11">
      <c r="A44" s="51" t="s">
        <v>118</v>
      </c>
      <c r="B44" s="38">
        <v>2.8912</v>
      </c>
      <c r="C44" s="42" t="s">
        <v>70</v>
      </c>
      <c r="D44" s="38">
        <v>2.7601</v>
      </c>
      <c r="E44" s="38">
        <v>1.411</v>
      </c>
      <c r="F44" s="38">
        <v>1.3491</v>
      </c>
      <c r="G44" s="15">
        <v>4.4763000000000002</v>
      </c>
      <c r="H44" s="42" t="s">
        <v>70</v>
      </c>
      <c r="I44" s="38">
        <v>4.18</v>
      </c>
      <c r="J44" s="38">
        <v>1.6541999999999999</v>
      </c>
      <c r="K44" s="38">
        <v>2.5257999999999998</v>
      </c>
    </row>
    <row r="45" spans="1:11">
      <c r="A45" s="51" t="s">
        <v>119</v>
      </c>
      <c r="B45" s="38">
        <v>1.5269999999999999</v>
      </c>
      <c r="C45" s="42" t="s">
        <v>70</v>
      </c>
      <c r="D45" s="38">
        <v>1.3623000000000001</v>
      </c>
      <c r="E45" s="38">
        <v>0.93669999999999998</v>
      </c>
      <c r="F45" s="42" t="s">
        <v>70</v>
      </c>
      <c r="G45" s="15">
        <v>2.1741999999999999</v>
      </c>
      <c r="H45" s="42" t="s">
        <v>70</v>
      </c>
      <c r="I45" s="38">
        <v>1.7303999999999999</v>
      </c>
      <c r="J45" s="38">
        <v>1.1747000000000001</v>
      </c>
      <c r="K45" s="38">
        <v>0.55569999999999997</v>
      </c>
    </row>
    <row r="46" spans="1:11">
      <c r="A46" s="51" t="s">
        <v>120</v>
      </c>
      <c r="B46" s="38">
        <v>1.2644</v>
      </c>
      <c r="C46" s="42" t="s">
        <v>70</v>
      </c>
      <c r="D46" s="38">
        <v>0.79300000000000004</v>
      </c>
      <c r="E46" s="42" t="s">
        <v>70</v>
      </c>
      <c r="F46" s="38">
        <v>0.65849999999999997</v>
      </c>
      <c r="G46" s="15">
        <v>1.5811999999999999</v>
      </c>
      <c r="H46" s="42" t="s">
        <v>70</v>
      </c>
      <c r="I46" s="38">
        <v>1.4117</v>
      </c>
      <c r="J46" s="42" t="s">
        <v>70</v>
      </c>
      <c r="K46" s="38">
        <v>1.2430000000000001</v>
      </c>
    </row>
    <row r="47" spans="1:11">
      <c r="A47" s="51" t="s">
        <v>121</v>
      </c>
      <c r="B47" s="38">
        <v>6.6067</v>
      </c>
      <c r="C47" s="38">
        <v>0.71950000000000003</v>
      </c>
      <c r="D47" s="38">
        <v>5.8872</v>
      </c>
      <c r="E47" s="38">
        <v>4.4973999999999998</v>
      </c>
      <c r="F47" s="38">
        <v>1.3897999999999999</v>
      </c>
      <c r="G47" s="15">
        <v>8.7484000000000002</v>
      </c>
      <c r="H47" s="38">
        <v>1.2141999999999999</v>
      </c>
      <c r="I47" s="38">
        <v>7.5340999999999996</v>
      </c>
      <c r="J47" s="38">
        <v>6.3941999999999997</v>
      </c>
      <c r="K47" s="38">
        <v>1.1398999999999999</v>
      </c>
    </row>
    <row r="48" spans="1:11">
      <c r="A48" s="51" t="s">
        <v>122</v>
      </c>
      <c r="B48" s="38">
        <v>4.5324</v>
      </c>
      <c r="C48" s="42" t="s">
        <v>70</v>
      </c>
      <c r="D48" s="38">
        <v>4.2923</v>
      </c>
      <c r="E48" s="38">
        <v>2.6718000000000002</v>
      </c>
      <c r="F48" s="38">
        <v>1.6205000000000001</v>
      </c>
      <c r="G48" s="15">
        <v>4.8589000000000002</v>
      </c>
      <c r="H48" s="38">
        <v>0.75680000000000003</v>
      </c>
      <c r="I48" s="38">
        <v>4.1021000000000001</v>
      </c>
      <c r="J48" s="38">
        <v>1.7195</v>
      </c>
      <c r="K48" s="38">
        <v>2.3826000000000001</v>
      </c>
    </row>
    <row r="49" spans="1:11">
      <c r="A49" s="51" t="s">
        <v>123</v>
      </c>
      <c r="B49" s="38">
        <v>1.5447</v>
      </c>
      <c r="C49" s="42" t="s">
        <v>70</v>
      </c>
      <c r="D49" s="38">
        <v>1.4144000000000001</v>
      </c>
      <c r="E49" s="38">
        <v>0.63729999999999998</v>
      </c>
      <c r="F49" s="38">
        <v>0.77710000000000001</v>
      </c>
      <c r="G49" s="15">
        <v>1.4180999999999999</v>
      </c>
      <c r="H49" s="42" t="s">
        <v>70</v>
      </c>
      <c r="I49" s="38">
        <v>1.4180999999999999</v>
      </c>
      <c r="J49" s="38">
        <v>0.65439999999999998</v>
      </c>
      <c r="K49" s="38">
        <v>0.76370000000000005</v>
      </c>
    </row>
    <row r="50" spans="1:11">
      <c r="A50" s="51" t="s">
        <v>124</v>
      </c>
      <c r="B50" s="38">
        <v>3.5110000000000001</v>
      </c>
      <c r="C50" s="42" t="s">
        <v>70</v>
      </c>
      <c r="D50" s="38">
        <v>3.0983999999999998</v>
      </c>
      <c r="E50" s="38">
        <v>1.3832</v>
      </c>
      <c r="F50" s="38">
        <v>1.7151000000000001</v>
      </c>
      <c r="G50" s="15">
        <v>5.5997000000000003</v>
      </c>
      <c r="H50" s="38">
        <v>0.71279999999999999</v>
      </c>
      <c r="I50" s="38">
        <v>4.8868999999999998</v>
      </c>
      <c r="J50" s="38">
        <v>2.6417999999999999</v>
      </c>
      <c r="K50" s="38">
        <v>2.2452000000000001</v>
      </c>
    </row>
    <row r="51" spans="1:11">
      <c r="A51" s="51" t="s">
        <v>125</v>
      </c>
      <c r="B51" s="38">
        <v>3.7431999999999999</v>
      </c>
      <c r="C51" s="42" t="s">
        <v>70</v>
      </c>
      <c r="D51" s="38">
        <v>3.2881999999999998</v>
      </c>
      <c r="E51" s="38">
        <v>1.5025999999999999</v>
      </c>
      <c r="F51" s="38">
        <v>1.7856000000000001</v>
      </c>
      <c r="G51" s="15">
        <v>5.2211999999999996</v>
      </c>
      <c r="H51" s="42" t="s">
        <v>70</v>
      </c>
      <c r="I51" s="38">
        <v>4.9386999999999999</v>
      </c>
      <c r="J51" s="38">
        <v>2.8407</v>
      </c>
      <c r="K51" s="38">
        <v>2.0979000000000001</v>
      </c>
    </row>
    <row r="52" spans="1:11">
      <c r="A52" s="51" t="s">
        <v>126</v>
      </c>
      <c r="B52" s="42" t="s">
        <v>70</v>
      </c>
      <c r="C52" s="42" t="s">
        <v>70</v>
      </c>
      <c r="D52" s="42" t="s">
        <v>70</v>
      </c>
      <c r="E52" s="42" t="s">
        <v>70</v>
      </c>
      <c r="F52" s="42" t="s">
        <v>70</v>
      </c>
      <c r="G52" s="15">
        <v>0.70589999999999997</v>
      </c>
      <c r="H52" s="42" t="s">
        <v>70</v>
      </c>
      <c r="I52" s="38">
        <v>0.70589999999999997</v>
      </c>
      <c r="J52" s="42" t="s">
        <v>70</v>
      </c>
      <c r="K52" s="42" t="s">
        <v>70</v>
      </c>
    </row>
    <row r="53" spans="1:11">
      <c r="A53" s="51" t="s">
        <v>127</v>
      </c>
      <c r="B53" s="38">
        <v>4.0099</v>
      </c>
      <c r="C53" s="38">
        <v>0.59830000000000005</v>
      </c>
      <c r="D53" s="38">
        <v>3.4116</v>
      </c>
      <c r="E53" s="38">
        <v>1.0942000000000001</v>
      </c>
      <c r="F53" s="38">
        <v>2.3174000000000001</v>
      </c>
      <c r="G53" s="15">
        <v>5.0926</v>
      </c>
      <c r="H53" s="42" t="s">
        <v>70</v>
      </c>
      <c r="I53" s="38">
        <v>4.9124999999999996</v>
      </c>
      <c r="J53" s="38">
        <v>0.94640000000000002</v>
      </c>
      <c r="K53" s="38">
        <v>3.9661</v>
      </c>
    </row>
    <row r="54" spans="1:11">
      <c r="A54" s="51" t="s">
        <v>128</v>
      </c>
      <c r="B54" s="38">
        <v>1.6188</v>
      </c>
      <c r="C54" s="42" t="s">
        <v>70</v>
      </c>
      <c r="D54" s="38">
        <v>1.6188</v>
      </c>
      <c r="E54" s="38">
        <v>0.55159999999999998</v>
      </c>
      <c r="F54" s="38">
        <v>1.0671999999999999</v>
      </c>
      <c r="G54" s="15">
        <v>1.9350000000000001</v>
      </c>
      <c r="H54" s="42" t="s">
        <v>70</v>
      </c>
      <c r="I54" s="38">
        <v>1.9350000000000001</v>
      </c>
      <c r="J54" s="38">
        <v>1.0988</v>
      </c>
      <c r="K54" s="38">
        <v>0.83620000000000005</v>
      </c>
    </row>
    <row r="55" spans="1:11">
      <c r="A55" s="40" t="s">
        <v>129</v>
      </c>
      <c r="B55" s="41"/>
      <c r="C55" s="41"/>
      <c r="D55" s="41"/>
      <c r="E55" s="41"/>
      <c r="F55" s="41"/>
      <c r="G55" s="41"/>
      <c r="H55" s="41"/>
      <c r="I55" s="41"/>
      <c r="J55" s="41"/>
      <c r="K55" s="41"/>
    </row>
    <row r="56" spans="1:11">
      <c r="A56" s="52" t="s">
        <v>131</v>
      </c>
      <c r="B56" s="38">
        <v>4.3933</v>
      </c>
      <c r="C56" s="38">
        <v>1.1969000000000001</v>
      </c>
      <c r="D56" s="38">
        <v>3.1964000000000001</v>
      </c>
      <c r="E56" s="38">
        <v>1.2294</v>
      </c>
      <c r="F56" s="38">
        <v>1.9670000000000001</v>
      </c>
      <c r="G56" s="15">
        <v>5.8383000000000003</v>
      </c>
      <c r="H56" s="38">
        <v>0.85329999999999995</v>
      </c>
      <c r="I56" s="38">
        <v>4.9850000000000003</v>
      </c>
      <c r="J56" s="38">
        <v>1.0501</v>
      </c>
      <c r="K56" s="38">
        <v>3.9348999999999998</v>
      </c>
    </row>
    <row r="57" spans="1:11">
      <c r="A57" s="52" t="s">
        <v>180</v>
      </c>
      <c r="B57" s="38">
        <v>5.0957999999999997</v>
      </c>
      <c r="C57" s="38">
        <v>0.80249999999999999</v>
      </c>
      <c r="D57" s="38">
        <v>4.2933000000000003</v>
      </c>
      <c r="E57" s="38">
        <v>2.359</v>
      </c>
      <c r="F57" s="38">
        <v>1.9342999999999999</v>
      </c>
      <c r="G57" s="15">
        <v>5.0727000000000002</v>
      </c>
      <c r="H57" s="38">
        <v>1.4877</v>
      </c>
      <c r="I57" s="38">
        <v>3.585</v>
      </c>
      <c r="J57" s="38">
        <v>2.1524999999999999</v>
      </c>
      <c r="K57" s="38">
        <v>1.4325000000000001</v>
      </c>
    </row>
    <row r="58" spans="1:11">
      <c r="A58" s="16" t="s">
        <v>133</v>
      </c>
      <c r="B58" s="13" t="s">
        <v>248</v>
      </c>
      <c r="C58" s="13" t="s">
        <v>248</v>
      </c>
      <c r="D58" s="13" t="s">
        <v>248</v>
      </c>
      <c r="E58" s="13" t="s">
        <v>248</v>
      </c>
      <c r="F58" s="13" t="s">
        <v>248</v>
      </c>
      <c r="G58" s="31" t="s">
        <v>70</v>
      </c>
      <c r="H58" s="13" t="s">
        <v>70</v>
      </c>
      <c r="I58" s="13" t="s">
        <v>70</v>
      </c>
      <c r="J58" s="13" t="s">
        <v>70</v>
      </c>
      <c r="K58" s="13" t="s">
        <v>70</v>
      </c>
    </row>
    <row r="59" spans="1:11">
      <c r="A59" s="10" t="s">
        <v>252</v>
      </c>
    </row>
  </sheetData>
  <mergeCells count="4">
    <mergeCell ref="A55:K55"/>
    <mergeCell ref="B2:F2"/>
    <mergeCell ref="A2:A3"/>
    <mergeCell ref="G2:K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K59"/>
  <sheetViews>
    <sheetView workbookViewId="0"/>
  </sheetViews>
  <sheetFormatPr defaultRowHeight="15"/>
  <cols>
    <col min="1" max="1" width="26" customWidth="1"/>
    <col min="2" max="11" width="16" customWidth="1"/>
  </cols>
  <sheetData>
    <row r="1" spans="1:11">
      <c r="A1" s="2" t="s">
        <v>33</v>
      </c>
    </row>
    <row r="2" spans="1:11">
      <c r="A2" s="43" t="s">
        <v>73</v>
      </c>
      <c r="B2" s="66">
        <v>2013</v>
      </c>
      <c r="C2" s="45"/>
      <c r="D2" s="45"/>
      <c r="E2" s="45"/>
      <c r="F2" s="45"/>
      <c r="G2" s="66">
        <v>2015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5.5033000000000003</v>
      </c>
      <c r="C4" s="42" t="s">
        <v>70</v>
      </c>
      <c r="D4" s="38">
        <v>5.0963000000000003</v>
      </c>
      <c r="E4" s="38">
        <v>2.1785999999999999</v>
      </c>
      <c r="F4" s="38">
        <v>2.9177</v>
      </c>
      <c r="G4" s="15">
        <v>6.6643999999999997</v>
      </c>
      <c r="H4" s="42" t="s">
        <v>70</v>
      </c>
      <c r="I4" s="38">
        <v>6.1704999999999997</v>
      </c>
      <c r="J4" s="38">
        <v>3.2498</v>
      </c>
      <c r="K4" s="38">
        <v>2.9207000000000001</v>
      </c>
    </row>
    <row r="5" spans="1:11">
      <c r="A5" s="51" t="s">
        <v>79</v>
      </c>
      <c r="B5" s="38">
        <v>1.4227000000000001</v>
      </c>
      <c r="C5" s="42" t="s">
        <v>70</v>
      </c>
      <c r="D5" s="38">
        <v>1.2896000000000001</v>
      </c>
      <c r="E5" s="38">
        <v>0.90329999999999999</v>
      </c>
      <c r="F5" s="42" t="s">
        <v>70</v>
      </c>
      <c r="G5" s="15">
        <v>1.4387000000000001</v>
      </c>
      <c r="H5" s="42" t="s">
        <v>70</v>
      </c>
      <c r="I5" s="38">
        <v>1.3465</v>
      </c>
      <c r="J5" s="38">
        <v>0.80989999999999995</v>
      </c>
      <c r="K5" s="38">
        <v>0.53659999999999997</v>
      </c>
    </row>
    <row r="6" spans="1:11">
      <c r="A6" s="51" t="s">
        <v>80</v>
      </c>
      <c r="B6" s="38">
        <v>10.962899999999999</v>
      </c>
      <c r="C6" s="42" t="s">
        <v>70</v>
      </c>
      <c r="D6" s="38">
        <v>10.7371</v>
      </c>
      <c r="E6" s="38">
        <v>1.9957</v>
      </c>
      <c r="F6" s="38">
        <v>8.7415000000000003</v>
      </c>
      <c r="G6" s="15">
        <v>11.6919</v>
      </c>
      <c r="H6" s="38">
        <v>0.7893</v>
      </c>
      <c r="I6" s="38">
        <v>10.9026</v>
      </c>
      <c r="J6" s="38">
        <v>3.7818000000000001</v>
      </c>
      <c r="K6" s="38">
        <v>7.1208</v>
      </c>
    </row>
    <row r="7" spans="1:11">
      <c r="A7" s="51" t="s">
        <v>81</v>
      </c>
      <c r="B7" s="38">
        <v>1.6201000000000001</v>
      </c>
      <c r="C7" s="42" t="s">
        <v>70</v>
      </c>
      <c r="D7" s="38">
        <v>1.2992999999999999</v>
      </c>
      <c r="E7" s="42" t="s">
        <v>70</v>
      </c>
      <c r="F7" s="38">
        <v>1.2992999999999999</v>
      </c>
      <c r="G7" s="15">
        <v>3.9548000000000001</v>
      </c>
      <c r="H7" s="42" t="s">
        <v>70</v>
      </c>
      <c r="I7" s="38">
        <v>3.6314000000000002</v>
      </c>
      <c r="J7" s="38">
        <v>1.4672000000000001</v>
      </c>
      <c r="K7" s="38">
        <v>2.1642000000000001</v>
      </c>
    </row>
    <row r="8" spans="1:11">
      <c r="A8" s="51" t="s">
        <v>82</v>
      </c>
      <c r="B8" s="38">
        <v>6.6185</v>
      </c>
      <c r="C8" s="42" t="s">
        <v>70</v>
      </c>
      <c r="D8" s="38">
        <v>6.3765999999999998</v>
      </c>
      <c r="E8" s="38">
        <v>2.2412999999999998</v>
      </c>
      <c r="F8" s="38">
        <v>4.1353999999999997</v>
      </c>
      <c r="G8" s="15">
        <v>7.3171999999999997</v>
      </c>
      <c r="H8" s="42" t="s">
        <v>70</v>
      </c>
      <c r="I8" s="38">
        <v>7.0345000000000004</v>
      </c>
      <c r="J8" s="38">
        <v>2.8603000000000001</v>
      </c>
      <c r="K8" s="38">
        <v>4.1741000000000001</v>
      </c>
    </row>
    <row r="9" spans="1:11">
      <c r="A9" s="51" t="s">
        <v>83</v>
      </c>
      <c r="B9" s="38">
        <v>12.586499999999999</v>
      </c>
      <c r="C9" s="38">
        <v>0.70209999999999995</v>
      </c>
      <c r="D9" s="38">
        <v>11.8843</v>
      </c>
      <c r="E9" s="38">
        <v>8.6483000000000008</v>
      </c>
      <c r="F9" s="38">
        <v>3.2361</v>
      </c>
      <c r="G9" s="15">
        <v>14.6633</v>
      </c>
      <c r="H9" s="42" t="s">
        <v>70</v>
      </c>
      <c r="I9" s="38">
        <v>14.184100000000001</v>
      </c>
      <c r="J9" s="38">
        <v>10.443</v>
      </c>
      <c r="K9" s="38">
        <v>3.7410999999999999</v>
      </c>
    </row>
    <row r="10" spans="1:11">
      <c r="A10" s="51" t="s">
        <v>84</v>
      </c>
      <c r="B10" s="38">
        <v>8.0459999999999994</v>
      </c>
      <c r="C10" s="42" t="s">
        <v>70</v>
      </c>
      <c r="D10" s="38">
        <v>7.8190999999999997</v>
      </c>
      <c r="E10" s="38">
        <v>3.9156</v>
      </c>
      <c r="F10" s="38">
        <v>3.9035000000000002</v>
      </c>
      <c r="G10" s="15">
        <v>11.7423</v>
      </c>
      <c r="H10" s="42" t="s">
        <v>70</v>
      </c>
      <c r="I10" s="38">
        <v>11.3626</v>
      </c>
      <c r="J10" s="38">
        <v>7.6395</v>
      </c>
      <c r="K10" s="38">
        <v>3.7229999999999999</v>
      </c>
    </row>
    <row r="11" spans="1:11">
      <c r="A11" s="51" t="s">
        <v>85</v>
      </c>
      <c r="B11" s="38">
        <v>3.9220999999999999</v>
      </c>
      <c r="C11" s="42" t="s">
        <v>70</v>
      </c>
      <c r="D11" s="38">
        <v>3.5815000000000001</v>
      </c>
      <c r="E11" s="42" t="s">
        <v>70</v>
      </c>
      <c r="F11" s="38">
        <v>3.2709999999999999</v>
      </c>
      <c r="G11" s="15">
        <v>3.5525000000000002</v>
      </c>
      <c r="H11" s="42" t="s">
        <v>70</v>
      </c>
      <c r="I11" s="38">
        <v>3.3748</v>
      </c>
      <c r="J11" s="38">
        <v>1.2565999999999999</v>
      </c>
      <c r="K11" s="38">
        <v>2.1181999999999999</v>
      </c>
    </row>
    <row r="12" spans="1:11">
      <c r="A12" s="51" t="s">
        <v>86</v>
      </c>
      <c r="B12" s="38">
        <v>1.9314</v>
      </c>
      <c r="C12" s="42" t="s">
        <v>70</v>
      </c>
      <c r="D12" s="38">
        <v>1.6141000000000001</v>
      </c>
      <c r="E12" s="42" t="s">
        <v>70</v>
      </c>
      <c r="F12" s="38">
        <v>1.4463999999999999</v>
      </c>
      <c r="G12" s="15">
        <v>2.5629</v>
      </c>
      <c r="H12" s="42" t="s">
        <v>70</v>
      </c>
      <c r="I12" s="38">
        <v>2.2054999999999998</v>
      </c>
      <c r="J12" s="38">
        <v>0.90969999999999995</v>
      </c>
      <c r="K12" s="38">
        <v>1.2959000000000001</v>
      </c>
    </row>
    <row r="13" spans="1:11">
      <c r="A13" s="51" t="s">
        <v>87</v>
      </c>
      <c r="B13" s="38">
        <v>5.1002000000000001</v>
      </c>
      <c r="C13" s="38">
        <v>0.6401</v>
      </c>
      <c r="D13" s="38">
        <v>4.4602000000000004</v>
      </c>
      <c r="E13" s="42" t="s">
        <v>70</v>
      </c>
      <c r="F13" s="38">
        <v>4.415</v>
      </c>
      <c r="G13" s="15">
        <v>6.5098000000000003</v>
      </c>
      <c r="H13" s="38">
        <v>0.92149999999999999</v>
      </c>
      <c r="I13" s="38">
        <v>5.5883000000000003</v>
      </c>
      <c r="J13" s="42" t="s">
        <v>70</v>
      </c>
      <c r="K13" s="38">
        <v>5.4425999999999997</v>
      </c>
    </row>
    <row r="14" spans="1:11">
      <c r="A14" s="51" t="s">
        <v>88</v>
      </c>
      <c r="B14" s="38">
        <v>2.0985999999999998</v>
      </c>
      <c r="C14" s="42" t="s">
        <v>70</v>
      </c>
      <c r="D14" s="38">
        <v>1.8480000000000001</v>
      </c>
      <c r="E14" s="42" t="s">
        <v>70</v>
      </c>
      <c r="F14" s="38">
        <v>1.6780999999999999</v>
      </c>
      <c r="G14" s="15">
        <v>2.9899</v>
      </c>
      <c r="H14" s="42" t="s">
        <v>70</v>
      </c>
      <c r="I14" s="38">
        <v>2.6852999999999998</v>
      </c>
      <c r="J14" s="38">
        <v>0.98299999999999998</v>
      </c>
      <c r="K14" s="38">
        <v>1.7022999999999999</v>
      </c>
    </row>
    <row r="15" spans="1:11">
      <c r="A15" s="51" t="s">
        <v>89</v>
      </c>
      <c r="B15" s="38">
        <v>10.468</v>
      </c>
      <c r="C15" s="38">
        <v>0.87509999999999999</v>
      </c>
      <c r="D15" s="38">
        <v>9.5929000000000002</v>
      </c>
      <c r="E15" s="38">
        <v>4.6342999999999996</v>
      </c>
      <c r="F15" s="38">
        <v>4.9585999999999997</v>
      </c>
      <c r="G15" s="15">
        <v>7.2907999999999999</v>
      </c>
      <c r="H15" s="38">
        <v>0.81879999999999997</v>
      </c>
      <c r="I15" s="38">
        <v>6.4718999999999998</v>
      </c>
      <c r="J15" s="38">
        <v>3.5364</v>
      </c>
      <c r="K15" s="38">
        <v>2.9355000000000002</v>
      </c>
    </row>
    <row r="16" spans="1:11">
      <c r="A16" s="51" t="s">
        <v>90</v>
      </c>
      <c r="B16" s="38">
        <v>3.3517000000000001</v>
      </c>
      <c r="C16" s="42" t="s">
        <v>70</v>
      </c>
      <c r="D16" s="38">
        <v>3.238</v>
      </c>
      <c r="E16" s="38">
        <v>1.1406000000000001</v>
      </c>
      <c r="F16" s="38">
        <v>2.0973999999999999</v>
      </c>
      <c r="G16" s="15">
        <v>2.7888000000000002</v>
      </c>
      <c r="H16" s="42" t="s">
        <v>70</v>
      </c>
      <c r="I16" s="38">
        <v>2.5236000000000001</v>
      </c>
      <c r="J16" s="38">
        <v>0.9335</v>
      </c>
      <c r="K16" s="38">
        <v>1.5901000000000001</v>
      </c>
    </row>
    <row r="17" spans="1:11">
      <c r="A17" s="51" t="s">
        <v>91</v>
      </c>
      <c r="B17" s="38">
        <v>4.7262000000000004</v>
      </c>
      <c r="C17" s="42" t="s">
        <v>70</v>
      </c>
      <c r="D17" s="38">
        <v>4.4752000000000001</v>
      </c>
      <c r="E17" s="38">
        <v>1.1119000000000001</v>
      </c>
      <c r="F17" s="38">
        <v>3.3632</v>
      </c>
      <c r="G17" s="15">
        <v>5.3117000000000001</v>
      </c>
      <c r="H17" s="42" t="s">
        <v>70</v>
      </c>
      <c r="I17" s="38">
        <v>5.048</v>
      </c>
      <c r="J17" s="38">
        <v>2.0855000000000001</v>
      </c>
      <c r="K17" s="38">
        <v>2.9624999999999999</v>
      </c>
    </row>
    <row r="18" spans="1:11">
      <c r="A18" s="51" t="s">
        <v>92</v>
      </c>
      <c r="B18" s="38">
        <v>3.5062000000000002</v>
      </c>
      <c r="C18" s="42" t="s">
        <v>70</v>
      </c>
      <c r="D18" s="38">
        <v>3.4535999999999998</v>
      </c>
      <c r="E18" s="38">
        <v>0.64429999999999998</v>
      </c>
      <c r="F18" s="38">
        <v>2.8092999999999999</v>
      </c>
      <c r="G18" s="15">
        <v>5.7031000000000001</v>
      </c>
      <c r="H18" s="42" t="s">
        <v>70</v>
      </c>
      <c r="I18" s="38">
        <v>5.4832000000000001</v>
      </c>
      <c r="J18" s="38">
        <v>2.2223999999999999</v>
      </c>
      <c r="K18" s="38">
        <v>3.2608000000000001</v>
      </c>
    </row>
    <row r="19" spans="1:11">
      <c r="A19" s="51" t="s">
        <v>93</v>
      </c>
      <c r="B19" s="38">
        <v>2.5718999999999999</v>
      </c>
      <c r="C19" s="42" t="s">
        <v>70</v>
      </c>
      <c r="D19" s="38">
        <v>2.5341999999999998</v>
      </c>
      <c r="E19" s="42" t="s">
        <v>70</v>
      </c>
      <c r="F19" s="38">
        <v>2.0390000000000001</v>
      </c>
      <c r="G19" s="15">
        <v>4.1596000000000002</v>
      </c>
      <c r="H19" s="42" t="s">
        <v>70</v>
      </c>
      <c r="I19" s="38">
        <v>3.7151000000000001</v>
      </c>
      <c r="J19" s="38">
        <v>1.6180000000000001</v>
      </c>
      <c r="K19" s="38">
        <v>2.0971000000000002</v>
      </c>
    </row>
    <row r="20" spans="1:11">
      <c r="A20" s="51" t="s">
        <v>94</v>
      </c>
      <c r="B20" s="38">
        <v>7.7554999999999996</v>
      </c>
      <c r="C20" s="42" t="s">
        <v>70</v>
      </c>
      <c r="D20" s="38">
        <v>7.6527000000000003</v>
      </c>
      <c r="E20" s="38">
        <v>5.2945000000000002</v>
      </c>
      <c r="F20" s="38">
        <v>2.3582000000000001</v>
      </c>
      <c r="G20" s="15">
        <v>10.881399999999999</v>
      </c>
      <c r="H20" s="42" t="s">
        <v>70</v>
      </c>
      <c r="I20" s="38">
        <v>10.4901</v>
      </c>
      <c r="J20" s="38">
        <v>8.9374000000000002</v>
      </c>
      <c r="K20" s="38">
        <v>1.5528</v>
      </c>
    </row>
    <row r="21" spans="1:11">
      <c r="A21" s="51" t="s">
        <v>95</v>
      </c>
      <c r="B21" s="38">
        <v>1.6827000000000001</v>
      </c>
      <c r="C21" s="42" t="s">
        <v>70</v>
      </c>
      <c r="D21" s="38">
        <v>1.5006999999999999</v>
      </c>
      <c r="E21" s="42" t="s">
        <v>70</v>
      </c>
      <c r="F21" s="38">
        <v>1.2407999999999999</v>
      </c>
      <c r="G21" s="15">
        <v>1.3262</v>
      </c>
      <c r="H21" s="42" t="s">
        <v>70</v>
      </c>
      <c r="I21" s="38">
        <v>1.1097999999999999</v>
      </c>
      <c r="J21" s="42" t="s">
        <v>70</v>
      </c>
      <c r="K21" s="38">
        <v>0.83040000000000003</v>
      </c>
    </row>
    <row r="22" spans="1:11">
      <c r="A22" s="51" t="s">
        <v>96</v>
      </c>
      <c r="B22" s="38">
        <v>1.4503999999999999</v>
      </c>
      <c r="C22" s="42" t="s">
        <v>70</v>
      </c>
      <c r="D22" s="38">
        <v>1.419</v>
      </c>
      <c r="E22" s="42" t="s">
        <v>70</v>
      </c>
      <c r="F22" s="38">
        <v>1.0035000000000001</v>
      </c>
      <c r="G22" s="15">
        <v>1.2501</v>
      </c>
      <c r="H22" s="42" t="s">
        <v>70</v>
      </c>
      <c r="I22" s="38">
        <v>0.95289999999999997</v>
      </c>
      <c r="J22" s="42" t="s">
        <v>70</v>
      </c>
      <c r="K22" s="38">
        <v>0.71209999999999996</v>
      </c>
    </row>
    <row r="23" spans="1:11">
      <c r="A23" s="51" t="s">
        <v>97</v>
      </c>
      <c r="B23" s="38">
        <v>1.8942000000000001</v>
      </c>
      <c r="C23" s="42" t="s">
        <v>70</v>
      </c>
      <c r="D23" s="38">
        <v>1.7423999999999999</v>
      </c>
      <c r="E23" s="42" t="s">
        <v>70</v>
      </c>
      <c r="F23" s="38">
        <v>1.2856000000000001</v>
      </c>
      <c r="G23" s="15">
        <v>2.6671999999999998</v>
      </c>
      <c r="H23" s="42" t="s">
        <v>70</v>
      </c>
      <c r="I23" s="38">
        <v>2.5720000000000001</v>
      </c>
      <c r="J23" s="38">
        <v>2.1412</v>
      </c>
      <c r="K23" s="42" t="s">
        <v>70</v>
      </c>
    </row>
    <row r="24" spans="1:11">
      <c r="A24" s="51" t="s">
        <v>98</v>
      </c>
      <c r="B24" s="38">
        <v>3.0369000000000002</v>
      </c>
      <c r="C24" s="38">
        <v>0.52400000000000002</v>
      </c>
      <c r="D24" s="38">
        <v>2.5129000000000001</v>
      </c>
      <c r="E24" s="42" t="s">
        <v>70</v>
      </c>
      <c r="F24" s="38">
        <v>2.1616</v>
      </c>
      <c r="G24" s="15">
        <v>3.8024</v>
      </c>
      <c r="H24" s="38">
        <v>0.75970000000000004</v>
      </c>
      <c r="I24" s="38">
        <v>3.0427</v>
      </c>
      <c r="J24" s="38">
        <v>1.0013000000000001</v>
      </c>
      <c r="K24" s="38">
        <v>2.0413999999999999</v>
      </c>
    </row>
    <row r="25" spans="1:11">
      <c r="A25" s="51" t="s">
        <v>99</v>
      </c>
      <c r="B25" s="38">
        <v>5.6726000000000001</v>
      </c>
      <c r="C25" s="38">
        <v>0.76570000000000005</v>
      </c>
      <c r="D25" s="38">
        <v>4.9069000000000003</v>
      </c>
      <c r="E25" s="38">
        <v>2.9939</v>
      </c>
      <c r="F25" s="38">
        <v>1.913</v>
      </c>
      <c r="G25" s="15">
        <v>5.7805999999999997</v>
      </c>
      <c r="H25" s="42" t="s">
        <v>70</v>
      </c>
      <c r="I25" s="38">
        <v>5.4931000000000001</v>
      </c>
      <c r="J25" s="38">
        <v>2.5148999999999999</v>
      </c>
      <c r="K25" s="38">
        <v>2.9782000000000002</v>
      </c>
    </row>
    <row r="26" spans="1:11">
      <c r="A26" s="51" t="s">
        <v>100</v>
      </c>
      <c r="B26" s="38">
        <v>3.5385</v>
      </c>
      <c r="C26" s="38">
        <v>0.58289999999999997</v>
      </c>
      <c r="D26" s="38">
        <v>2.9556</v>
      </c>
      <c r="E26" s="38">
        <v>1.0946</v>
      </c>
      <c r="F26" s="38">
        <v>1.861</v>
      </c>
      <c r="G26" s="15">
        <v>3.5316999999999998</v>
      </c>
      <c r="H26" s="42" t="s">
        <v>70</v>
      </c>
      <c r="I26" s="38">
        <v>3.3748</v>
      </c>
      <c r="J26" s="38">
        <v>2.3540999999999999</v>
      </c>
      <c r="K26" s="38">
        <v>1.0207999999999999</v>
      </c>
    </row>
    <row r="27" spans="1:11">
      <c r="A27" s="51" t="s">
        <v>101</v>
      </c>
      <c r="B27" s="38">
        <v>5.6429999999999998</v>
      </c>
      <c r="C27" s="42" t="s">
        <v>70</v>
      </c>
      <c r="D27" s="38">
        <v>5.3731</v>
      </c>
      <c r="E27" s="38">
        <v>3.3635000000000002</v>
      </c>
      <c r="F27" s="38">
        <v>2.0095999999999998</v>
      </c>
      <c r="G27" s="15">
        <v>6.7130999999999998</v>
      </c>
      <c r="H27" s="42" t="s">
        <v>70</v>
      </c>
      <c r="I27" s="38">
        <v>6.2659000000000002</v>
      </c>
      <c r="J27" s="38">
        <v>4.6958000000000002</v>
      </c>
      <c r="K27" s="38">
        <v>1.5701000000000001</v>
      </c>
    </row>
    <row r="28" spans="1:11">
      <c r="A28" s="51" t="s">
        <v>102</v>
      </c>
      <c r="B28" s="38">
        <v>1.0062</v>
      </c>
      <c r="C28" s="42" t="s">
        <v>70</v>
      </c>
      <c r="D28" s="38">
        <v>0.97140000000000004</v>
      </c>
      <c r="E28" s="38">
        <v>0.64319999999999999</v>
      </c>
      <c r="F28" s="42" t="s">
        <v>70</v>
      </c>
      <c r="G28" s="15">
        <v>0.88339999999999996</v>
      </c>
      <c r="H28" s="42" t="s">
        <v>70</v>
      </c>
      <c r="I28" s="38">
        <v>0.7762</v>
      </c>
      <c r="J28" s="38">
        <v>0.50029999999999997</v>
      </c>
      <c r="K28" s="42" t="s">
        <v>70</v>
      </c>
    </row>
    <row r="29" spans="1:11">
      <c r="A29" s="51" t="s">
        <v>103</v>
      </c>
      <c r="B29" s="38">
        <v>1.3569</v>
      </c>
      <c r="C29" s="42" t="s">
        <v>70</v>
      </c>
      <c r="D29" s="38">
        <v>1.3228</v>
      </c>
      <c r="E29" s="42" t="s">
        <v>70</v>
      </c>
      <c r="F29" s="38">
        <v>0.87409999999999999</v>
      </c>
      <c r="G29" s="15">
        <v>1.6988000000000001</v>
      </c>
      <c r="H29" s="42" t="s">
        <v>70</v>
      </c>
      <c r="I29" s="38">
        <v>1.528</v>
      </c>
      <c r="J29" s="38">
        <v>0.56179999999999997</v>
      </c>
      <c r="K29" s="38">
        <v>0.96619999999999995</v>
      </c>
    </row>
    <row r="30" spans="1:11">
      <c r="A30" s="51" t="s">
        <v>104</v>
      </c>
      <c r="B30" s="38">
        <v>1.9326000000000001</v>
      </c>
      <c r="C30" s="42" t="s">
        <v>70</v>
      </c>
      <c r="D30" s="38">
        <v>1.9023000000000001</v>
      </c>
      <c r="E30" s="38">
        <v>1.0326</v>
      </c>
      <c r="F30" s="38">
        <v>0.86970000000000003</v>
      </c>
      <c r="G30" s="15">
        <v>1.7444</v>
      </c>
      <c r="H30" s="42" t="s">
        <v>70</v>
      </c>
      <c r="I30" s="38">
        <v>1.6778999999999999</v>
      </c>
      <c r="J30" s="38">
        <v>1.2323999999999999</v>
      </c>
      <c r="K30" s="42" t="s">
        <v>70</v>
      </c>
    </row>
    <row r="31" spans="1:11">
      <c r="A31" s="51" t="s">
        <v>105</v>
      </c>
      <c r="B31" s="38">
        <v>2.5474000000000001</v>
      </c>
      <c r="C31" s="42" t="s">
        <v>70</v>
      </c>
      <c r="D31" s="38">
        <v>2.2835999999999999</v>
      </c>
      <c r="E31" s="38">
        <v>0.52869999999999995</v>
      </c>
      <c r="F31" s="38">
        <v>1.7548999999999999</v>
      </c>
      <c r="G31" s="15">
        <v>2.7088000000000001</v>
      </c>
      <c r="H31" s="38">
        <v>0.50539999999999996</v>
      </c>
      <c r="I31" s="38">
        <v>2.2033999999999998</v>
      </c>
      <c r="J31" s="38">
        <v>0.98499999999999999</v>
      </c>
      <c r="K31" s="38">
        <v>1.2183999999999999</v>
      </c>
    </row>
    <row r="32" spans="1:11">
      <c r="A32" s="51" t="s">
        <v>106</v>
      </c>
      <c r="B32" s="38">
        <v>7.2081</v>
      </c>
      <c r="C32" s="42" t="s">
        <v>70</v>
      </c>
      <c r="D32" s="38">
        <v>6.9093</v>
      </c>
      <c r="E32" s="38">
        <v>1.7779</v>
      </c>
      <c r="F32" s="38">
        <v>5.1315</v>
      </c>
      <c r="G32" s="15">
        <v>14.937200000000001</v>
      </c>
      <c r="H32" s="42" t="s">
        <v>70</v>
      </c>
      <c r="I32" s="38">
        <v>14.514799999999999</v>
      </c>
      <c r="J32" s="38">
        <v>10.2102</v>
      </c>
      <c r="K32" s="38">
        <v>4.3045</v>
      </c>
    </row>
    <row r="33" spans="1:11">
      <c r="A33" s="51" t="s">
        <v>107</v>
      </c>
      <c r="B33" s="38">
        <v>1.9539</v>
      </c>
      <c r="C33" s="42" t="s">
        <v>70</v>
      </c>
      <c r="D33" s="38">
        <v>1.887</v>
      </c>
      <c r="E33" s="42" t="s">
        <v>70</v>
      </c>
      <c r="F33" s="38">
        <v>1.5222</v>
      </c>
      <c r="G33" s="15">
        <v>1.7441</v>
      </c>
      <c r="H33" s="42" t="s">
        <v>70</v>
      </c>
      <c r="I33" s="38">
        <v>1.5208999999999999</v>
      </c>
      <c r="J33" s="42" t="s">
        <v>70</v>
      </c>
      <c r="K33" s="38">
        <v>1.1216999999999999</v>
      </c>
    </row>
    <row r="34" spans="1:11">
      <c r="A34" s="51" t="s">
        <v>108</v>
      </c>
      <c r="B34" s="38">
        <v>1.7593000000000001</v>
      </c>
      <c r="C34" s="42" t="s">
        <v>70</v>
      </c>
      <c r="D34" s="38">
        <v>1.2850999999999999</v>
      </c>
      <c r="E34" s="42" t="s">
        <v>70</v>
      </c>
      <c r="F34" s="38">
        <v>1.2531000000000001</v>
      </c>
      <c r="G34" s="15">
        <v>2.2038000000000002</v>
      </c>
      <c r="H34" s="38">
        <v>0.50880000000000003</v>
      </c>
      <c r="I34" s="38">
        <v>1.6950000000000001</v>
      </c>
      <c r="J34" s="42" t="s">
        <v>70</v>
      </c>
      <c r="K34" s="38">
        <v>1.5827</v>
      </c>
    </row>
    <row r="35" spans="1:11">
      <c r="A35" s="51" t="s">
        <v>109</v>
      </c>
      <c r="B35" s="38">
        <v>13.618600000000001</v>
      </c>
      <c r="C35" s="42" t="s">
        <v>70</v>
      </c>
      <c r="D35" s="38">
        <v>13.3009</v>
      </c>
      <c r="E35" s="38">
        <v>7.21</v>
      </c>
      <c r="F35" s="38">
        <v>6.0907999999999998</v>
      </c>
      <c r="G35" s="15">
        <v>13.9283</v>
      </c>
      <c r="H35" s="38">
        <v>0.71819999999999995</v>
      </c>
      <c r="I35" s="38">
        <v>13.2102</v>
      </c>
      <c r="J35" s="38">
        <v>7.8776000000000002</v>
      </c>
      <c r="K35" s="38">
        <v>5.3324999999999996</v>
      </c>
    </row>
    <row r="36" spans="1:11">
      <c r="A36" s="51" t="s">
        <v>110</v>
      </c>
      <c r="B36" s="38">
        <v>6.6363000000000003</v>
      </c>
      <c r="C36" s="42" t="s">
        <v>70</v>
      </c>
      <c r="D36" s="38">
        <v>6.2066999999999997</v>
      </c>
      <c r="E36" s="42" t="s">
        <v>70</v>
      </c>
      <c r="F36" s="38">
        <v>6.1197999999999997</v>
      </c>
      <c r="G36" s="15">
        <v>6.0629999999999997</v>
      </c>
      <c r="H36" s="42" t="s">
        <v>70</v>
      </c>
      <c r="I36" s="38">
        <v>5.7163000000000004</v>
      </c>
      <c r="J36" s="42" t="s">
        <v>70</v>
      </c>
      <c r="K36" s="38">
        <v>5.5233999999999996</v>
      </c>
    </row>
    <row r="37" spans="1:11">
      <c r="A37" s="51" t="s">
        <v>111</v>
      </c>
      <c r="B37" s="38">
        <v>4.7191999999999998</v>
      </c>
      <c r="C37" s="42" t="s">
        <v>70</v>
      </c>
      <c r="D37" s="38">
        <v>4.4387999999999996</v>
      </c>
      <c r="E37" s="38">
        <v>1.5611999999999999</v>
      </c>
      <c r="F37" s="38">
        <v>2.8776000000000002</v>
      </c>
      <c r="G37" s="15">
        <v>5.0799000000000003</v>
      </c>
      <c r="H37" s="42" t="s">
        <v>70</v>
      </c>
      <c r="I37" s="38">
        <v>4.7462</v>
      </c>
      <c r="J37" s="38">
        <v>1.8914</v>
      </c>
      <c r="K37" s="38">
        <v>2.8548</v>
      </c>
    </row>
    <row r="38" spans="1:11">
      <c r="A38" s="51" t="s">
        <v>112</v>
      </c>
      <c r="B38" s="38">
        <v>2.2097000000000002</v>
      </c>
      <c r="C38" s="42" t="s">
        <v>70</v>
      </c>
      <c r="D38" s="38">
        <v>1.8834</v>
      </c>
      <c r="E38" s="38">
        <v>0.52810000000000001</v>
      </c>
      <c r="F38" s="38">
        <v>1.3553999999999999</v>
      </c>
      <c r="G38" s="15">
        <v>2.1053999999999999</v>
      </c>
      <c r="H38" s="42" t="s">
        <v>70</v>
      </c>
      <c r="I38" s="38">
        <v>1.6523000000000001</v>
      </c>
      <c r="J38" s="38">
        <v>0.69399999999999995</v>
      </c>
      <c r="K38" s="38">
        <v>0.95830000000000004</v>
      </c>
    </row>
    <row r="39" spans="1:11">
      <c r="A39" s="51" t="s">
        <v>113</v>
      </c>
      <c r="B39" s="38">
        <v>1.6335</v>
      </c>
      <c r="C39" s="42" t="s">
        <v>70</v>
      </c>
      <c r="D39" s="38">
        <v>1.5872999999999999</v>
      </c>
      <c r="E39" s="42" t="s">
        <v>70</v>
      </c>
      <c r="F39" s="38">
        <v>1.3136000000000001</v>
      </c>
      <c r="G39" s="15">
        <v>3.4157999999999999</v>
      </c>
      <c r="H39" s="38">
        <v>0.52339999999999998</v>
      </c>
      <c r="I39" s="38">
        <v>2.8923999999999999</v>
      </c>
      <c r="J39" s="38">
        <v>0.53410000000000002</v>
      </c>
      <c r="K39" s="38">
        <v>2.3582999999999998</v>
      </c>
    </row>
    <row r="40" spans="1:11">
      <c r="A40" s="51" t="s">
        <v>114</v>
      </c>
      <c r="B40" s="38">
        <v>3.9931000000000001</v>
      </c>
      <c r="C40" s="42" t="s">
        <v>70</v>
      </c>
      <c r="D40" s="38">
        <v>3.6918000000000002</v>
      </c>
      <c r="E40" s="38">
        <v>1.7397</v>
      </c>
      <c r="F40" s="38">
        <v>1.9520999999999999</v>
      </c>
      <c r="G40" s="15">
        <v>5.0557999999999996</v>
      </c>
      <c r="H40" s="42" t="s">
        <v>70</v>
      </c>
      <c r="I40" s="38">
        <v>4.8257000000000003</v>
      </c>
      <c r="J40" s="38">
        <v>2.8954</v>
      </c>
      <c r="K40" s="38">
        <v>1.9302999999999999</v>
      </c>
    </row>
    <row r="41" spans="1:11">
      <c r="A41" s="51" t="s">
        <v>115</v>
      </c>
      <c r="B41" s="38">
        <v>3.5169000000000001</v>
      </c>
      <c r="C41" s="42" t="s">
        <v>70</v>
      </c>
      <c r="D41" s="38">
        <v>3.3978999999999999</v>
      </c>
      <c r="E41" s="38">
        <v>1.1766000000000001</v>
      </c>
      <c r="F41" s="38">
        <v>2.2212999999999998</v>
      </c>
      <c r="G41" s="15">
        <v>3.3271999999999999</v>
      </c>
      <c r="H41" s="38">
        <v>0.64180000000000004</v>
      </c>
      <c r="I41" s="38">
        <v>2.6852999999999998</v>
      </c>
      <c r="J41" s="38">
        <v>1.4581</v>
      </c>
      <c r="K41" s="38">
        <v>1.2272000000000001</v>
      </c>
    </row>
    <row r="42" spans="1:11">
      <c r="A42" s="51" t="s">
        <v>116</v>
      </c>
      <c r="B42" s="38">
        <v>2.8464</v>
      </c>
      <c r="C42" s="42" t="s">
        <v>70</v>
      </c>
      <c r="D42" s="38">
        <v>2.5472000000000001</v>
      </c>
      <c r="E42" s="42" t="s">
        <v>70</v>
      </c>
      <c r="F42" s="38">
        <v>2.1781999999999999</v>
      </c>
      <c r="G42" s="15">
        <v>2.6478000000000002</v>
      </c>
      <c r="H42" s="38">
        <v>0.60919999999999996</v>
      </c>
      <c r="I42" s="38">
        <v>2.0386000000000002</v>
      </c>
      <c r="J42" s="38">
        <v>0.98950000000000005</v>
      </c>
      <c r="K42" s="38">
        <v>1.0490999999999999</v>
      </c>
    </row>
    <row r="43" spans="1:11">
      <c r="A43" s="51" t="s">
        <v>117</v>
      </c>
      <c r="B43" s="38">
        <v>4.8994999999999997</v>
      </c>
      <c r="C43" s="42" t="s">
        <v>70</v>
      </c>
      <c r="D43" s="38">
        <v>4.5109000000000004</v>
      </c>
      <c r="E43" s="38">
        <v>0.76329999999999998</v>
      </c>
      <c r="F43" s="38">
        <v>3.7475999999999998</v>
      </c>
      <c r="G43" s="15">
        <v>5.4142999999999999</v>
      </c>
      <c r="H43" s="38">
        <v>0.56530000000000002</v>
      </c>
      <c r="I43" s="38">
        <v>4.8490000000000002</v>
      </c>
      <c r="J43" s="38">
        <v>2.1522999999999999</v>
      </c>
      <c r="K43" s="38">
        <v>2.6966999999999999</v>
      </c>
    </row>
    <row r="44" spans="1:11">
      <c r="A44" s="51" t="s">
        <v>118</v>
      </c>
      <c r="B44" s="38">
        <v>3.6316000000000002</v>
      </c>
      <c r="C44" s="42" t="s">
        <v>70</v>
      </c>
      <c r="D44" s="38">
        <v>3.4474999999999998</v>
      </c>
      <c r="E44" s="38">
        <v>2.0480999999999998</v>
      </c>
      <c r="F44" s="38">
        <v>1.3994</v>
      </c>
      <c r="G44" s="15">
        <v>4.7983000000000002</v>
      </c>
      <c r="H44" s="42" t="s">
        <v>70</v>
      </c>
      <c r="I44" s="38">
        <v>4.4370000000000003</v>
      </c>
      <c r="J44" s="38">
        <v>3.1760000000000002</v>
      </c>
      <c r="K44" s="38">
        <v>1.2609999999999999</v>
      </c>
    </row>
    <row r="45" spans="1:11">
      <c r="A45" s="51" t="s">
        <v>119</v>
      </c>
      <c r="B45" s="38">
        <v>2.6684000000000001</v>
      </c>
      <c r="C45" s="42" t="s">
        <v>70</v>
      </c>
      <c r="D45" s="38">
        <v>2.4232</v>
      </c>
      <c r="E45" s="38">
        <v>1.0153000000000001</v>
      </c>
      <c r="F45" s="38">
        <v>1.4078999999999999</v>
      </c>
      <c r="G45" s="15">
        <v>2.6440000000000001</v>
      </c>
      <c r="H45" s="42" t="s">
        <v>70</v>
      </c>
      <c r="I45" s="38">
        <v>2.4615</v>
      </c>
      <c r="J45" s="38">
        <v>1.6072</v>
      </c>
      <c r="K45" s="38">
        <v>0.85429999999999995</v>
      </c>
    </row>
    <row r="46" spans="1:11">
      <c r="A46" s="51" t="s">
        <v>120</v>
      </c>
      <c r="B46" s="38">
        <v>1.4906999999999999</v>
      </c>
      <c r="C46" s="42" t="s">
        <v>70</v>
      </c>
      <c r="D46" s="38">
        <v>1.2745</v>
      </c>
      <c r="E46" s="42" t="s">
        <v>70</v>
      </c>
      <c r="F46" s="38">
        <v>1.2745</v>
      </c>
      <c r="G46" s="15">
        <v>2.2444999999999999</v>
      </c>
      <c r="H46" s="42" t="s">
        <v>70</v>
      </c>
      <c r="I46" s="38">
        <v>1.7753000000000001</v>
      </c>
      <c r="J46" s="42" t="s">
        <v>70</v>
      </c>
      <c r="K46" s="38">
        <v>1.3884000000000001</v>
      </c>
    </row>
    <row r="47" spans="1:11">
      <c r="A47" s="51" t="s">
        <v>121</v>
      </c>
      <c r="B47" s="38">
        <v>7.7439</v>
      </c>
      <c r="C47" s="38">
        <v>0.79610000000000003</v>
      </c>
      <c r="D47" s="38">
        <v>6.9478999999999997</v>
      </c>
      <c r="E47" s="38">
        <v>2.6396999999999999</v>
      </c>
      <c r="F47" s="38">
        <v>4.3082000000000003</v>
      </c>
      <c r="G47" s="15">
        <v>10.826599999999999</v>
      </c>
      <c r="H47" s="38">
        <v>1.06</v>
      </c>
      <c r="I47" s="38">
        <v>9.7665000000000006</v>
      </c>
      <c r="J47" s="38">
        <v>4.9648000000000003</v>
      </c>
      <c r="K47" s="38">
        <v>4.8017000000000003</v>
      </c>
    </row>
    <row r="48" spans="1:11">
      <c r="A48" s="51" t="s">
        <v>122</v>
      </c>
      <c r="B48" s="38">
        <v>3.9041999999999999</v>
      </c>
      <c r="C48" s="42" t="s">
        <v>70</v>
      </c>
      <c r="D48" s="38">
        <v>3.6065999999999998</v>
      </c>
      <c r="E48" s="38">
        <v>1.0527</v>
      </c>
      <c r="F48" s="38">
        <v>2.5539000000000001</v>
      </c>
      <c r="G48" s="15">
        <v>3.8704999999999998</v>
      </c>
      <c r="H48" s="38">
        <v>0.56000000000000005</v>
      </c>
      <c r="I48" s="38">
        <v>3.3105000000000002</v>
      </c>
      <c r="J48" s="38">
        <v>1.2929999999999999</v>
      </c>
      <c r="K48" s="38">
        <v>2.0175000000000001</v>
      </c>
    </row>
    <row r="49" spans="1:11">
      <c r="A49" s="51" t="s">
        <v>123</v>
      </c>
      <c r="B49" s="38">
        <v>1.3715999999999999</v>
      </c>
      <c r="C49" s="42" t="s">
        <v>70</v>
      </c>
      <c r="D49" s="38">
        <v>1.177</v>
      </c>
      <c r="E49" s="42" t="s">
        <v>70</v>
      </c>
      <c r="F49" s="38">
        <v>0.84650000000000003</v>
      </c>
      <c r="G49" s="15">
        <v>1.5958000000000001</v>
      </c>
      <c r="H49" s="42" t="s">
        <v>70</v>
      </c>
      <c r="I49" s="38">
        <v>1.544</v>
      </c>
      <c r="J49" s="42" t="s">
        <v>70</v>
      </c>
      <c r="K49" s="38">
        <v>1.0919000000000001</v>
      </c>
    </row>
    <row r="50" spans="1:11">
      <c r="A50" s="51" t="s">
        <v>124</v>
      </c>
      <c r="B50" s="38">
        <v>5.3768000000000002</v>
      </c>
      <c r="C50" s="42" t="s">
        <v>70</v>
      </c>
      <c r="D50" s="38">
        <v>5.0841000000000003</v>
      </c>
      <c r="E50" s="38">
        <v>1.4993000000000001</v>
      </c>
      <c r="F50" s="38">
        <v>3.5848</v>
      </c>
      <c r="G50" s="15">
        <v>5.6295999999999999</v>
      </c>
      <c r="H50" s="38">
        <v>0.95840000000000003</v>
      </c>
      <c r="I50" s="38">
        <v>4.6712999999999996</v>
      </c>
      <c r="J50" s="38">
        <v>1.7063999999999999</v>
      </c>
      <c r="K50" s="38">
        <v>2.9647999999999999</v>
      </c>
    </row>
    <row r="51" spans="1:11">
      <c r="A51" s="51" t="s">
        <v>125</v>
      </c>
      <c r="B51" s="38">
        <v>5.2417999999999996</v>
      </c>
      <c r="C51" s="42" t="s">
        <v>70</v>
      </c>
      <c r="D51" s="38">
        <v>4.8235999999999999</v>
      </c>
      <c r="E51" s="38">
        <v>1.7199</v>
      </c>
      <c r="F51" s="38">
        <v>3.1036999999999999</v>
      </c>
      <c r="G51" s="15">
        <v>7.0949</v>
      </c>
      <c r="H51" s="42" t="s">
        <v>70</v>
      </c>
      <c r="I51" s="38">
        <v>6.8144999999999998</v>
      </c>
      <c r="J51" s="38">
        <v>4.0784000000000002</v>
      </c>
      <c r="K51" s="38">
        <v>2.7361</v>
      </c>
    </row>
    <row r="52" spans="1:11">
      <c r="A52" s="51" t="s">
        <v>126</v>
      </c>
      <c r="B52" s="38">
        <v>0.64470000000000005</v>
      </c>
      <c r="C52" s="42" t="s">
        <v>70</v>
      </c>
      <c r="D52" s="38">
        <v>0.64470000000000005</v>
      </c>
      <c r="E52" s="42" t="s">
        <v>70</v>
      </c>
      <c r="F52" s="42" t="s">
        <v>70</v>
      </c>
      <c r="G52" s="15">
        <v>0.5675</v>
      </c>
      <c r="H52" s="42" t="s">
        <v>70</v>
      </c>
      <c r="I52" s="38">
        <v>0.5675</v>
      </c>
      <c r="J52" s="42" t="s">
        <v>70</v>
      </c>
      <c r="K52" s="42" t="s">
        <v>70</v>
      </c>
    </row>
    <row r="53" spans="1:11">
      <c r="A53" s="51" t="s">
        <v>127</v>
      </c>
      <c r="B53" s="38">
        <v>5.1813000000000002</v>
      </c>
      <c r="C53" s="42" t="s">
        <v>70</v>
      </c>
      <c r="D53" s="38">
        <v>4.9962</v>
      </c>
      <c r="E53" s="38">
        <v>0.86780000000000002</v>
      </c>
      <c r="F53" s="38">
        <v>4.1284000000000001</v>
      </c>
      <c r="G53" s="15">
        <v>3.9737</v>
      </c>
      <c r="H53" s="42" t="s">
        <v>70</v>
      </c>
      <c r="I53" s="38">
        <v>3.8041</v>
      </c>
      <c r="J53" s="38">
        <v>1.8252999999999999</v>
      </c>
      <c r="K53" s="38">
        <v>1.9787999999999999</v>
      </c>
    </row>
    <row r="54" spans="1:11">
      <c r="A54" s="51" t="s">
        <v>128</v>
      </c>
      <c r="B54" s="38">
        <v>1.9744999999999999</v>
      </c>
      <c r="C54" s="42" t="s">
        <v>70</v>
      </c>
      <c r="D54" s="38">
        <v>1.9065000000000001</v>
      </c>
      <c r="E54" s="42" t="s">
        <v>70</v>
      </c>
      <c r="F54" s="38">
        <v>1.5376000000000001</v>
      </c>
      <c r="G54" s="15">
        <v>2.76</v>
      </c>
      <c r="H54" s="42" t="s">
        <v>70</v>
      </c>
      <c r="I54" s="38">
        <v>2.5661999999999998</v>
      </c>
      <c r="J54" s="38">
        <v>1.2419</v>
      </c>
      <c r="K54" s="38">
        <v>1.3243</v>
      </c>
    </row>
    <row r="55" spans="1:11">
      <c r="A55" s="40" t="s">
        <v>129</v>
      </c>
      <c r="B55" s="41"/>
      <c r="C55" s="41"/>
      <c r="D55" s="41"/>
      <c r="E55" s="41"/>
      <c r="F55" s="41"/>
      <c r="G55" s="41"/>
      <c r="H55" s="41"/>
      <c r="I55" s="41"/>
      <c r="J55" s="41"/>
      <c r="K55" s="41"/>
    </row>
    <row r="56" spans="1:11">
      <c r="A56" s="52" t="s">
        <v>131</v>
      </c>
      <c r="B56" s="38">
        <v>6.3829000000000002</v>
      </c>
      <c r="C56" s="38">
        <v>0.71209999999999996</v>
      </c>
      <c r="D56" s="38">
        <v>5.6707999999999998</v>
      </c>
      <c r="E56" s="38">
        <v>0.86750000000000005</v>
      </c>
      <c r="F56" s="38">
        <v>4.8033000000000001</v>
      </c>
      <c r="G56" s="15">
        <v>6.9615999999999998</v>
      </c>
      <c r="H56" s="38">
        <v>2.4188999999999998</v>
      </c>
      <c r="I56" s="38">
        <v>4.5427999999999997</v>
      </c>
      <c r="J56" s="38">
        <v>1.2324999999999999</v>
      </c>
      <c r="K56" s="38">
        <v>3.3102</v>
      </c>
    </row>
    <row r="57" spans="1:11">
      <c r="A57" s="52" t="s">
        <v>180</v>
      </c>
      <c r="B57" s="38">
        <v>3.9287999999999998</v>
      </c>
      <c r="C57" s="42" t="s">
        <v>70</v>
      </c>
      <c r="D57" s="38">
        <v>3.4344999999999999</v>
      </c>
      <c r="E57" s="38">
        <v>1.7496</v>
      </c>
      <c r="F57" s="38">
        <v>1.6848000000000001</v>
      </c>
      <c r="G57" s="15">
        <v>5.3838999999999997</v>
      </c>
      <c r="H57" s="42" t="s">
        <v>70</v>
      </c>
      <c r="I57" s="38">
        <v>5.0580999999999996</v>
      </c>
      <c r="J57" s="38">
        <v>2.6924000000000001</v>
      </c>
      <c r="K57" s="38">
        <v>2.3656999999999999</v>
      </c>
    </row>
    <row r="58" spans="1:11">
      <c r="A58" s="16" t="s">
        <v>133</v>
      </c>
      <c r="B58" s="13" t="s">
        <v>70</v>
      </c>
      <c r="C58" s="13" t="s">
        <v>70</v>
      </c>
      <c r="D58" s="13" t="s">
        <v>70</v>
      </c>
      <c r="E58" s="13" t="s">
        <v>70</v>
      </c>
      <c r="F58" s="13" t="s">
        <v>70</v>
      </c>
      <c r="G58" s="20">
        <v>0.51190899999999995</v>
      </c>
      <c r="H58" s="13" t="s">
        <v>70</v>
      </c>
      <c r="I58" s="13" t="s">
        <v>70</v>
      </c>
      <c r="J58" s="13" t="s">
        <v>70</v>
      </c>
      <c r="K58" s="13" t="s">
        <v>70</v>
      </c>
    </row>
    <row r="59" spans="1:11">
      <c r="A59" s="10" t="s">
        <v>252</v>
      </c>
    </row>
  </sheetData>
  <mergeCells count="4">
    <mergeCell ref="A55:K55"/>
    <mergeCell ref="B2:F2"/>
    <mergeCell ref="A2:A3"/>
    <mergeCell ref="G2:K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K59"/>
  <sheetViews>
    <sheetView workbookViewId="0"/>
  </sheetViews>
  <sheetFormatPr defaultRowHeight="15"/>
  <cols>
    <col min="1" max="1" width="26" customWidth="1"/>
    <col min="2" max="11" width="16" customWidth="1"/>
  </cols>
  <sheetData>
    <row r="1" spans="1:11">
      <c r="A1" s="2" t="s">
        <v>33</v>
      </c>
    </row>
    <row r="2" spans="1:11">
      <c r="A2" s="43" t="s">
        <v>73</v>
      </c>
      <c r="B2" s="66">
        <v>2017</v>
      </c>
      <c r="C2" s="45"/>
      <c r="D2" s="45"/>
      <c r="E2" s="45"/>
      <c r="F2" s="45"/>
      <c r="G2" s="66">
        <v>2019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6.9592999999999998</v>
      </c>
      <c r="C4" s="38">
        <v>0.66590000000000005</v>
      </c>
      <c r="D4" s="38">
        <v>6.2934000000000001</v>
      </c>
      <c r="E4" s="38">
        <v>3.4954999999999998</v>
      </c>
      <c r="F4" s="38">
        <v>2.7978999999999998</v>
      </c>
      <c r="G4" s="15">
        <v>7.7436790000000002</v>
      </c>
      <c r="H4" s="38">
        <v>0.51078900000000005</v>
      </c>
      <c r="I4" s="38">
        <v>7.2328900000000003</v>
      </c>
      <c r="J4" s="38">
        <v>4.0041310000000001</v>
      </c>
      <c r="K4" s="38">
        <v>3.2287590000000002</v>
      </c>
    </row>
    <row r="5" spans="1:11">
      <c r="A5" s="51" t="s">
        <v>79</v>
      </c>
      <c r="B5" s="38">
        <v>1.861</v>
      </c>
      <c r="C5" s="42" t="s">
        <v>70</v>
      </c>
      <c r="D5" s="38">
        <v>1.5482</v>
      </c>
      <c r="E5" s="38">
        <v>1.2738</v>
      </c>
      <c r="F5" s="42" t="s">
        <v>70</v>
      </c>
      <c r="G5" s="15">
        <v>1.4792430000000001</v>
      </c>
      <c r="H5" s="42" t="s">
        <v>70</v>
      </c>
      <c r="I5" s="38">
        <v>1.2512719999999999</v>
      </c>
      <c r="J5" s="38">
        <v>1.0004379999999999</v>
      </c>
      <c r="K5" s="42" t="s">
        <v>70</v>
      </c>
    </row>
    <row r="6" spans="1:11">
      <c r="A6" s="51" t="s">
        <v>80</v>
      </c>
      <c r="B6" s="38">
        <v>11.756399999999999</v>
      </c>
      <c r="C6" s="38">
        <v>0.5716</v>
      </c>
      <c r="D6" s="38">
        <v>11.184799999999999</v>
      </c>
      <c r="E6" s="38">
        <v>5.5636000000000001</v>
      </c>
      <c r="F6" s="38">
        <v>5.6212999999999997</v>
      </c>
      <c r="G6" s="15">
        <v>12.174975999999999</v>
      </c>
      <c r="H6" s="42" t="s">
        <v>70</v>
      </c>
      <c r="I6" s="38">
        <v>11.676387999999999</v>
      </c>
      <c r="J6" s="38">
        <v>5.4021660000000002</v>
      </c>
      <c r="K6" s="38">
        <v>6.274222</v>
      </c>
    </row>
    <row r="7" spans="1:11">
      <c r="A7" s="51" t="s">
        <v>81</v>
      </c>
      <c r="B7" s="38">
        <v>4.3917999999999999</v>
      </c>
      <c r="C7" s="42" t="s">
        <v>70</v>
      </c>
      <c r="D7" s="38">
        <v>3.9874000000000001</v>
      </c>
      <c r="E7" s="38">
        <v>1.2876000000000001</v>
      </c>
      <c r="F7" s="38">
        <v>2.6998000000000002</v>
      </c>
      <c r="G7" s="15">
        <v>6.493862</v>
      </c>
      <c r="H7" s="42" t="s">
        <v>70</v>
      </c>
      <c r="I7" s="38">
        <v>6.0051079999999999</v>
      </c>
      <c r="J7" s="38">
        <v>2.5226929999999999</v>
      </c>
      <c r="K7" s="38">
        <v>3.4824160000000002</v>
      </c>
    </row>
    <row r="8" spans="1:11">
      <c r="A8" s="51" t="s">
        <v>82</v>
      </c>
      <c r="B8" s="38">
        <v>8.7481000000000009</v>
      </c>
      <c r="C8" s="38">
        <v>0.5796</v>
      </c>
      <c r="D8" s="38">
        <v>8.1684000000000001</v>
      </c>
      <c r="E8" s="38">
        <v>4.4420999999999999</v>
      </c>
      <c r="F8" s="38">
        <v>3.7263000000000002</v>
      </c>
      <c r="G8" s="15">
        <v>6.2654560000000004</v>
      </c>
      <c r="H8" s="42" t="s">
        <v>70</v>
      </c>
      <c r="I8" s="38">
        <v>5.9796810000000002</v>
      </c>
      <c r="J8" s="38">
        <v>1.735722</v>
      </c>
      <c r="K8" s="38">
        <v>4.2439590000000003</v>
      </c>
    </row>
    <row r="9" spans="1:11">
      <c r="A9" s="51" t="s">
        <v>83</v>
      </c>
      <c r="B9" s="38">
        <v>14.5021</v>
      </c>
      <c r="C9" s="38">
        <v>1.135</v>
      </c>
      <c r="D9" s="38">
        <v>13.367100000000001</v>
      </c>
      <c r="E9" s="38">
        <v>10.3713</v>
      </c>
      <c r="F9" s="38">
        <v>2.9958</v>
      </c>
      <c r="G9" s="15">
        <v>15.306222</v>
      </c>
      <c r="H9" s="38">
        <v>0.90145299999999995</v>
      </c>
      <c r="I9" s="38">
        <v>14.404769</v>
      </c>
      <c r="J9" s="38">
        <v>10.593855</v>
      </c>
      <c r="K9" s="38">
        <v>3.8109139999999999</v>
      </c>
    </row>
    <row r="10" spans="1:11">
      <c r="A10" s="51" t="s">
        <v>84</v>
      </c>
      <c r="B10" s="38">
        <v>10.182700000000001</v>
      </c>
      <c r="C10" s="38">
        <v>0.72189999999999999</v>
      </c>
      <c r="D10" s="38">
        <v>9.4609000000000005</v>
      </c>
      <c r="E10" s="38">
        <v>6.6658999999999997</v>
      </c>
      <c r="F10" s="38">
        <v>2.7949999999999999</v>
      </c>
      <c r="G10" s="15">
        <v>7.8942350000000001</v>
      </c>
      <c r="H10" s="42" t="s">
        <v>70</v>
      </c>
      <c r="I10" s="38">
        <v>7.5032779999999999</v>
      </c>
      <c r="J10" s="38">
        <v>4.690734</v>
      </c>
      <c r="K10" s="38">
        <v>2.8125439999999999</v>
      </c>
    </row>
    <row r="11" spans="1:11">
      <c r="A11" s="51" t="s">
        <v>85</v>
      </c>
      <c r="B11" s="38">
        <v>4.9741</v>
      </c>
      <c r="C11" s="38">
        <v>1.2730999999999999</v>
      </c>
      <c r="D11" s="38">
        <v>3.7010000000000001</v>
      </c>
      <c r="E11" s="38">
        <v>1.2065999999999999</v>
      </c>
      <c r="F11" s="38">
        <v>2.4944000000000002</v>
      </c>
      <c r="G11" s="15">
        <v>4.5063300000000002</v>
      </c>
      <c r="H11" s="38">
        <v>0.61949200000000004</v>
      </c>
      <c r="I11" s="38">
        <v>3.886838</v>
      </c>
      <c r="J11" s="38">
        <v>1.592994</v>
      </c>
      <c r="K11" s="38">
        <v>2.293844</v>
      </c>
    </row>
    <row r="12" spans="1:11">
      <c r="A12" s="51" t="s">
        <v>86</v>
      </c>
      <c r="B12" s="38">
        <v>3.4923999999999999</v>
      </c>
      <c r="C12" s="38">
        <v>0.82640000000000002</v>
      </c>
      <c r="D12" s="38">
        <v>2.6661000000000001</v>
      </c>
      <c r="E12" s="38">
        <v>0.99450000000000005</v>
      </c>
      <c r="F12" s="38">
        <v>1.6715</v>
      </c>
      <c r="G12" s="15">
        <v>4.5162430000000002</v>
      </c>
      <c r="H12" s="42" t="s">
        <v>70</v>
      </c>
      <c r="I12" s="38">
        <v>4.0948270000000004</v>
      </c>
      <c r="J12" s="38">
        <v>1.8916740000000001</v>
      </c>
      <c r="K12" s="38">
        <v>2.2031529999999999</v>
      </c>
    </row>
    <row r="13" spans="1:11">
      <c r="A13" s="51" t="s">
        <v>87</v>
      </c>
      <c r="B13" s="38">
        <v>7.0689000000000002</v>
      </c>
      <c r="C13" s="38">
        <v>1.0923</v>
      </c>
      <c r="D13" s="38">
        <v>5.9766000000000004</v>
      </c>
      <c r="E13" s="38">
        <v>0.67979999999999996</v>
      </c>
      <c r="F13" s="38">
        <v>5.2967000000000004</v>
      </c>
      <c r="G13" s="15">
        <v>7.3832849999999999</v>
      </c>
      <c r="H13" s="38">
        <v>0.65659299999999998</v>
      </c>
      <c r="I13" s="38">
        <v>6.7266919999999999</v>
      </c>
      <c r="J13" s="42" t="s">
        <v>70</v>
      </c>
      <c r="K13" s="38">
        <v>6.4032819999999999</v>
      </c>
    </row>
    <row r="14" spans="1:11">
      <c r="A14" s="51" t="s">
        <v>88</v>
      </c>
      <c r="B14" s="38">
        <v>2.7797000000000001</v>
      </c>
      <c r="C14" s="42" t="s">
        <v>70</v>
      </c>
      <c r="D14" s="38">
        <v>2.4085999999999999</v>
      </c>
      <c r="E14" s="42" t="s">
        <v>70</v>
      </c>
      <c r="F14" s="38">
        <v>2.0070999999999999</v>
      </c>
      <c r="G14" s="15">
        <v>3.3849559999999999</v>
      </c>
      <c r="H14" s="42" t="s">
        <v>70</v>
      </c>
      <c r="I14" s="38">
        <v>3.2531469999999998</v>
      </c>
      <c r="J14" s="38">
        <v>0.97056600000000004</v>
      </c>
      <c r="K14" s="38">
        <v>2.282581</v>
      </c>
    </row>
    <row r="15" spans="1:11">
      <c r="A15" s="51" t="s">
        <v>89</v>
      </c>
      <c r="B15" s="38">
        <v>6.0086000000000004</v>
      </c>
      <c r="C15" s="38">
        <v>0.87609999999999999</v>
      </c>
      <c r="D15" s="38">
        <v>5.1325000000000003</v>
      </c>
      <c r="E15" s="38">
        <v>3.0948000000000002</v>
      </c>
      <c r="F15" s="38">
        <v>2.0377000000000001</v>
      </c>
      <c r="G15" s="15">
        <v>6.4766329999999996</v>
      </c>
      <c r="H15" s="38">
        <v>1.0707869999999999</v>
      </c>
      <c r="I15" s="38">
        <v>5.4058450000000002</v>
      </c>
      <c r="J15" s="38">
        <v>4.4520309999999998</v>
      </c>
      <c r="K15" s="38">
        <v>0.95381400000000005</v>
      </c>
    </row>
    <row r="16" spans="1:11">
      <c r="A16" s="51" t="s">
        <v>90</v>
      </c>
      <c r="B16" s="38">
        <v>3.6263999999999998</v>
      </c>
      <c r="C16" s="38">
        <v>0.51700000000000002</v>
      </c>
      <c r="D16" s="38">
        <v>3.1093000000000002</v>
      </c>
      <c r="E16" s="38">
        <v>1.7156</v>
      </c>
      <c r="F16" s="38">
        <v>1.3936999999999999</v>
      </c>
      <c r="G16" s="15">
        <v>3.9437380000000002</v>
      </c>
      <c r="H16" s="42" t="s">
        <v>70</v>
      </c>
      <c r="I16" s="38">
        <v>3.7785639999999998</v>
      </c>
      <c r="J16" s="38">
        <v>1.976353</v>
      </c>
      <c r="K16" s="38">
        <v>1.802211</v>
      </c>
    </row>
    <row r="17" spans="1:11">
      <c r="A17" s="51" t="s">
        <v>91</v>
      </c>
      <c r="B17" s="38">
        <v>5.3849999999999998</v>
      </c>
      <c r="C17" s="38">
        <v>0.7319</v>
      </c>
      <c r="D17" s="38">
        <v>4.6531000000000002</v>
      </c>
      <c r="E17" s="38">
        <v>1.5754999999999999</v>
      </c>
      <c r="F17" s="38">
        <v>3.0775999999999999</v>
      </c>
      <c r="G17" s="15">
        <v>6.5213749999999999</v>
      </c>
      <c r="H17" s="42" t="s">
        <v>70</v>
      </c>
      <c r="I17" s="38">
        <v>6.1926990000000002</v>
      </c>
      <c r="J17" s="38">
        <v>2.2945760000000002</v>
      </c>
      <c r="K17" s="38">
        <v>3.8981240000000001</v>
      </c>
    </row>
    <row r="18" spans="1:11">
      <c r="A18" s="51" t="s">
        <v>92</v>
      </c>
      <c r="B18" s="38">
        <v>5.1917999999999997</v>
      </c>
      <c r="C18" s="42" t="s">
        <v>70</v>
      </c>
      <c r="D18" s="38">
        <v>4.9598000000000004</v>
      </c>
      <c r="E18" s="38">
        <v>2.1356999999999999</v>
      </c>
      <c r="F18" s="38">
        <v>2.8241000000000001</v>
      </c>
      <c r="G18" s="15">
        <v>4.8967109999999998</v>
      </c>
      <c r="H18" s="42" t="s">
        <v>70</v>
      </c>
      <c r="I18" s="38">
        <v>4.536289</v>
      </c>
      <c r="J18" s="38">
        <v>1.910558</v>
      </c>
      <c r="K18" s="38">
        <v>2.625731</v>
      </c>
    </row>
    <row r="19" spans="1:11">
      <c r="A19" s="51" t="s">
        <v>93</v>
      </c>
      <c r="B19" s="38">
        <v>3.6052</v>
      </c>
      <c r="C19" s="42" t="s">
        <v>70</v>
      </c>
      <c r="D19" s="38">
        <v>3.3155999999999999</v>
      </c>
      <c r="E19" s="38">
        <v>1.0909</v>
      </c>
      <c r="F19" s="38">
        <v>2.2246999999999999</v>
      </c>
      <c r="G19" s="15">
        <v>5.4428380000000001</v>
      </c>
      <c r="H19" s="42" t="s">
        <v>70</v>
      </c>
      <c r="I19" s="38">
        <v>5.2573369999999997</v>
      </c>
      <c r="J19" s="38">
        <v>1.4637</v>
      </c>
      <c r="K19" s="38">
        <v>3.7936369999999999</v>
      </c>
    </row>
    <row r="20" spans="1:11">
      <c r="A20" s="51" t="s">
        <v>94</v>
      </c>
      <c r="B20" s="38">
        <v>11.6791</v>
      </c>
      <c r="C20" s="42" t="s">
        <v>70</v>
      </c>
      <c r="D20" s="38">
        <v>11.2171</v>
      </c>
      <c r="E20" s="38">
        <v>9.8696999999999999</v>
      </c>
      <c r="F20" s="38">
        <v>1.3472999999999999</v>
      </c>
      <c r="G20" s="15">
        <v>8.9161629999999992</v>
      </c>
      <c r="H20" s="42" t="s">
        <v>70</v>
      </c>
      <c r="I20" s="38">
        <v>8.4847529999999995</v>
      </c>
      <c r="J20" s="38">
        <v>6.9033249999999997</v>
      </c>
      <c r="K20" s="38">
        <v>1.5814269999999999</v>
      </c>
    </row>
    <row r="21" spans="1:11">
      <c r="A21" s="51" t="s">
        <v>95</v>
      </c>
      <c r="B21" s="38">
        <v>1.9888999999999999</v>
      </c>
      <c r="C21" s="42" t="s">
        <v>70</v>
      </c>
      <c r="D21" s="38">
        <v>1.7690999999999999</v>
      </c>
      <c r="E21" s="42" t="s">
        <v>70</v>
      </c>
      <c r="F21" s="38">
        <v>1.2911999999999999</v>
      </c>
      <c r="G21" s="15">
        <v>2.6856849999999999</v>
      </c>
      <c r="H21" s="42" t="s">
        <v>70</v>
      </c>
      <c r="I21" s="38">
        <v>2.3383910000000001</v>
      </c>
      <c r="J21" s="42" t="s">
        <v>70</v>
      </c>
      <c r="K21" s="38">
        <v>2.0152459999999999</v>
      </c>
    </row>
    <row r="22" spans="1:11">
      <c r="A22" s="51" t="s">
        <v>96</v>
      </c>
      <c r="B22" s="38">
        <v>2.3247</v>
      </c>
      <c r="C22" s="42" t="s">
        <v>70</v>
      </c>
      <c r="D22" s="38">
        <v>1.9892000000000001</v>
      </c>
      <c r="E22" s="42" t="s">
        <v>70</v>
      </c>
      <c r="F22" s="38">
        <v>1.5518000000000001</v>
      </c>
      <c r="G22" s="15">
        <v>2.9370270000000001</v>
      </c>
      <c r="H22" s="42" t="s">
        <v>70</v>
      </c>
      <c r="I22" s="38">
        <v>2.6190009999999999</v>
      </c>
      <c r="J22" s="38">
        <v>0.61207299999999998</v>
      </c>
      <c r="K22" s="38">
        <v>2.0069279999999998</v>
      </c>
    </row>
    <row r="23" spans="1:11">
      <c r="A23" s="51" t="s">
        <v>97</v>
      </c>
      <c r="B23" s="38">
        <v>2.1221000000000001</v>
      </c>
      <c r="C23" s="38">
        <v>0.53610000000000002</v>
      </c>
      <c r="D23" s="38">
        <v>1.5859000000000001</v>
      </c>
      <c r="E23" s="38">
        <v>0.82079999999999997</v>
      </c>
      <c r="F23" s="38">
        <v>0.76519999999999999</v>
      </c>
      <c r="G23" s="15">
        <v>2.9680339999999998</v>
      </c>
      <c r="H23" s="42" t="s">
        <v>70</v>
      </c>
      <c r="I23" s="38">
        <v>2.8220749999999999</v>
      </c>
      <c r="J23" s="38">
        <v>1.560602</v>
      </c>
      <c r="K23" s="38">
        <v>1.2614730000000001</v>
      </c>
    </row>
    <row r="24" spans="1:11">
      <c r="A24" s="51" t="s">
        <v>98</v>
      </c>
      <c r="B24" s="38">
        <v>5.1947000000000001</v>
      </c>
      <c r="C24" s="38">
        <v>0.69940000000000002</v>
      </c>
      <c r="D24" s="38">
        <v>4.4953000000000003</v>
      </c>
      <c r="E24" s="38">
        <v>0.77459999999999996</v>
      </c>
      <c r="F24" s="38">
        <v>3.7208000000000001</v>
      </c>
      <c r="G24" s="15">
        <v>6.2630780000000001</v>
      </c>
      <c r="H24" s="38">
        <v>0.52166599999999996</v>
      </c>
      <c r="I24" s="38">
        <v>5.7414110000000003</v>
      </c>
      <c r="J24" s="38">
        <v>0.56896599999999997</v>
      </c>
      <c r="K24" s="38">
        <v>5.1724449999999997</v>
      </c>
    </row>
    <row r="25" spans="1:11">
      <c r="A25" s="51" t="s">
        <v>99</v>
      </c>
      <c r="B25" s="38">
        <v>7.1040000000000001</v>
      </c>
      <c r="C25" s="38">
        <v>0.89900000000000002</v>
      </c>
      <c r="D25" s="38">
        <v>6.2050999999999998</v>
      </c>
      <c r="E25" s="38">
        <v>2.6191</v>
      </c>
      <c r="F25" s="38">
        <v>3.5859999999999999</v>
      </c>
      <c r="G25" s="15">
        <v>6.7329499999999998</v>
      </c>
      <c r="H25" s="38">
        <v>1.1052519999999999</v>
      </c>
      <c r="I25" s="38">
        <v>5.6276979999999996</v>
      </c>
      <c r="J25" s="38">
        <v>2.922822</v>
      </c>
      <c r="K25" s="38">
        <v>2.7048760000000001</v>
      </c>
    </row>
    <row r="26" spans="1:11">
      <c r="A26" s="51" t="s">
        <v>100</v>
      </c>
      <c r="B26" s="38">
        <v>6.5178000000000003</v>
      </c>
      <c r="C26" s="38">
        <v>0.93569999999999998</v>
      </c>
      <c r="D26" s="38">
        <v>5.5819999999999999</v>
      </c>
      <c r="E26" s="38">
        <v>4.2643000000000004</v>
      </c>
      <c r="F26" s="38">
        <v>1.3178000000000001</v>
      </c>
      <c r="G26" s="15">
        <v>6.0463500000000003</v>
      </c>
      <c r="H26" s="42" t="s">
        <v>70</v>
      </c>
      <c r="I26" s="38">
        <v>5.7187830000000002</v>
      </c>
      <c r="J26" s="38">
        <v>3.1876039999999999</v>
      </c>
      <c r="K26" s="38">
        <v>2.53118</v>
      </c>
    </row>
    <row r="27" spans="1:11">
      <c r="A27" s="51" t="s">
        <v>101</v>
      </c>
      <c r="B27" s="38">
        <v>7.0430999999999999</v>
      </c>
      <c r="C27" s="38">
        <v>0.61609999999999998</v>
      </c>
      <c r="D27" s="38">
        <v>6.4269999999999996</v>
      </c>
      <c r="E27" s="38">
        <v>5.3367000000000004</v>
      </c>
      <c r="F27" s="38">
        <v>1.0903</v>
      </c>
      <c r="G27" s="15">
        <v>5.9975059999999996</v>
      </c>
      <c r="H27" s="42" t="s">
        <v>70</v>
      </c>
      <c r="I27" s="38">
        <v>5.5879269999999996</v>
      </c>
      <c r="J27" s="38">
        <v>3.8383029999999998</v>
      </c>
      <c r="K27" s="38">
        <v>1.7496240000000001</v>
      </c>
    </row>
    <row r="28" spans="1:11">
      <c r="A28" s="51" t="s">
        <v>102</v>
      </c>
      <c r="B28" s="38">
        <v>1.6611</v>
      </c>
      <c r="C28" s="42" t="s">
        <v>70</v>
      </c>
      <c r="D28" s="38">
        <v>1.4913000000000001</v>
      </c>
      <c r="E28" s="38">
        <v>0.79679999999999995</v>
      </c>
      <c r="F28" s="38">
        <v>0.69450000000000001</v>
      </c>
      <c r="G28" s="15">
        <v>2.057906</v>
      </c>
      <c r="H28" s="42" t="s">
        <v>70</v>
      </c>
      <c r="I28" s="38">
        <v>1.7946029999999999</v>
      </c>
      <c r="J28" s="38">
        <v>1.291312</v>
      </c>
      <c r="K28" s="38">
        <v>0.50329000000000002</v>
      </c>
    </row>
    <row r="29" spans="1:11">
      <c r="A29" s="51" t="s">
        <v>103</v>
      </c>
      <c r="B29" s="38">
        <v>2.0819999999999999</v>
      </c>
      <c r="C29" s="42" t="s">
        <v>70</v>
      </c>
      <c r="D29" s="38">
        <v>1.9686999999999999</v>
      </c>
      <c r="E29" s="38">
        <v>1.2014</v>
      </c>
      <c r="F29" s="38">
        <v>0.76729999999999998</v>
      </c>
      <c r="G29" s="15">
        <v>2.1949960000000002</v>
      </c>
      <c r="H29" s="42" t="s">
        <v>70</v>
      </c>
      <c r="I29" s="38">
        <v>2.0953200000000001</v>
      </c>
      <c r="J29" s="38">
        <v>1.0682959999999999</v>
      </c>
      <c r="K29" s="38">
        <v>1.0270239999999999</v>
      </c>
    </row>
    <row r="30" spans="1:11">
      <c r="A30" s="51" t="s">
        <v>104</v>
      </c>
      <c r="B30" s="38">
        <v>2.0606</v>
      </c>
      <c r="C30" s="42" t="s">
        <v>70</v>
      </c>
      <c r="D30" s="38">
        <v>1.9274</v>
      </c>
      <c r="E30" s="38">
        <v>1.3565</v>
      </c>
      <c r="F30" s="38">
        <v>0.57079999999999997</v>
      </c>
      <c r="G30" s="15">
        <v>1.9955750000000001</v>
      </c>
      <c r="H30" s="42" t="s">
        <v>70</v>
      </c>
      <c r="I30" s="38">
        <v>1.9955750000000001</v>
      </c>
      <c r="J30" s="38">
        <v>1.2627219999999999</v>
      </c>
      <c r="K30" s="38">
        <v>0.73285299999999998</v>
      </c>
    </row>
    <row r="31" spans="1:11">
      <c r="A31" s="51" t="s">
        <v>105</v>
      </c>
      <c r="B31" s="38">
        <v>3.3957999999999999</v>
      </c>
      <c r="C31" s="38">
        <v>0.7681</v>
      </c>
      <c r="D31" s="38">
        <v>2.6276999999999999</v>
      </c>
      <c r="E31" s="38">
        <v>1.3907</v>
      </c>
      <c r="F31" s="38">
        <v>1.2371000000000001</v>
      </c>
      <c r="G31" s="15">
        <v>3.6579419999999998</v>
      </c>
      <c r="H31" s="42" t="s">
        <v>70</v>
      </c>
      <c r="I31" s="38">
        <v>3.4445399999999999</v>
      </c>
      <c r="J31" s="38">
        <v>1.406631</v>
      </c>
      <c r="K31" s="38">
        <v>2.037909</v>
      </c>
    </row>
    <row r="32" spans="1:11">
      <c r="A32" s="51" t="s">
        <v>106</v>
      </c>
      <c r="B32" s="38">
        <v>14.227499999999999</v>
      </c>
      <c r="C32" s="38">
        <v>0.83879999999999999</v>
      </c>
      <c r="D32" s="38">
        <v>13.3887</v>
      </c>
      <c r="E32" s="38">
        <v>10.195499999999999</v>
      </c>
      <c r="F32" s="38">
        <v>3.1932</v>
      </c>
      <c r="G32" s="15">
        <v>13.723584000000001</v>
      </c>
      <c r="H32" s="38">
        <v>0.685276</v>
      </c>
      <c r="I32" s="38">
        <v>13.038308000000001</v>
      </c>
      <c r="J32" s="38">
        <v>9.6154700000000002</v>
      </c>
      <c r="K32" s="38">
        <v>3.422838</v>
      </c>
    </row>
    <row r="33" spans="1:11">
      <c r="A33" s="51" t="s">
        <v>107</v>
      </c>
      <c r="B33" s="38">
        <v>2.4500000000000002</v>
      </c>
      <c r="C33" s="42" t="s">
        <v>70</v>
      </c>
      <c r="D33" s="38">
        <v>2.0691000000000002</v>
      </c>
      <c r="E33" s="38">
        <v>0.78890000000000005</v>
      </c>
      <c r="F33" s="38">
        <v>1.2801</v>
      </c>
      <c r="G33" s="15">
        <v>2.8527019999999998</v>
      </c>
      <c r="H33" s="42" t="s">
        <v>70</v>
      </c>
      <c r="I33" s="38">
        <v>2.6322640000000002</v>
      </c>
      <c r="J33" s="38">
        <v>1.11174</v>
      </c>
      <c r="K33" s="38">
        <v>1.520524</v>
      </c>
    </row>
    <row r="34" spans="1:11">
      <c r="A34" s="51" t="s">
        <v>108</v>
      </c>
      <c r="B34" s="38">
        <v>3.0712000000000002</v>
      </c>
      <c r="C34" s="38">
        <v>0.68989999999999996</v>
      </c>
      <c r="D34" s="38">
        <v>2.3812000000000002</v>
      </c>
      <c r="E34" s="42" t="s">
        <v>70</v>
      </c>
      <c r="F34" s="38">
        <v>2.2505000000000002</v>
      </c>
      <c r="G34" s="15">
        <v>5.3354299999999997</v>
      </c>
      <c r="H34" s="38">
        <v>1.0016259999999999</v>
      </c>
      <c r="I34" s="38">
        <v>4.3338039999999998</v>
      </c>
      <c r="J34" s="42" t="s">
        <v>70</v>
      </c>
      <c r="K34" s="38">
        <v>4.0335210000000004</v>
      </c>
    </row>
    <row r="35" spans="1:11">
      <c r="A35" s="51" t="s">
        <v>109</v>
      </c>
      <c r="B35" s="38">
        <v>12.465</v>
      </c>
      <c r="C35" s="38">
        <v>0.81140000000000001</v>
      </c>
      <c r="D35" s="38">
        <v>11.653600000000001</v>
      </c>
      <c r="E35" s="38">
        <v>5.1074000000000002</v>
      </c>
      <c r="F35" s="38">
        <v>6.5461999999999998</v>
      </c>
      <c r="G35" s="15">
        <v>12.301273</v>
      </c>
      <c r="H35" s="38">
        <v>0.68704100000000001</v>
      </c>
      <c r="I35" s="38">
        <v>11.614231999999999</v>
      </c>
      <c r="J35" s="38">
        <v>6.0900259999999999</v>
      </c>
      <c r="K35" s="38">
        <v>5.5242060000000004</v>
      </c>
    </row>
    <row r="36" spans="1:11">
      <c r="A36" s="51" t="s">
        <v>110</v>
      </c>
      <c r="B36" s="38">
        <v>7.2290999999999999</v>
      </c>
      <c r="C36" s="38">
        <v>1.4581999999999999</v>
      </c>
      <c r="D36" s="38">
        <v>5.7709000000000001</v>
      </c>
      <c r="E36" s="38">
        <v>0.63649999999999995</v>
      </c>
      <c r="F36" s="38">
        <v>5.1344000000000003</v>
      </c>
      <c r="G36" s="15">
        <v>7.1378409999999999</v>
      </c>
      <c r="H36" s="38">
        <v>0.74117500000000003</v>
      </c>
      <c r="I36" s="38">
        <v>6.3966659999999997</v>
      </c>
      <c r="J36" s="38">
        <v>1.0801510000000001</v>
      </c>
      <c r="K36" s="38">
        <v>5.3165149999999999</v>
      </c>
    </row>
    <row r="37" spans="1:11">
      <c r="A37" s="51" t="s">
        <v>111</v>
      </c>
      <c r="B37" s="38">
        <v>3.8367</v>
      </c>
      <c r="C37" s="38">
        <v>0.54810000000000003</v>
      </c>
      <c r="D37" s="38">
        <v>3.2886000000000002</v>
      </c>
      <c r="E37" s="38">
        <v>1.641</v>
      </c>
      <c r="F37" s="38">
        <v>1.6476</v>
      </c>
      <c r="G37" s="15">
        <v>4.4740010000000003</v>
      </c>
      <c r="H37" s="42" t="s">
        <v>70</v>
      </c>
      <c r="I37" s="38">
        <v>4.0106890000000002</v>
      </c>
      <c r="J37" s="38">
        <v>1.691397</v>
      </c>
      <c r="K37" s="38">
        <v>2.3192910000000002</v>
      </c>
    </row>
    <row r="38" spans="1:11">
      <c r="A38" s="51" t="s">
        <v>112</v>
      </c>
      <c r="B38" s="38">
        <v>2.5196999999999998</v>
      </c>
      <c r="C38" s="42" t="s">
        <v>70</v>
      </c>
      <c r="D38" s="38">
        <v>2.2801999999999998</v>
      </c>
      <c r="E38" s="38">
        <v>1.0228999999999999</v>
      </c>
      <c r="F38" s="38">
        <v>1.2573000000000001</v>
      </c>
      <c r="G38" s="15">
        <v>2.1026400000000001</v>
      </c>
      <c r="H38" s="42" t="s">
        <v>70</v>
      </c>
      <c r="I38" s="38">
        <v>1.962626</v>
      </c>
      <c r="J38" s="38">
        <v>0.779802</v>
      </c>
      <c r="K38" s="38">
        <v>1.1828240000000001</v>
      </c>
    </row>
    <row r="39" spans="1:11">
      <c r="A39" s="51" t="s">
        <v>113</v>
      </c>
      <c r="B39" s="38">
        <v>2.7913000000000001</v>
      </c>
      <c r="C39" s="42" t="s">
        <v>70</v>
      </c>
      <c r="D39" s="38">
        <v>2.4394999999999998</v>
      </c>
      <c r="E39" s="38">
        <v>0.61929999999999996</v>
      </c>
      <c r="F39" s="38">
        <v>1.8202</v>
      </c>
      <c r="G39" s="15">
        <v>2.0315500000000002</v>
      </c>
      <c r="H39" s="42" t="s">
        <v>70</v>
      </c>
      <c r="I39" s="38">
        <v>1.9336409999999999</v>
      </c>
      <c r="J39" s="42" t="s">
        <v>70</v>
      </c>
      <c r="K39" s="38">
        <v>1.5477460000000001</v>
      </c>
    </row>
    <row r="40" spans="1:11">
      <c r="A40" s="51" t="s">
        <v>114</v>
      </c>
      <c r="B40" s="38">
        <v>4.8465999999999996</v>
      </c>
      <c r="C40" s="42" t="s">
        <v>70</v>
      </c>
      <c r="D40" s="38">
        <v>4.5580999999999996</v>
      </c>
      <c r="E40" s="38">
        <v>2.6711999999999998</v>
      </c>
      <c r="F40" s="38">
        <v>1.8869</v>
      </c>
      <c r="G40" s="15">
        <v>6.083304</v>
      </c>
      <c r="H40" s="38">
        <v>0.53605400000000003</v>
      </c>
      <c r="I40" s="38">
        <v>5.54725</v>
      </c>
      <c r="J40" s="38">
        <v>2.6145779999999998</v>
      </c>
      <c r="K40" s="38">
        <v>2.9326720000000002</v>
      </c>
    </row>
    <row r="41" spans="1:11">
      <c r="A41" s="51" t="s">
        <v>115</v>
      </c>
      <c r="B41" s="38">
        <v>5.1501999999999999</v>
      </c>
      <c r="C41" s="42" t="s">
        <v>70</v>
      </c>
      <c r="D41" s="38">
        <v>5.0121000000000002</v>
      </c>
      <c r="E41" s="38">
        <v>2.4039000000000001</v>
      </c>
      <c r="F41" s="38">
        <v>2.6082000000000001</v>
      </c>
      <c r="G41" s="15">
        <v>6.6382370000000002</v>
      </c>
      <c r="H41" s="42" t="s">
        <v>70</v>
      </c>
      <c r="I41" s="38">
        <v>6.1949100000000001</v>
      </c>
      <c r="J41" s="38">
        <v>3.9969459999999999</v>
      </c>
      <c r="K41" s="38">
        <v>2.1979630000000001</v>
      </c>
    </row>
    <row r="42" spans="1:11">
      <c r="A42" s="51" t="s">
        <v>116</v>
      </c>
      <c r="B42" s="38">
        <v>3.1274999999999999</v>
      </c>
      <c r="C42" s="42" t="s">
        <v>70</v>
      </c>
      <c r="D42" s="38">
        <v>2.8853</v>
      </c>
      <c r="E42" s="38">
        <v>0.84770000000000001</v>
      </c>
      <c r="F42" s="38">
        <v>2.0375999999999999</v>
      </c>
      <c r="G42" s="15">
        <v>4.0498370000000001</v>
      </c>
      <c r="H42" s="42" t="s">
        <v>70</v>
      </c>
      <c r="I42" s="38">
        <v>3.838155</v>
      </c>
      <c r="J42" s="38">
        <v>1.4730369999999999</v>
      </c>
      <c r="K42" s="38">
        <v>2.365119</v>
      </c>
    </row>
    <row r="43" spans="1:11">
      <c r="A43" s="51" t="s">
        <v>117</v>
      </c>
      <c r="B43" s="38">
        <v>6.0750999999999999</v>
      </c>
      <c r="C43" s="38">
        <v>0.81069999999999998</v>
      </c>
      <c r="D43" s="38">
        <v>5.2644000000000002</v>
      </c>
      <c r="E43" s="38">
        <v>1.2629999999999999</v>
      </c>
      <c r="F43" s="38">
        <v>4.0014000000000003</v>
      </c>
      <c r="G43" s="15">
        <v>8.0277949999999993</v>
      </c>
      <c r="H43" s="38">
        <v>0.68568399999999996</v>
      </c>
      <c r="I43" s="38">
        <v>7.3421110000000001</v>
      </c>
      <c r="J43" s="38">
        <v>3.2983039999999999</v>
      </c>
      <c r="K43" s="38">
        <v>4.0438070000000002</v>
      </c>
    </row>
    <row r="44" spans="1:11">
      <c r="A44" s="51" t="s">
        <v>118</v>
      </c>
      <c r="B44" s="38">
        <v>6.9989999999999997</v>
      </c>
      <c r="C44" s="42" t="s">
        <v>70</v>
      </c>
      <c r="D44" s="38">
        <v>6.5903999999999998</v>
      </c>
      <c r="E44" s="38">
        <v>5.8672000000000004</v>
      </c>
      <c r="F44" s="38">
        <v>0.72319999999999995</v>
      </c>
      <c r="G44" s="15">
        <v>7.2624399999999998</v>
      </c>
      <c r="H44" s="42" t="s">
        <v>70</v>
      </c>
      <c r="I44" s="38">
        <v>7.0355109999999996</v>
      </c>
      <c r="J44" s="38">
        <v>5.567418</v>
      </c>
      <c r="K44" s="38">
        <v>1.468092</v>
      </c>
    </row>
    <row r="45" spans="1:11">
      <c r="A45" s="51" t="s">
        <v>119</v>
      </c>
      <c r="B45" s="38">
        <v>3.1450999999999998</v>
      </c>
      <c r="C45" s="38">
        <v>0.93410000000000004</v>
      </c>
      <c r="D45" s="38">
        <v>2.2111000000000001</v>
      </c>
      <c r="E45" s="38">
        <v>1.7511000000000001</v>
      </c>
      <c r="F45" s="42" t="s">
        <v>70</v>
      </c>
      <c r="G45" s="15">
        <v>2.991374</v>
      </c>
      <c r="H45" s="42" t="s">
        <v>70</v>
      </c>
      <c r="I45" s="38">
        <v>2.7372679999999998</v>
      </c>
      <c r="J45" s="38">
        <v>1.7171860000000001</v>
      </c>
      <c r="K45" s="38">
        <v>1.0200819999999999</v>
      </c>
    </row>
    <row r="46" spans="1:11">
      <c r="A46" s="51" t="s">
        <v>120</v>
      </c>
      <c r="B46" s="38">
        <v>2.6240000000000001</v>
      </c>
      <c r="C46" s="42" t="s">
        <v>70</v>
      </c>
      <c r="D46" s="38">
        <v>2.2616999999999998</v>
      </c>
      <c r="E46" s="38">
        <v>0.73240000000000005</v>
      </c>
      <c r="F46" s="38">
        <v>1.5293000000000001</v>
      </c>
      <c r="G46" s="15">
        <v>3.024858</v>
      </c>
      <c r="H46" s="42" t="s">
        <v>70</v>
      </c>
      <c r="I46" s="38">
        <v>2.6003599999999998</v>
      </c>
      <c r="J46" s="38">
        <v>0.65148700000000004</v>
      </c>
      <c r="K46" s="38">
        <v>1.9488730000000001</v>
      </c>
    </row>
    <row r="47" spans="1:11">
      <c r="A47" s="51" t="s">
        <v>121</v>
      </c>
      <c r="B47" s="38">
        <v>11.558999999999999</v>
      </c>
      <c r="C47" s="42" t="s">
        <v>70</v>
      </c>
      <c r="D47" s="38">
        <v>11.068199999999999</v>
      </c>
      <c r="E47" s="38">
        <v>6.8540999999999999</v>
      </c>
      <c r="F47" s="38">
        <v>4.2141000000000002</v>
      </c>
      <c r="G47" s="15">
        <v>15.241680000000001</v>
      </c>
      <c r="H47" s="42" t="s">
        <v>70</v>
      </c>
      <c r="I47" s="38">
        <v>14.746758</v>
      </c>
      <c r="J47" s="38">
        <v>10.6008</v>
      </c>
      <c r="K47" s="38">
        <v>4.1459580000000003</v>
      </c>
    </row>
    <row r="48" spans="1:11">
      <c r="A48" s="51" t="s">
        <v>122</v>
      </c>
      <c r="B48" s="38">
        <v>5.0696000000000003</v>
      </c>
      <c r="C48" s="42" t="s">
        <v>70</v>
      </c>
      <c r="D48" s="38">
        <v>4.7784000000000004</v>
      </c>
      <c r="E48" s="38">
        <v>2.0844999999999998</v>
      </c>
      <c r="F48" s="38">
        <v>2.6939000000000002</v>
      </c>
      <c r="G48" s="15">
        <v>5.7775489999999996</v>
      </c>
      <c r="H48" s="42" t="s">
        <v>70</v>
      </c>
      <c r="I48" s="38">
        <v>5.4925410000000001</v>
      </c>
      <c r="J48" s="38">
        <v>3.3327360000000001</v>
      </c>
      <c r="K48" s="38">
        <v>2.159805</v>
      </c>
    </row>
    <row r="49" spans="1:11">
      <c r="A49" s="51" t="s">
        <v>123</v>
      </c>
      <c r="B49" s="38">
        <v>1.3793</v>
      </c>
      <c r="C49" s="42" t="s">
        <v>70</v>
      </c>
      <c r="D49" s="38">
        <v>1.2155</v>
      </c>
      <c r="E49" s="38">
        <v>0.5474</v>
      </c>
      <c r="F49" s="38">
        <v>0.66810000000000003</v>
      </c>
      <c r="G49" s="15">
        <v>1.1561600000000001</v>
      </c>
      <c r="H49" s="42" t="s">
        <v>70</v>
      </c>
      <c r="I49" s="38">
        <v>1.0374110000000001</v>
      </c>
      <c r="J49" s="42" t="s">
        <v>70</v>
      </c>
      <c r="K49" s="38">
        <v>0.665157</v>
      </c>
    </row>
    <row r="50" spans="1:11">
      <c r="A50" s="51" t="s">
        <v>124</v>
      </c>
      <c r="B50" s="38">
        <v>5.5457000000000001</v>
      </c>
      <c r="C50" s="38">
        <v>0.84470000000000001</v>
      </c>
      <c r="D50" s="38">
        <v>4.7009999999999996</v>
      </c>
      <c r="E50" s="38">
        <v>1.9908999999999999</v>
      </c>
      <c r="F50" s="38">
        <v>2.7101000000000002</v>
      </c>
      <c r="G50" s="15">
        <v>5.343782</v>
      </c>
      <c r="H50" s="38">
        <v>0.61585699999999999</v>
      </c>
      <c r="I50" s="38">
        <v>4.7279249999999999</v>
      </c>
      <c r="J50" s="38">
        <v>1.9360310000000001</v>
      </c>
      <c r="K50" s="38">
        <v>2.7918940000000001</v>
      </c>
    </row>
    <row r="51" spans="1:11">
      <c r="A51" s="51" t="s">
        <v>125</v>
      </c>
      <c r="B51" s="38">
        <v>6.0533000000000001</v>
      </c>
      <c r="C51" s="42" t="s">
        <v>70</v>
      </c>
      <c r="D51" s="38">
        <v>5.6665000000000001</v>
      </c>
      <c r="E51" s="38">
        <v>3.3090999999999999</v>
      </c>
      <c r="F51" s="38">
        <v>2.3574000000000002</v>
      </c>
      <c r="G51" s="15">
        <v>9.306813</v>
      </c>
      <c r="H51" s="38">
        <v>0.91054999999999997</v>
      </c>
      <c r="I51" s="38">
        <v>8.3962629999999994</v>
      </c>
      <c r="J51" s="38">
        <v>5.7639930000000001</v>
      </c>
      <c r="K51" s="38">
        <v>2.6322700000000001</v>
      </c>
    </row>
    <row r="52" spans="1:11">
      <c r="A52" s="51" t="s">
        <v>126</v>
      </c>
      <c r="B52" s="38">
        <v>1.0019</v>
      </c>
      <c r="C52" s="42" t="s">
        <v>70</v>
      </c>
      <c r="D52" s="38">
        <v>0.91139999999999999</v>
      </c>
      <c r="E52" s="38">
        <v>0.65090000000000003</v>
      </c>
      <c r="F52" s="42" t="s">
        <v>70</v>
      </c>
      <c r="G52" s="22" t="s">
        <v>70</v>
      </c>
      <c r="H52" s="42" t="s">
        <v>70</v>
      </c>
      <c r="I52" s="42" t="s">
        <v>70</v>
      </c>
      <c r="J52" s="42" t="s">
        <v>70</v>
      </c>
      <c r="K52" s="42" t="s">
        <v>70</v>
      </c>
    </row>
    <row r="53" spans="1:11">
      <c r="A53" s="51" t="s">
        <v>127</v>
      </c>
      <c r="B53" s="38">
        <v>4.9450000000000003</v>
      </c>
      <c r="C53" s="42" t="s">
        <v>70</v>
      </c>
      <c r="D53" s="38">
        <v>4.7161999999999997</v>
      </c>
      <c r="E53" s="38">
        <v>1.8989</v>
      </c>
      <c r="F53" s="38">
        <v>2.8172999999999999</v>
      </c>
      <c r="G53" s="15">
        <v>5.0822690000000001</v>
      </c>
      <c r="H53" s="42" t="s">
        <v>70</v>
      </c>
      <c r="I53" s="38">
        <v>4.6955179999999999</v>
      </c>
      <c r="J53" s="38">
        <v>2.1847569999999998</v>
      </c>
      <c r="K53" s="38">
        <v>2.510761</v>
      </c>
    </row>
    <row r="54" spans="1:11">
      <c r="A54" s="51" t="s">
        <v>128</v>
      </c>
      <c r="B54" s="38">
        <v>1.9151</v>
      </c>
      <c r="C54" s="42" t="s">
        <v>70</v>
      </c>
      <c r="D54" s="38">
        <v>1.6982999999999999</v>
      </c>
      <c r="E54" s="38">
        <v>0.92689999999999995</v>
      </c>
      <c r="F54" s="38">
        <v>0.77139999999999997</v>
      </c>
      <c r="G54" s="15">
        <v>2.1253730000000002</v>
      </c>
      <c r="H54" s="42" t="s">
        <v>70</v>
      </c>
      <c r="I54" s="38">
        <v>1.8470709999999999</v>
      </c>
      <c r="J54" s="38">
        <v>1.1249750000000001</v>
      </c>
      <c r="K54" s="38">
        <v>0.72209699999999999</v>
      </c>
    </row>
    <row r="55" spans="1:11">
      <c r="A55" s="40" t="s">
        <v>129</v>
      </c>
      <c r="B55" s="41"/>
      <c r="C55" s="41"/>
      <c r="D55" s="41"/>
      <c r="E55" s="41"/>
      <c r="F55" s="41"/>
      <c r="G55" s="41"/>
      <c r="H55" s="41"/>
      <c r="I55" s="41"/>
      <c r="J55" s="41"/>
      <c r="K55" s="41"/>
    </row>
    <row r="56" spans="1:11">
      <c r="A56" s="52" t="s">
        <v>131</v>
      </c>
      <c r="B56" s="38">
        <v>7.5800999999999998</v>
      </c>
      <c r="C56" s="38">
        <v>1.4119999999999999</v>
      </c>
      <c r="D56" s="38">
        <v>6.1680999999999999</v>
      </c>
      <c r="E56" s="38">
        <v>0.85270000000000001</v>
      </c>
      <c r="F56" s="38">
        <v>5.3154000000000003</v>
      </c>
      <c r="G56" s="15">
        <v>7.0253459999999999</v>
      </c>
      <c r="H56" s="38">
        <v>0.78697300000000003</v>
      </c>
      <c r="I56" s="38">
        <v>6.2383730000000002</v>
      </c>
      <c r="J56" s="38">
        <v>0.73102100000000003</v>
      </c>
      <c r="K56" s="38">
        <v>5.507352</v>
      </c>
    </row>
    <row r="57" spans="1:11">
      <c r="A57" s="52" t="s">
        <v>180</v>
      </c>
      <c r="B57" s="38">
        <v>4.6620999999999997</v>
      </c>
      <c r="C57" s="38">
        <v>0.62280000000000002</v>
      </c>
      <c r="D57" s="38">
        <v>4.0392999999999999</v>
      </c>
      <c r="E57" s="38">
        <v>2.2393000000000001</v>
      </c>
      <c r="F57" s="38">
        <v>1.8001</v>
      </c>
      <c r="G57" s="15">
        <v>5.6691070000000003</v>
      </c>
      <c r="H57" s="42" t="s">
        <v>70</v>
      </c>
      <c r="I57" s="38">
        <v>5.275366</v>
      </c>
      <c r="J57" s="38">
        <v>2.6064539999999998</v>
      </c>
      <c r="K57" s="38">
        <v>2.6689120000000002</v>
      </c>
    </row>
    <row r="58" spans="1:11">
      <c r="A58" s="16" t="s">
        <v>133</v>
      </c>
      <c r="B58" s="13" t="s">
        <v>70</v>
      </c>
      <c r="C58" s="13" t="s">
        <v>70</v>
      </c>
      <c r="D58" s="13" t="s">
        <v>70</v>
      </c>
      <c r="E58" s="13" t="s">
        <v>70</v>
      </c>
      <c r="F58" s="13" t="s">
        <v>70</v>
      </c>
      <c r="G58" s="31" t="s">
        <v>70</v>
      </c>
      <c r="H58" s="13" t="s">
        <v>70</v>
      </c>
      <c r="I58" s="13" t="s">
        <v>70</v>
      </c>
      <c r="J58" s="13" t="s">
        <v>70</v>
      </c>
      <c r="K58" s="13" t="s">
        <v>70</v>
      </c>
    </row>
    <row r="59" spans="1:11">
      <c r="A59" s="10" t="s">
        <v>252</v>
      </c>
    </row>
  </sheetData>
  <mergeCells count="4">
    <mergeCell ref="A55:K55"/>
    <mergeCell ref="B2:F2"/>
    <mergeCell ref="A2:A3"/>
    <mergeCell ref="G2:K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K63"/>
  <sheetViews>
    <sheetView workbookViewId="0"/>
  </sheetViews>
  <sheetFormatPr defaultRowHeight="15"/>
  <cols>
    <col min="1" max="1" width="26" customWidth="1"/>
    <col min="2" max="11" width="16" customWidth="1"/>
  </cols>
  <sheetData>
    <row r="1" spans="1:11">
      <c r="A1" s="2" t="s">
        <v>33</v>
      </c>
    </row>
    <row r="2" spans="1:11">
      <c r="A2" s="43" t="s">
        <v>73</v>
      </c>
      <c r="B2" s="66">
        <v>2022</v>
      </c>
      <c r="C2" s="45"/>
      <c r="D2" s="45"/>
      <c r="E2" s="45"/>
      <c r="F2" s="45"/>
      <c r="G2" s="66">
        <v>2024</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9.8897779999999997</v>
      </c>
      <c r="C4" s="38">
        <v>0.60039399999999998</v>
      </c>
      <c r="D4" s="38">
        <v>9.2893840000000001</v>
      </c>
      <c r="E4" s="38">
        <v>5.5503640000000001</v>
      </c>
      <c r="F4" s="38">
        <v>3.73902</v>
      </c>
      <c r="G4" s="15">
        <v>11.128256</v>
      </c>
      <c r="H4" s="38">
        <v>0.84306400000000004</v>
      </c>
      <c r="I4" s="38">
        <v>10.285192</v>
      </c>
      <c r="J4" s="38">
        <v>6.4572620000000001</v>
      </c>
      <c r="K4" s="38">
        <v>3.8279299999999998</v>
      </c>
    </row>
    <row r="5" spans="1:11">
      <c r="A5" s="51" t="s">
        <v>79</v>
      </c>
      <c r="B5" s="38">
        <v>4.1999040000000001</v>
      </c>
      <c r="C5" s="42" t="s">
        <v>70</v>
      </c>
      <c r="D5" s="38">
        <v>3.9013140000000002</v>
      </c>
      <c r="E5" s="38">
        <v>2.63781</v>
      </c>
      <c r="F5" s="38">
        <v>1.263503</v>
      </c>
      <c r="G5" s="15">
        <v>6.7779509999999998</v>
      </c>
      <c r="H5" s="38">
        <v>0.62762700000000005</v>
      </c>
      <c r="I5" s="38">
        <v>6.1503240000000003</v>
      </c>
      <c r="J5" s="38">
        <v>4.3364479999999999</v>
      </c>
      <c r="K5" s="38">
        <v>1.813876</v>
      </c>
    </row>
    <row r="6" spans="1:11">
      <c r="A6" s="51" t="s">
        <v>80</v>
      </c>
      <c r="B6" s="38">
        <v>13.852169999999999</v>
      </c>
      <c r="C6" s="42" t="s">
        <v>70</v>
      </c>
      <c r="D6" s="38">
        <v>13.38954</v>
      </c>
      <c r="E6" s="38">
        <v>8.9247610000000002</v>
      </c>
      <c r="F6" s="38">
        <v>4.4647790000000001</v>
      </c>
      <c r="G6" s="15">
        <v>13.573915</v>
      </c>
      <c r="H6" s="42" t="s">
        <v>70</v>
      </c>
      <c r="I6" s="38">
        <v>13.205009</v>
      </c>
      <c r="J6" s="38">
        <v>8.1904610000000009</v>
      </c>
      <c r="K6" s="38">
        <v>5.0145479999999996</v>
      </c>
    </row>
    <row r="7" spans="1:11">
      <c r="A7" s="51" t="s">
        <v>81</v>
      </c>
      <c r="B7" s="38">
        <v>8.1941980000000001</v>
      </c>
      <c r="C7" s="42" t="s">
        <v>70</v>
      </c>
      <c r="D7" s="38">
        <v>7.8823129999999999</v>
      </c>
      <c r="E7" s="38">
        <v>5.3266600000000004</v>
      </c>
      <c r="F7" s="38">
        <v>2.555653</v>
      </c>
      <c r="G7" s="15">
        <v>7.9423219999999999</v>
      </c>
      <c r="H7" s="42" t="s">
        <v>70</v>
      </c>
      <c r="I7" s="38">
        <v>7.7730759999999997</v>
      </c>
      <c r="J7" s="38">
        <v>6.0283420000000003</v>
      </c>
      <c r="K7" s="38">
        <v>1.744734</v>
      </c>
    </row>
    <row r="8" spans="1:11">
      <c r="A8" s="51" t="s">
        <v>82</v>
      </c>
      <c r="B8" s="38">
        <v>7.5996759999999997</v>
      </c>
      <c r="C8" s="42" t="s">
        <v>70</v>
      </c>
      <c r="D8" s="38">
        <v>7.3397139999999998</v>
      </c>
      <c r="E8" s="38">
        <v>1.9650799999999999</v>
      </c>
      <c r="F8" s="38">
        <v>5.3746340000000004</v>
      </c>
      <c r="G8" s="15">
        <v>7.746035</v>
      </c>
      <c r="H8" s="42" t="s">
        <v>70</v>
      </c>
      <c r="I8" s="38">
        <v>7.2771080000000001</v>
      </c>
      <c r="J8" s="38">
        <v>1.618884</v>
      </c>
      <c r="K8" s="38">
        <v>5.6582239999999997</v>
      </c>
    </row>
    <row r="9" spans="1:11">
      <c r="A9" s="51" t="s">
        <v>83</v>
      </c>
      <c r="B9" s="38">
        <v>18.113150000000001</v>
      </c>
      <c r="C9" s="38">
        <v>1.1585110000000001</v>
      </c>
      <c r="D9" s="38">
        <v>16.954639</v>
      </c>
      <c r="E9" s="38">
        <v>13.416214999999999</v>
      </c>
      <c r="F9" s="38">
        <v>3.538424</v>
      </c>
      <c r="G9" s="15">
        <v>14.612102</v>
      </c>
      <c r="H9" s="38">
        <v>1.00814</v>
      </c>
      <c r="I9" s="38">
        <v>13.603961999999999</v>
      </c>
      <c r="J9" s="38">
        <v>11.509209999999999</v>
      </c>
      <c r="K9" s="38">
        <v>2.094751</v>
      </c>
    </row>
    <row r="10" spans="1:11">
      <c r="A10" s="51" t="s">
        <v>84</v>
      </c>
      <c r="B10" s="38">
        <v>9.6802569999999992</v>
      </c>
      <c r="C10" s="42" t="s">
        <v>70</v>
      </c>
      <c r="D10" s="38">
        <v>9.3483750000000008</v>
      </c>
      <c r="E10" s="38">
        <v>7.3719440000000001</v>
      </c>
      <c r="F10" s="38">
        <v>1.976431</v>
      </c>
      <c r="G10" s="15">
        <v>9.6516099999999998</v>
      </c>
      <c r="H10" s="38">
        <v>1.542046</v>
      </c>
      <c r="I10" s="38">
        <v>8.1095640000000007</v>
      </c>
      <c r="J10" s="38">
        <v>6.4825109999999997</v>
      </c>
      <c r="K10" s="38">
        <v>1.627054</v>
      </c>
    </row>
    <row r="11" spans="1:11">
      <c r="A11" s="51" t="s">
        <v>85</v>
      </c>
      <c r="B11" s="38">
        <v>5.8114359999999996</v>
      </c>
      <c r="C11" s="38">
        <v>0.62146400000000002</v>
      </c>
      <c r="D11" s="38">
        <v>5.189972</v>
      </c>
      <c r="E11" s="38">
        <v>1.3393109999999999</v>
      </c>
      <c r="F11" s="38">
        <v>3.8506610000000001</v>
      </c>
      <c r="G11" s="15">
        <v>9.2735880000000002</v>
      </c>
      <c r="H11" s="38">
        <v>0.86960800000000005</v>
      </c>
      <c r="I11" s="38">
        <v>8.4039800000000007</v>
      </c>
      <c r="J11" s="38">
        <v>4.8004790000000002</v>
      </c>
      <c r="K11" s="38">
        <v>3.6035010000000001</v>
      </c>
    </row>
    <row r="12" spans="1:11">
      <c r="A12" s="51" t="s">
        <v>86</v>
      </c>
      <c r="B12" s="38">
        <v>10.251564999999999</v>
      </c>
      <c r="C12" s="38">
        <v>0.51505999999999996</v>
      </c>
      <c r="D12" s="38">
        <v>9.7365049999999993</v>
      </c>
      <c r="E12" s="38">
        <v>6.1930930000000002</v>
      </c>
      <c r="F12" s="38">
        <v>3.5434130000000001</v>
      </c>
      <c r="G12" s="15">
        <v>11.397183999999999</v>
      </c>
      <c r="H12" s="38">
        <v>0.71970500000000004</v>
      </c>
      <c r="I12" s="38">
        <v>10.677478000000001</v>
      </c>
      <c r="J12" s="38">
        <v>7.0572249999999999</v>
      </c>
      <c r="K12" s="38">
        <v>3.6202540000000001</v>
      </c>
    </row>
    <row r="13" spans="1:11">
      <c r="A13" s="51" t="s">
        <v>87</v>
      </c>
      <c r="B13" s="38">
        <v>6.9964110000000002</v>
      </c>
      <c r="C13" s="38">
        <v>0.59501700000000002</v>
      </c>
      <c r="D13" s="38">
        <v>6.4013939999999998</v>
      </c>
      <c r="E13" s="38">
        <v>0.59008499999999997</v>
      </c>
      <c r="F13" s="38">
        <v>5.8113089999999996</v>
      </c>
      <c r="G13" s="15">
        <v>9.9492890000000003</v>
      </c>
      <c r="H13" s="38">
        <v>0.85984000000000005</v>
      </c>
      <c r="I13" s="38">
        <v>9.0894490000000001</v>
      </c>
      <c r="J13" s="38">
        <v>1.5772630000000001</v>
      </c>
      <c r="K13" s="38">
        <v>7.5121849999999997</v>
      </c>
    </row>
    <row r="14" spans="1:11">
      <c r="A14" s="51" t="s">
        <v>88</v>
      </c>
      <c r="B14" s="38">
        <v>6.412547</v>
      </c>
      <c r="C14" s="42" t="s">
        <v>70</v>
      </c>
      <c r="D14" s="38">
        <v>6.0005829999999998</v>
      </c>
      <c r="E14" s="38">
        <v>2.513137</v>
      </c>
      <c r="F14" s="38">
        <v>3.4874450000000001</v>
      </c>
      <c r="G14" s="15">
        <v>7.4227280000000002</v>
      </c>
      <c r="H14" s="42" t="s">
        <v>70</v>
      </c>
      <c r="I14" s="38">
        <v>7.0663749999999999</v>
      </c>
      <c r="J14" s="38">
        <v>3.1905139999999999</v>
      </c>
      <c r="K14" s="38">
        <v>3.8758620000000001</v>
      </c>
    </row>
    <row r="15" spans="1:11">
      <c r="A15" s="51" t="s">
        <v>89</v>
      </c>
      <c r="B15" s="38">
        <v>11.84487</v>
      </c>
      <c r="C15" s="38">
        <v>0.81535100000000005</v>
      </c>
      <c r="D15" s="38">
        <v>11.029519000000001</v>
      </c>
      <c r="E15" s="38">
        <v>10.045418</v>
      </c>
      <c r="F15" s="38">
        <v>0.984101</v>
      </c>
      <c r="G15" s="15">
        <v>11.990762</v>
      </c>
      <c r="H15" s="38">
        <v>0.52918699999999996</v>
      </c>
      <c r="I15" s="38">
        <v>11.461575</v>
      </c>
      <c r="J15" s="38">
        <v>10.834110000000001</v>
      </c>
      <c r="K15" s="38">
        <v>0.62746400000000002</v>
      </c>
    </row>
    <row r="16" spans="1:11">
      <c r="A16" s="51" t="s">
        <v>90</v>
      </c>
      <c r="B16" s="38">
        <v>6.2839179999999999</v>
      </c>
      <c r="C16" s="42" t="s">
        <v>70</v>
      </c>
      <c r="D16" s="38">
        <v>6.1293540000000002</v>
      </c>
      <c r="E16" s="38">
        <v>3.299077</v>
      </c>
      <c r="F16" s="38">
        <v>2.8302770000000002</v>
      </c>
      <c r="G16" s="15">
        <v>5.9502769999999998</v>
      </c>
      <c r="H16" s="38">
        <v>0.63763700000000001</v>
      </c>
      <c r="I16" s="38">
        <v>5.31264</v>
      </c>
      <c r="J16" s="38">
        <v>2.6248649999999998</v>
      </c>
      <c r="K16" s="38">
        <v>2.6877759999999999</v>
      </c>
    </row>
    <row r="17" spans="1:11">
      <c r="A17" s="51" t="s">
        <v>91</v>
      </c>
      <c r="B17" s="38">
        <v>12.306863</v>
      </c>
      <c r="C17" s="42" t="s">
        <v>70</v>
      </c>
      <c r="D17" s="38">
        <v>11.841302000000001</v>
      </c>
      <c r="E17" s="38">
        <v>5.8879299999999999</v>
      </c>
      <c r="F17" s="38">
        <v>5.953373</v>
      </c>
      <c r="G17" s="15">
        <v>15.374316</v>
      </c>
      <c r="H17" s="38">
        <v>1.5716859999999999</v>
      </c>
      <c r="I17" s="38">
        <v>13.802629</v>
      </c>
      <c r="J17" s="38">
        <v>7.0821829999999997</v>
      </c>
      <c r="K17" s="38">
        <v>6.7204470000000001</v>
      </c>
    </row>
    <row r="18" spans="1:11">
      <c r="A18" s="51" t="s">
        <v>92</v>
      </c>
      <c r="B18" s="38">
        <v>6.6906569999999999</v>
      </c>
      <c r="C18" s="42" t="s">
        <v>70</v>
      </c>
      <c r="D18" s="38">
        <v>6.3763540000000001</v>
      </c>
      <c r="E18" s="38">
        <v>1.1189819999999999</v>
      </c>
      <c r="F18" s="38">
        <v>5.2573720000000002</v>
      </c>
      <c r="G18" s="15">
        <v>7.7130169999999998</v>
      </c>
      <c r="H18" s="38">
        <v>0.64585000000000004</v>
      </c>
      <c r="I18" s="38">
        <v>7.0671670000000004</v>
      </c>
      <c r="J18" s="38">
        <v>2.1947459999999999</v>
      </c>
      <c r="K18" s="38">
        <v>4.8724210000000001</v>
      </c>
    </row>
    <row r="19" spans="1:11">
      <c r="A19" s="51" t="s">
        <v>93</v>
      </c>
      <c r="B19" s="38">
        <v>4.9711540000000003</v>
      </c>
      <c r="C19" s="42" t="s">
        <v>70</v>
      </c>
      <c r="D19" s="38">
        <v>4.5932079999999997</v>
      </c>
      <c r="E19" s="38">
        <v>1.9150659999999999</v>
      </c>
      <c r="F19" s="38">
        <v>2.6781419999999998</v>
      </c>
      <c r="G19" s="15">
        <v>5.0105659999999999</v>
      </c>
      <c r="H19" s="42" t="s">
        <v>70</v>
      </c>
      <c r="I19" s="38">
        <v>4.7069580000000002</v>
      </c>
      <c r="J19" s="38">
        <v>1.422423</v>
      </c>
      <c r="K19" s="38">
        <v>3.284535</v>
      </c>
    </row>
    <row r="20" spans="1:11">
      <c r="A20" s="51" t="s">
        <v>94</v>
      </c>
      <c r="B20" s="38">
        <v>7.5340059999999998</v>
      </c>
      <c r="C20" s="42" t="s">
        <v>70</v>
      </c>
      <c r="D20" s="38">
        <v>7.0686819999999999</v>
      </c>
      <c r="E20" s="38">
        <v>5.0669079999999997</v>
      </c>
      <c r="F20" s="38">
        <v>2.0017740000000002</v>
      </c>
      <c r="G20" s="15">
        <v>5.3894469999999997</v>
      </c>
      <c r="H20" s="42" t="s">
        <v>70</v>
      </c>
      <c r="I20" s="38">
        <v>5.1565409999999998</v>
      </c>
      <c r="J20" s="38">
        <v>3.3203689999999999</v>
      </c>
      <c r="K20" s="38">
        <v>1.8361719999999999</v>
      </c>
    </row>
    <row r="21" spans="1:11">
      <c r="A21" s="51" t="s">
        <v>95</v>
      </c>
      <c r="B21" s="38">
        <v>4.0500990000000003</v>
      </c>
      <c r="C21" s="42" t="s">
        <v>70</v>
      </c>
      <c r="D21" s="38">
        <v>3.6681110000000001</v>
      </c>
      <c r="E21" s="38">
        <v>1.4488380000000001</v>
      </c>
      <c r="F21" s="38">
        <v>2.2192729999999998</v>
      </c>
      <c r="G21" s="15">
        <v>6.9304800000000002</v>
      </c>
      <c r="H21" s="38">
        <v>0.99060599999999999</v>
      </c>
      <c r="I21" s="38">
        <v>5.9398739999999997</v>
      </c>
      <c r="J21" s="38">
        <v>2.0275699999999999</v>
      </c>
      <c r="K21" s="38">
        <v>3.9123039999999998</v>
      </c>
    </row>
    <row r="22" spans="1:11">
      <c r="A22" s="51" t="s">
        <v>96</v>
      </c>
      <c r="B22" s="38">
        <v>3.1587770000000002</v>
      </c>
      <c r="C22" s="42" t="s">
        <v>70</v>
      </c>
      <c r="D22" s="38">
        <v>2.7947389999999999</v>
      </c>
      <c r="E22" s="42" t="s">
        <v>70</v>
      </c>
      <c r="F22" s="38">
        <v>2.6702949999999999</v>
      </c>
      <c r="G22" s="15">
        <v>4.0395209999999997</v>
      </c>
      <c r="H22" s="38">
        <v>0.58769800000000005</v>
      </c>
      <c r="I22" s="38">
        <v>3.4518230000000001</v>
      </c>
      <c r="J22" s="42" t="s">
        <v>70</v>
      </c>
      <c r="K22" s="38">
        <v>2.9982700000000002</v>
      </c>
    </row>
    <row r="23" spans="1:11">
      <c r="A23" s="51" t="s">
        <v>97</v>
      </c>
      <c r="B23" s="38">
        <v>2.8616169999999999</v>
      </c>
      <c r="C23" s="42" t="s">
        <v>70</v>
      </c>
      <c r="D23" s="38">
        <v>2.5911170000000001</v>
      </c>
      <c r="E23" s="38">
        <v>1.844384</v>
      </c>
      <c r="F23" s="38">
        <v>0.74673299999999998</v>
      </c>
      <c r="G23" s="15">
        <v>3.079237</v>
      </c>
      <c r="H23" s="38">
        <v>0.57732399999999995</v>
      </c>
      <c r="I23" s="38">
        <v>2.5019130000000001</v>
      </c>
      <c r="J23" s="38">
        <v>1.464067</v>
      </c>
      <c r="K23" s="38">
        <v>1.037847</v>
      </c>
    </row>
    <row r="24" spans="1:11">
      <c r="A24" s="51" t="s">
        <v>98</v>
      </c>
      <c r="B24" s="38">
        <v>9.4956750000000003</v>
      </c>
      <c r="C24" s="38">
        <v>0.92582399999999998</v>
      </c>
      <c r="D24" s="38">
        <v>8.5698500000000006</v>
      </c>
      <c r="E24" s="38">
        <v>1.947406</v>
      </c>
      <c r="F24" s="38">
        <v>6.6224439999999998</v>
      </c>
      <c r="G24" s="15">
        <v>10.532591999999999</v>
      </c>
      <c r="H24" s="38">
        <v>0.74677300000000002</v>
      </c>
      <c r="I24" s="38">
        <v>9.785819</v>
      </c>
      <c r="J24" s="38">
        <v>2.3936250000000001</v>
      </c>
      <c r="K24" s="38">
        <v>7.3921939999999999</v>
      </c>
    </row>
    <row r="25" spans="1:11">
      <c r="A25" s="51" t="s">
        <v>99</v>
      </c>
      <c r="B25" s="38">
        <v>7.1152259999999998</v>
      </c>
      <c r="C25" s="38">
        <v>1.809426</v>
      </c>
      <c r="D25" s="38">
        <v>5.3057999999999996</v>
      </c>
      <c r="E25" s="38">
        <v>2.62419</v>
      </c>
      <c r="F25" s="38">
        <v>2.68161</v>
      </c>
      <c r="G25" s="15">
        <v>10.126903</v>
      </c>
      <c r="H25" s="38">
        <v>1.6310249999999999</v>
      </c>
      <c r="I25" s="38">
        <v>8.4958779999999994</v>
      </c>
      <c r="J25" s="38">
        <v>4.2269620000000003</v>
      </c>
      <c r="K25" s="38">
        <v>4.2689159999999999</v>
      </c>
    </row>
    <row r="26" spans="1:11">
      <c r="A26" s="51" t="s">
        <v>100</v>
      </c>
      <c r="B26" s="38">
        <v>5.6764239999999999</v>
      </c>
      <c r="C26" s="42" t="s">
        <v>70</v>
      </c>
      <c r="D26" s="38">
        <v>5.3904269999999999</v>
      </c>
      <c r="E26" s="38">
        <v>3.9353600000000002</v>
      </c>
      <c r="F26" s="38">
        <v>1.4550670000000001</v>
      </c>
      <c r="G26" s="15">
        <v>8.4391700000000007</v>
      </c>
      <c r="H26" s="42" t="s">
        <v>70</v>
      </c>
      <c r="I26" s="38">
        <v>7.975638</v>
      </c>
      <c r="J26" s="38">
        <v>6.0907960000000001</v>
      </c>
      <c r="K26" s="38">
        <v>1.8848419999999999</v>
      </c>
    </row>
    <row r="27" spans="1:11">
      <c r="A27" s="51" t="s">
        <v>101</v>
      </c>
      <c r="B27" s="38">
        <v>7.2447229999999996</v>
      </c>
      <c r="C27" s="38">
        <v>0.65127500000000005</v>
      </c>
      <c r="D27" s="38">
        <v>6.5934480000000004</v>
      </c>
      <c r="E27" s="38">
        <v>4.2205940000000002</v>
      </c>
      <c r="F27" s="38">
        <v>2.3728539999999998</v>
      </c>
      <c r="G27" s="15">
        <v>7.1903839999999999</v>
      </c>
      <c r="H27" s="38">
        <v>1.552853</v>
      </c>
      <c r="I27" s="38">
        <v>5.6375310000000001</v>
      </c>
      <c r="J27" s="38">
        <v>4.3755819999999996</v>
      </c>
      <c r="K27" s="38">
        <v>1.261949</v>
      </c>
    </row>
    <row r="28" spans="1:11">
      <c r="A28" s="51" t="s">
        <v>102</v>
      </c>
      <c r="B28" s="38">
        <v>3.9299010000000001</v>
      </c>
      <c r="C28" s="42" t="s">
        <v>70</v>
      </c>
      <c r="D28" s="38">
        <v>3.7062439999999999</v>
      </c>
      <c r="E28" s="38">
        <v>2.5260069999999999</v>
      </c>
      <c r="F28" s="38">
        <v>1.180237</v>
      </c>
      <c r="G28" s="15">
        <v>3.0952579999999998</v>
      </c>
      <c r="H28" s="42" t="s">
        <v>70</v>
      </c>
      <c r="I28" s="38">
        <v>2.9512649999999998</v>
      </c>
      <c r="J28" s="38">
        <v>1.1790240000000001</v>
      </c>
      <c r="K28" s="38">
        <v>1.772241</v>
      </c>
    </row>
    <row r="29" spans="1:11">
      <c r="A29" s="51" t="s">
        <v>103</v>
      </c>
      <c r="B29" s="38">
        <v>4.5666320000000002</v>
      </c>
      <c r="C29" s="42" t="s">
        <v>70</v>
      </c>
      <c r="D29" s="38">
        <v>4.2326860000000002</v>
      </c>
      <c r="E29" s="38">
        <v>2.20682</v>
      </c>
      <c r="F29" s="38">
        <v>2.0258660000000002</v>
      </c>
      <c r="G29" s="15">
        <v>3.8410319999999998</v>
      </c>
      <c r="H29" s="42" t="s">
        <v>70</v>
      </c>
      <c r="I29" s="38">
        <v>3.491927</v>
      </c>
      <c r="J29" s="38">
        <v>2.1359089999999998</v>
      </c>
      <c r="K29" s="38">
        <v>1.3560179999999999</v>
      </c>
    </row>
    <row r="30" spans="1:11">
      <c r="A30" s="51" t="s">
        <v>104</v>
      </c>
      <c r="B30" s="38">
        <v>3.1260309999999998</v>
      </c>
      <c r="C30" s="42" t="s">
        <v>70</v>
      </c>
      <c r="D30" s="38">
        <v>3.0300910000000001</v>
      </c>
      <c r="E30" s="38">
        <v>2.3612769999999998</v>
      </c>
      <c r="F30" s="38">
        <v>0.66881400000000002</v>
      </c>
      <c r="G30" s="15">
        <v>3.2552940000000001</v>
      </c>
      <c r="H30" s="42" t="s">
        <v>70</v>
      </c>
      <c r="I30" s="38">
        <v>2.9404189999999999</v>
      </c>
      <c r="J30" s="38">
        <v>1.821042</v>
      </c>
      <c r="K30" s="38">
        <v>1.1193770000000001</v>
      </c>
    </row>
    <row r="31" spans="1:11">
      <c r="A31" s="51" t="s">
        <v>105</v>
      </c>
      <c r="B31" s="38">
        <v>4.826308</v>
      </c>
      <c r="C31" s="42" t="s">
        <v>70</v>
      </c>
      <c r="D31" s="38">
        <v>4.4630020000000004</v>
      </c>
      <c r="E31" s="38">
        <v>3.075186</v>
      </c>
      <c r="F31" s="38">
        <v>1.3878159999999999</v>
      </c>
      <c r="G31" s="15">
        <v>5.2552190000000003</v>
      </c>
      <c r="H31" s="38">
        <v>0.609093</v>
      </c>
      <c r="I31" s="38">
        <v>4.6461259999999998</v>
      </c>
      <c r="J31" s="38">
        <v>2.8914740000000001</v>
      </c>
      <c r="K31" s="38">
        <v>1.7546520000000001</v>
      </c>
    </row>
    <row r="32" spans="1:11">
      <c r="A32" s="51" t="s">
        <v>106</v>
      </c>
      <c r="B32" s="38">
        <v>12.414168</v>
      </c>
      <c r="C32" s="38">
        <v>0.65404399999999996</v>
      </c>
      <c r="D32" s="38">
        <v>11.760123999999999</v>
      </c>
      <c r="E32" s="38">
        <v>9.5613080000000004</v>
      </c>
      <c r="F32" s="38">
        <v>2.1988159999999999</v>
      </c>
      <c r="G32" s="15">
        <v>13.226737999999999</v>
      </c>
      <c r="H32" s="38">
        <v>0.70730499999999996</v>
      </c>
      <c r="I32" s="38">
        <v>12.519434</v>
      </c>
      <c r="J32" s="38">
        <v>10.434453</v>
      </c>
      <c r="K32" s="38">
        <v>2.084981</v>
      </c>
    </row>
    <row r="33" spans="1:11">
      <c r="A33" s="51" t="s">
        <v>107</v>
      </c>
      <c r="B33" s="38">
        <v>3.7900619999999998</v>
      </c>
      <c r="C33" s="42" t="s">
        <v>70</v>
      </c>
      <c r="D33" s="38">
        <v>3.5988419999999999</v>
      </c>
      <c r="E33" s="38">
        <v>3.0105689999999998</v>
      </c>
      <c r="F33" s="38">
        <v>0.58827300000000005</v>
      </c>
      <c r="G33" s="15">
        <v>4.1261580000000002</v>
      </c>
      <c r="H33" s="42" t="s">
        <v>70</v>
      </c>
      <c r="I33" s="38">
        <v>3.7542909999999998</v>
      </c>
      <c r="J33" s="38">
        <v>2.676847</v>
      </c>
      <c r="K33" s="38">
        <v>1.0774440000000001</v>
      </c>
    </row>
    <row r="34" spans="1:11">
      <c r="A34" s="51" t="s">
        <v>108</v>
      </c>
      <c r="B34" s="38">
        <v>4.2047189999999999</v>
      </c>
      <c r="C34" s="38">
        <v>0.83493799999999996</v>
      </c>
      <c r="D34" s="38">
        <v>3.3697810000000001</v>
      </c>
      <c r="E34" s="42" t="s">
        <v>70</v>
      </c>
      <c r="F34" s="38">
        <v>2.8740290000000002</v>
      </c>
      <c r="G34" s="15">
        <v>7.9783999999999997</v>
      </c>
      <c r="H34" s="38">
        <v>1.1713800000000001</v>
      </c>
      <c r="I34" s="38">
        <v>6.8070199999999996</v>
      </c>
      <c r="J34" s="38">
        <v>2.1432359999999999</v>
      </c>
      <c r="K34" s="38">
        <v>4.6637839999999997</v>
      </c>
    </row>
    <row r="35" spans="1:11">
      <c r="A35" s="51" t="s">
        <v>109</v>
      </c>
      <c r="B35" s="38">
        <v>19.954429000000001</v>
      </c>
      <c r="C35" s="38">
        <v>0.522173</v>
      </c>
      <c r="D35" s="38">
        <v>19.432255999999999</v>
      </c>
      <c r="E35" s="38">
        <v>13.426092000000001</v>
      </c>
      <c r="F35" s="38">
        <v>6.0061640000000001</v>
      </c>
      <c r="G35" s="15">
        <v>20.350107000000001</v>
      </c>
      <c r="H35" s="38">
        <v>0.67356199999999999</v>
      </c>
      <c r="I35" s="38">
        <v>19.676545000000001</v>
      </c>
      <c r="J35" s="38">
        <v>13.987525</v>
      </c>
      <c r="K35" s="38">
        <v>5.6890200000000002</v>
      </c>
    </row>
    <row r="36" spans="1:11">
      <c r="A36" s="51" t="s">
        <v>110</v>
      </c>
      <c r="B36" s="38">
        <v>8.1447959999999995</v>
      </c>
      <c r="C36" s="38">
        <v>0.50824499999999995</v>
      </c>
      <c r="D36" s="38">
        <v>7.6365509999999999</v>
      </c>
      <c r="E36" s="38">
        <v>1.366447</v>
      </c>
      <c r="F36" s="38">
        <v>6.2701039999999999</v>
      </c>
      <c r="G36" s="15">
        <v>10.982787999999999</v>
      </c>
      <c r="H36" s="38">
        <v>1.085223</v>
      </c>
      <c r="I36" s="38">
        <v>9.8975650000000002</v>
      </c>
      <c r="J36" s="38">
        <v>2.8405499999999999</v>
      </c>
      <c r="K36" s="38">
        <v>7.0570149999999998</v>
      </c>
    </row>
    <row r="37" spans="1:11">
      <c r="A37" s="51" t="s">
        <v>111</v>
      </c>
      <c r="B37" s="38">
        <v>8.16859</v>
      </c>
      <c r="C37" s="42" t="s">
        <v>70</v>
      </c>
      <c r="D37" s="38">
        <v>7.7131040000000004</v>
      </c>
      <c r="E37" s="38">
        <v>4.4876769999999997</v>
      </c>
      <c r="F37" s="38">
        <v>3.2254269999999998</v>
      </c>
      <c r="G37" s="15">
        <v>9.080228</v>
      </c>
      <c r="H37" s="38">
        <v>0.939079</v>
      </c>
      <c r="I37" s="38">
        <v>8.1411490000000004</v>
      </c>
      <c r="J37" s="38">
        <v>4.4912400000000003</v>
      </c>
      <c r="K37" s="38">
        <v>3.6499090000000001</v>
      </c>
    </row>
    <row r="38" spans="1:11">
      <c r="A38" s="51" t="s">
        <v>112</v>
      </c>
      <c r="B38" s="38">
        <v>2.777946</v>
      </c>
      <c r="C38" s="42" t="s">
        <v>70</v>
      </c>
      <c r="D38" s="38">
        <v>2.6037590000000002</v>
      </c>
      <c r="E38" s="38">
        <v>0.88915699999999998</v>
      </c>
      <c r="F38" s="38">
        <v>1.714602</v>
      </c>
      <c r="G38" s="15">
        <v>3.7437619999999998</v>
      </c>
      <c r="H38" s="42" t="s">
        <v>70</v>
      </c>
      <c r="I38" s="38">
        <v>3.278616</v>
      </c>
      <c r="J38" s="38">
        <v>1.8447769999999999</v>
      </c>
      <c r="K38" s="38">
        <v>1.4338390000000001</v>
      </c>
    </row>
    <row r="39" spans="1:11">
      <c r="A39" s="51" t="s">
        <v>113</v>
      </c>
      <c r="B39" s="38">
        <v>3.384115</v>
      </c>
      <c r="C39" s="42" t="s">
        <v>70</v>
      </c>
      <c r="D39" s="38">
        <v>2.9911340000000002</v>
      </c>
      <c r="E39" s="38">
        <v>1.125793</v>
      </c>
      <c r="F39" s="38">
        <v>1.8653409999999999</v>
      </c>
      <c r="G39" s="15">
        <v>3.23054</v>
      </c>
      <c r="H39" s="42" t="s">
        <v>70</v>
      </c>
      <c r="I39" s="38">
        <v>3.0249799999999998</v>
      </c>
      <c r="J39" s="38">
        <v>0.58510099999999998</v>
      </c>
      <c r="K39" s="38">
        <v>2.43988</v>
      </c>
    </row>
    <row r="40" spans="1:11">
      <c r="A40" s="51" t="s">
        <v>114</v>
      </c>
      <c r="B40" s="38">
        <v>8.4874229999999997</v>
      </c>
      <c r="C40" s="42" t="s">
        <v>70</v>
      </c>
      <c r="D40" s="38">
        <v>8.0480509999999992</v>
      </c>
      <c r="E40" s="38">
        <v>5.2955160000000001</v>
      </c>
      <c r="F40" s="38">
        <v>2.752535</v>
      </c>
      <c r="G40" s="15">
        <v>10.779735000000001</v>
      </c>
      <c r="H40" s="38">
        <v>0.81321200000000005</v>
      </c>
      <c r="I40" s="38">
        <v>9.9665230000000005</v>
      </c>
      <c r="J40" s="38">
        <v>6.21746</v>
      </c>
      <c r="K40" s="38">
        <v>3.749063</v>
      </c>
    </row>
    <row r="41" spans="1:11">
      <c r="A41" s="51" t="s">
        <v>115</v>
      </c>
      <c r="B41" s="38">
        <v>7.9234070000000001</v>
      </c>
      <c r="C41" s="38">
        <v>0.76033399999999995</v>
      </c>
      <c r="D41" s="38">
        <v>7.1630729999999998</v>
      </c>
      <c r="E41" s="38">
        <v>4.9383920000000003</v>
      </c>
      <c r="F41" s="38">
        <v>2.224682</v>
      </c>
      <c r="G41" s="15">
        <v>8.9918750000000003</v>
      </c>
      <c r="H41" s="42" t="s">
        <v>70</v>
      </c>
      <c r="I41" s="38">
        <v>8.4949349999999999</v>
      </c>
      <c r="J41" s="38">
        <v>5.1061009999999998</v>
      </c>
      <c r="K41" s="38">
        <v>3.3888340000000001</v>
      </c>
    </row>
    <row r="42" spans="1:11">
      <c r="A42" s="51" t="s">
        <v>116</v>
      </c>
      <c r="B42" s="38">
        <v>4.6857179999999996</v>
      </c>
      <c r="C42" s="42" t="s">
        <v>70</v>
      </c>
      <c r="D42" s="38">
        <v>4.3319369999999999</v>
      </c>
      <c r="E42" s="38">
        <v>2.0088140000000001</v>
      </c>
      <c r="F42" s="38">
        <v>2.3231229999999998</v>
      </c>
      <c r="G42" s="15">
        <v>6.5005569999999997</v>
      </c>
      <c r="H42" s="38">
        <v>0.68461799999999995</v>
      </c>
      <c r="I42" s="38">
        <v>5.8159380000000001</v>
      </c>
      <c r="J42" s="38">
        <v>3.8856350000000002</v>
      </c>
      <c r="K42" s="38">
        <v>1.930304</v>
      </c>
    </row>
    <row r="43" spans="1:11">
      <c r="A43" s="51" t="s">
        <v>117</v>
      </c>
      <c r="B43" s="38">
        <v>11.090916999999999</v>
      </c>
      <c r="C43" s="38">
        <v>1.0868059999999999</v>
      </c>
      <c r="D43" s="38">
        <v>10.004111</v>
      </c>
      <c r="E43" s="38">
        <v>4.8584589999999999</v>
      </c>
      <c r="F43" s="38">
        <v>5.1456520000000001</v>
      </c>
      <c r="G43" s="15">
        <v>13.593641999999999</v>
      </c>
      <c r="H43" s="38">
        <v>0.68476700000000001</v>
      </c>
      <c r="I43" s="38">
        <v>12.908875</v>
      </c>
      <c r="J43" s="38">
        <v>4.7795430000000003</v>
      </c>
      <c r="K43" s="38">
        <v>8.1293319999999998</v>
      </c>
    </row>
    <row r="44" spans="1:11">
      <c r="A44" s="51" t="s">
        <v>118</v>
      </c>
      <c r="B44" s="38">
        <v>5.8516089999999998</v>
      </c>
      <c r="C44" s="38">
        <v>0.54253200000000001</v>
      </c>
      <c r="D44" s="38">
        <v>5.3090780000000004</v>
      </c>
      <c r="E44" s="38">
        <v>3.66059</v>
      </c>
      <c r="F44" s="38">
        <v>1.648488</v>
      </c>
      <c r="G44" s="15">
        <v>7.5159770000000004</v>
      </c>
      <c r="H44" s="38">
        <v>0.74201099999999998</v>
      </c>
      <c r="I44" s="38">
        <v>6.7739659999999997</v>
      </c>
      <c r="J44" s="38">
        <v>4.8340610000000002</v>
      </c>
      <c r="K44" s="38">
        <v>1.939905</v>
      </c>
    </row>
    <row r="45" spans="1:11">
      <c r="A45" s="51" t="s">
        <v>119</v>
      </c>
      <c r="B45" s="38">
        <v>4.4128319999999999</v>
      </c>
      <c r="C45" s="42" t="s">
        <v>70</v>
      </c>
      <c r="D45" s="38">
        <v>4.1997400000000003</v>
      </c>
      <c r="E45" s="38">
        <v>3.4384260000000002</v>
      </c>
      <c r="F45" s="38">
        <v>0.76131400000000005</v>
      </c>
      <c r="G45" s="15">
        <v>4.7310140000000001</v>
      </c>
      <c r="H45" s="42" t="s">
        <v>70</v>
      </c>
      <c r="I45" s="38">
        <v>4.5421490000000002</v>
      </c>
      <c r="J45" s="38">
        <v>2.8292259999999998</v>
      </c>
      <c r="K45" s="38">
        <v>1.712923</v>
      </c>
    </row>
    <row r="46" spans="1:11">
      <c r="A46" s="51" t="s">
        <v>120</v>
      </c>
      <c r="B46" s="38">
        <v>5.0019010000000002</v>
      </c>
      <c r="C46" s="38">
        <v>0.64277799999999996</v>
      </c>
      <c r="D46" s="38">
        <v>4.3591230000000003</v>
      </c>
      <c r="E46" s="38">
        <v>1.247503</v>
      </c>
      <c r="F46" s="38">
        <v>3.1116199999999998</v>
      </c>
      <c r="G46" s="15">
        <v>8.3911020000000001</v>
      </c>
      <c r="H46" s="38">
        <v>1.0577989999999999</v>
      </c>
      <c r="I46" s="38">
        <v>7.3333019999999998</v>
      </c>
      <c r="J46" s="38">
        <v>3.0223330000000002</v>
      </c>
      <c r="K46" s="38">
        <v>4.3109690000000001</v>
      </c>
    </row>
    <row r="47" spans="1:11">
      <c r="A47" s="51" t="s">
        <v>121</v>
      </c>
      <c r="B47" s="38">
        <v>21.331838000000001</v>
      </c>
      <c r="C47" s="38">
        <v>0.665408</v>
      </c>
      <c r="D47" s="38">
        <v>20.666429999999998</v>
      </c>
      <c r="E47" s="38">
        <v>14.800587999999999</v>
      </c>
      <c r="F47" s="38">
        <v>5.8658419999999998</v>
      </c>
      <c r="G47" s="15">
        <v>24.480081999999999</v>
      </c>
      <c r="H47" s="38">
        <v>0.98584899999999998</v>
      </c>
      <c r="I47" s="38">
        <v>23.494233000000001</v>
      </c>
      <c r="J47" s="38">
        <v>18.66835</v>
      </c>
      <c r="K47" s="38">
        <v>4.8258830000000001</v>
      </c>
    </row>
    <row r="48" spans="1:11">
      <c r="A48" s="51" t="s">
        <v>122</v>
      </c>
      <c r="B48" s="38">
        <v>10.980966</v>
      </c>
      <c r="C48" s="38">
        <v>0.54380700000000004</v>
      </c>
      <c r="D48" s="38">
        <v>10.437158999999999</v>
      </c>
      <c r="E48" s="38">
        <v>6.1789709999999998</v>
      </c>
      <c r="F48" s="38">
        <v>4.2581879999999996</v>
      </c>
      <c r="G48" s="15">
        <v>9.6804430000000004</v>
      </c>
      <c r="H48" s="38">
        <v>0.83941900000000003</v>
      </c>
      <c r="I48" s="38">
        <v>8.8410240000000009</v>
      </c>
      <c r="J48" s="38">
        <v>6.0734849999999998</v>
      </c>
      <c r="K48" s="38">
        <v>2.7675390000000002</v>
      </c>
    </row>
    <row r="49" spans="1:11">
      <c r="A49" s="51" t="s">
        <v>123</v>
      </c>
      <c r="B49" s="38">
        <v>2.141689</v>
      </c>
      <c r="C49" s="42" t="s">
        <v>70</v>
      </c>
      <c r="D49" s="38">
        <v>1.920523</v>
      </c>
      <c r="E49" s="38">
        <v>1.4669650000000001</v>
      </c>
      <c r="F49" s="42" t="s">
        <v>70</v>
      </c>
      <c r="G49" s="15">
        <v>3.0852940000000002</v>
      </c>
      <c r="H49" s="42" t="s">
        <v>70</v>
      </c>
      <c r="I49" s="38">
        <v>2.9071560000000001</v>
      </c>
      <c r="J49" s="38">
        <v>1.576333</v>
      </c>
      <c r="K49" s="38">
        <v>1.3308230000000001</v>
      </c>
    </row>
    <row r="50" spans="1:11">
      <c r="A50" s="51" t="s">
        <v>124</v>
      </c>
      <c r="B50" s="38">
        <v>7.394698</v>
      </c>
      <c r="C50" s="38">
        <v>0.87168900000000005</v>
      </c>
      <c r="D50" s="38">
        <v>6.5230090000000001</v>
      </c>
      <c r="E50" s="38">
        <v>3.1050879999999998</v>
      </c>
      <c r="F50" s="38">
        <v>3.4179210000000002</v>
      </c>
      <c r="G50" s="15">
        <v>9.4257469999999994</v>
      </c>
      <c r="H50" s="38">
        <v>0.61568500000000004</v>
      </c>
      <c r="I50" s="38">
        <v>8.8100609999999993</v>
      </c>
      <c r="J50" s="38">
        <v>4.2189990000000002</v>
      </c>
      <c r="K50" s="38">
        <v>4.591062</v>
      </c>
    </row>
    <row r="51" spans="1:11">
      <c r="A51" s="51" t="s">
        <v>125</v>
      </c>
      <c r="B51" s="38">
        <v>9.9677310000000006</v>
      </c>
      <c r="C51" s="42" t="s">
        <v>70</v>
      </c>
      <c r="D51" s="38">
        <v>9.6299779999999995</v>
      </c>
      <c r="E51" s="38">
        <v>5.6404120000000004</v>
      </c>
      <c r="F51" s="38">
        <v>3.9895649999999998</v>
      </c>
      <c r="G51" s="15">
        <v>12.492082999999999</v>
      </c>
      <c r="H51" s="38">
        <v>1.5042660000000001</v>
      </c>
      <c r="I51" s="38">
        <v>10.987817</v>
      </c>
      <c r="J51" s="38">
        <v>7.295369</v>
      </c>
      <c r="K51" s="38">
        <v>3.6924480000000002</v>
      </c>
    </row>
    <row r="52" spans="1:11">
      <c r="A52" s="51" t="s">
        <v>126</v>
      </c>
      <c r="B52" s="38">
        <v>0.849796</v>
      </c>
      <c r="C52" s="42" t="s">
        <v>70</v>
      </c>
      <c r="D52" s="38">
        <v>0.58955599999999997</v>
      </c>
      <c r="E52" s="42" t="s">
        <v>70</v>
      </c>
      <c r="F52" s="42" t="s">
        <v>70</v>
      </c>
      <c r="G52" s="22" t="s">
        <v>70</v>
      </c>
      <c r="H52" s="42" t="s">
        <v>70</v>
      </c>
      <c r="I52" s="42" t="s">
        <v>70</v>
      </c>
      <c r="J52" s="42" t="s">
        <v>70</v>
      </c>
      <c r="K52" s="42" t="s">
        <v>70</v>
      </c>
    </row>
    <row r="53" spans="1:11">
      <c r="A53" s="51" t="s">
        <v>127</v>
      </c>
      <c r="B53" s="38">
        <v>5.7380529999999998</v>
      </c>
      <c r="C53" s="42" t="s">
        <v>70</v>
      </c>
      <c r="D53" s="38">
        <v>5.4952740000000002</v>
      </c>
      <c r="E53" s="38">
        <v>2.4688150000000002</v>
      </c>
      <c r="F53" s="38">
        <v>3.026459</v>
      </c>
      <c r="G53" s="15">
        <v>7.4923479999999998</v>
      </c>
      <c r="H53" s="42" t="s">
        <v>70</v>
      </c>
      <c r="I53" s="38">
        <v>7.0637319999999999</v>
      </c>
      <c r="J53" s="38">
        <v>3.602398</v>
      </c>
      <c r="K53" s="38">
        <v>3.4613339999999999</v>
      </c>
    </row>
    <row r="54" spans="1:11">
      <c r="A54" s="51" t="s">
        <v>128</v>
      </c>
      <c r="B54" s="38">
        <v>2.1377169999999999</v>
      </c>
      <c r="C54" s="42" t="s">
        <v>70</v>
      </c>
      <c r="D54" s="38">
        <v>1.8862190000000001</v>
      </c>
      <c r="E54" s="38">
        <v>0.71267599999999998</v>
      </c>
      <c r="F54" s="38">
        <v>1.173543</v>
      </c>
      <c r="G54" s="15">
        <v>2.4915280000000002</v>
      </c>
      <c r="H54" s="42" t="s">
        <v>70</v>
      </c>
      <c r="I54" s="38">
        <v>2.335906</v>
      </c>
      <c r="J54" s="38">
        <v>0.73036599999999996</v>
      </c>
      <c r="K54" s="38">
        <v>1.60554</v>
      </c>
    </row>
    <row r="55" spans="1:11">
      <c r="A55" s="40" t="s">
        <v>129</v>
      </c>
      <c r="B55" s="41"/>
      <c r="C55" s="41"/>
      <c r="D55" s="41"/>
      <c r="E55" s="41"/>
      <c r="F55" s="41"/>
      <c r="G55" s="41"/>
      <c r="H55" s="41"/>
      <c r="I55" s="41"/>
      <c r="J55" s="41"/>
      <c r="K55" s="41"/>
    </row>
    <row r="56" spans="1:11">
      <c r="A56" s="52" t="s">
        <v>131</v>
      </c>
      <c r="B56" s="38">
        <v>11.404942</v>
      </c>
      <c r="C56" s="38">
        <v>1.0367170000000001</v>
      </c>
      <c r="D56" s="38">
        <v>10.368225000000001</v>
      </c>
      <c r="E56" s="38">
        <v>1.014967</v>
      </c>
      <c r="F56" s="38">
        <v>9.3532580000000003</v>
      </c>
      <c r="G56" s="15">
        <v>12.976713</v>
      </c>
      <c r="H56" s="38">
        <v>1.186793</v>
      </c>
      <c r="I56" s="38">
        <v>11.78992</v>
      </c>
      <c r="J56" s="38">
        <v>3.2625739999999999</v>
      </c>
      <c r="K56" s="38">
        <v>8.5273450000000004</v>
      </c>
    </row>
    <row r="57" spans="1:11">
      <c r="A57" s="52" t="s">
        <v>180</v>
      </c>
      <c r="B57" s="38">
        <v>5.5982750000000001</v>
      </c>
      <c r="C57" s="42" t="s">
        <v>70</v>
      </c>
      <c r="D57" s="38">
        <v>5.3657820000000003</v>
      </c>
      <c r="E57" s="38">
        <v>2.8168150000000001</v>
      </c>
      <c r="F57" s="38">
        <v>2.5489670000000002</v>
      </c>
      <c r="G57" s="15">
        <v>6.493169</v>
      </c>
      <c r="H57" s="42" t="s">
        <v>70</v>
      </c>
      <c r="I57" s="38">
        <v>6.3489389999999997</v>
      </c>
      <c r="J57" s="38">
        <v>1.728488</v>
      </c>
      <c r="K57" s="38">
        <v>4.6204510000000001</v>
      </c>
    </row>
    <row r="58" spans="1:11">
      <c r="A58" s="16" t="s">
        <v>133</v>
      </c>
      <c r="B58" s="13" t="s">
        <v>70</v>
      </c>
      <c r="C58" s="13" t="s">
        <v>70</v>
      </c>
      <c r="D58" s="13" t="s">
        <v>70</v>
      </c>
      <c r="E58" s="13" t="s">
        <v>70</v>
      </c>
      <c r="F58" s="13" t="s">
        <v>70</v>
      </c>
      <c r="G58" s="20">
        <v>0.94922499999999999</v>
      </c>
      <c r="H58" s="13" t="s">
        <v>70</v>
      </c>
      <c r="I58" s="8">
        <v>0.78366899999999995</v>
      </c>
      <c r="J58" s="13" t="s">
        <v>70</v>
      </c>
      <c r="K58" s="8">
        <v>0.62393600000000005</v>
      </c>
    </row>
    <row r="59" spans="1:11">
      <c r="A59" s="10" t="s">
        <v>249</v>
      </c>
    </row>
    <row r="60" spans="1:11">
      <c r="A60" s="10" t="s">
        <v>71</v>
      </c>
    </row>
    <row r="61" spans="1:11">
      <c r="A61" s="10" t="s">
        <v>181</v>
      </c>
    </row>
    <row r="62" spans="1:11">
      <c r="A62" s="10" t="s">
        <v>259</v>
      </c>
    </row>
    <row r="63" spans="1:11">
      <c r="A63" s="10" t="s">
        <v>254</v>
      </c>
    </row>
  </sheetData>
  <mergeCells count="4">
    <mergeCell ref="A55:K55"/>
    <mergeCell ref="B2:F2"/>
    <mergeCell ref="A2:A3"/>
    <mergeCell ref="G2:K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workbookViewId="0"/>
  </sheetViews>
  <sheetFormatPr defaultRowHeight="15"/>
  <cols>
    <col min="1" max="1" width="31" customWidth="1"/>
    <col min="2" max="8" width="19" customWidth="1"/>
  </cols>
  <sheetData>
    <row r="1" spans="1:8">
      <c r="A1" s="2" t="s">
        <v>4</v>
      </c>
    </row>
    <row r="2" spans="1:8">
      <c r="A2" s="43" t="s">
        <v>166</v>
      </c>
      <c r="B2" s="44" t="s">
        <v>167</v>
      </c>
      <c r="C2" s="45"/>
      <c r="D2" s="45"/>
      <c r="E2" s="45"/>
      <c r="F2" s="45"/>
      <c r="G2" s="44" t="s">
        <v>168</v>
      </c>
      <c r="H2" s="45"/>
    </row>
    <row r="3" spans="1:8">
      <c r="A3" s="53"/>
      <c r="B3" s="54" t="s">
        <v>169</v>
      </c>
      <c r="C3" s="55"/>
      <c r="D3" s="32" t="s">
        <v>170</v>
      </c>
      <c r="E3" s="55"/>
      <c r="F3" s="56" t="s">
        <v>171</v>
      </c>
      <c r="G3" s="57" t="s">
        <v>172</v>
      </c>
      <c r="H3" s="56" t="s">
        <v>173</v>
      </c>
    </row>
    <row r="4" spans="1:8" ht="29.45" customHeight="1">
      <c r="A4" s="46"/>
      <c r="B4" s="47" t="s">
        <v>174</v>
      </c>
      <c r="C4" s="48" t="s">
        <v>175</v>
      </c>
      <c r="D4" s="48" t="s">
        <v>174</v>
      </c>
      <c r="E4" s="48" t="s">
        <v>175</v>
      </c>
      <c r="F4" s="58"/>
      <c r="G4" s="59"/>
      <c r="H4" s="58"/>
    </row>
    <row r="5" spans="1:8">
      <c r="A5" s="35" t="s">
        <v>53</v>
      </c>
      <c r="B5" s="36"/>
      <c r="C5" s="36"/>
      <c r="D5" s="36"/>
      <c r="E5" s="36"/>
      <c r="F5" s="36"/>
      <c r="G5" s="36"/>
      <c r="H5" s="36"/>
    </row>
    <row r="6" spans="1:8">
      <c r="A6" s="37" t="s">
        <v>76</v>
      </c>
      <c r="B6" s="38">
        <v>95.090497694078493</v>
      </c>
      <c r="C6" s="38">
        <v>95.453721983714303</v>
      </c>
      <c r="D6" s="38">
        <v>83.359032300971194</v>
      </c>
      <c r="E6" s="38">
        <v>84.799271091007697</v>
      </c>
      <c r="F6" s="50">
        <v>6100</v>
      </c>
      <c r="G6" s="15">
        <v>92.138242449834706</v>
      </c>
      <c r="H6" s="50">
        <v>117900</v>
      </c>
    </row>
    <row r="7" spans="1:8">
      <c r="A7" s="51" t="s">
        <v>77</v>
      </c>
      <c r="B7" s="38">
        <v>99.674863714613394</v>
      </c>
      <c r="C7" s="38">
        <v>99.674863714613394</v>
      </c>
      <c r="D7" s="38">
        <v>99.536491542876504</v>
      </c>
      <c r="E7" s="38">
        <v>99.536491542876504</v>
      </c>
      <c r="F7" s="50">
        <v>5750</v>
      </c>
      <c r="G7" s="15">
        <v>92.086104758309702</v>
      </c>
      <c r="H7" s="50">
        <v>112700</v>
      </c>
    </row>
    <row r="8" spans="1:8">
      <c r="A8" s="51" t="s">
        <v>78</v>
      </c>
      <c r="B8" s="38">
        <v>44.528629853213303</v>
      </c>
      <c r="C8" s="38">
        <v>48.9166624368955</v>
      </c>
      <c r="D8" s="38">
        <v>38.961634799549302</v>
      </c>
      <c r="E8" s="38">
        <v>44.373527838618699</v>
      </c>
      <c r="F8" s="38">
        <v>170</v>
      </c>
      <c r="G8" s="15">
        <v>93.252253000792393</v>
      </c>
      <c r="H8" s="50">
        <v>1800</v>
      </c>
    </row>
    <row r="9" spans="1:8">
      <c r="A9" s="40" t="s">
        <v>62</v>
      </c>
      <c r="B9" s="41"/>
      <c r="C9" s="41"/>
      <c r="D9" s="41"/>
      <c r="E9" s="41"/>
      <c r="F9" s="41"/>
      <c r="G9" s="41"/>
      <c r="H9" s="41"/>
    </row>
    <row r="10" spans="1:8">
      <c r="A10" s="37" t="s">
        <v>76</v>
      </c>
      <c r="B10" s="38">
        <v>94.534169722761305</v>
      </c>
      <c r="C10" s="38">
        <v>94.933967396245507</v>
      </c>
      <c r="D10" s="38">
        <v>72.6644993434969</v>
      </c>
      <c r="E10" s="38">
        <v>75.002834486236907</v>
      </c>
      <c r="F10" s="50">
        <v>5410</v>
      </c>
      <c r="G10" s="15">
        <v>88.777580276151198</v>
      </c>
      <c r="H10" s="50">
        <v>115200</v>
      </c>
    </row>
    <row r="11" spans="1:8">
      <c r="A11" s="51" t="s">
        <v>77</v>
      </c>
      <c r="B11" s="38">
        <v>99.784910677233995</v>
      </c>
      <c r="C11" s="38">
        <v>99.784910677233995</v>
      </c>
      <c r="D11" s="38">
        <v>99.718393448560903</v>
      </c>
      <c r="E11" s="38">
        <v>99.718393448560903</v>
      </c>
      <c r="F11" s="50">
        <v>5160</v>
      </c>
      <c r="G11" s="15">
        <v>88.686005934120402</v>
      </c>
      <c r="H11" s="50">
        <v>111300</v>
      </c>
    </row>
    <row r="12" spans="1:8">
      <c r="A12" s="19" t="s">
        <v>78</v>
      </c>
      <c r="B12" s="8">
        <v>34.287419412438602</v>
      </c>
      <c r="C12" s="8">
        <v>39.297038479671201</v>
      </c>
      <c r="D12" s="8">
        <v>28.222499523657898</v>
      </c>
      <c r="E12" s="8">
        <v>34.419827755598</v>
      </c>
      <c r="F12" s="8">
        <v>130</v>
      </c>
      <c r="G12" s="20">
        <v>91.279678023532298</v>
      </c>
      <c r="H12" s="17">
        <v>1500</v>
      </c>
    </row>
    <row r="13" spans="1:8">
      <c r="A13" s="10" t="s">
        <v>176</v>
      </c>
    </row>
    <row r="14" spans="1:8">
      <c r="A14" s="10" t="s">
        <v>137</v>
      </c>
    </row>
  </sheetData>
  <mergeCells count="10">
    <mergeCell ref="A5:H5"/>
    <mergeCell ref="A9:H9"/>
    <mergeCell ref="G3:G4"/>
    <mergeCell ref="D3:E3"/>
    <mergeCell ref="B2:F2"/>
    <mergeCell ref="G2:H2"/>
    <mergeCell ref="A2:A4"/>
    <mergeCell ref="B3:C3"/>
    <mergeCell ref="F3:F4"/>
    <mergeCell ref="H3:H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M63"/>
  <sheetViews>
    <sheetView workbookViewId="0"/>
  </sheetViews>
  <sheetFormatPr defaultRowHeight="15"/>
  <cols>
    <col min="1" max="1" width="26" customWidth="1"/>
    <col min="2" max="13" width="16" customWidth="1"/>
  </cols>
  <sheetData>
    <row r="1" spans="1:13">
      <c r="A1" s="2" t="s">
        <v>34</v>
      </c>
    </row>
    <row r="2" spans="1:13">
      <c r="A2" s="43" t="s">
        <v>73</v>
      </c>
      <c r="B2" s="44" t="s">
        <v>187</v>
      </c>
      <c r="C2" s="45"/>
      <c r="D2" s="45"/>
      <c r="E2" s="45"/>
      <c r="F2" s="44" t="s">
        <v>188</v>
      </c>
      <c r="G2" s="45"/>
      <c r="H2" s="45"/>
      <c r="I2" s="45"/>
      <c r="J2" s="44" t="s">
        <v>189</v>
      </c>
      <c r="K2" s="45"/>
      <c r="L2" s="45"/>
      <c r="M2" s="45"/>
    </row>
    <row r="3" spans="1:13" ht="44.25" customHeight="1">
      <c r="A3" s="46"/>
      <c r="B3" s="47" t="s">
        <v>238</v>
      </c>
      <c r="C3" s="48" t="s">
        <v>239</v>
      </c>
      <c r="D3" s="48" t="s">
        <v>246</v>
      </c>
      <c r="E3" s="48" t="s">
        <v>247</v>
      </c>
      <c r="F3" s="49" t="s">
        <v>238</v>
      </c>
      <c r="G3" s="48" t="s">
        <v>239</v>
      </c>
      <c r="H3" s="48" t="s">
        <v>246</v>
      </c>
      <c r="I3" s="48" t="s">
        <v>247</v>
      </c>
      <c r="J3" s="49" t="s">
        <v>238</v>
      </c>
      <c r="K3" s="48" t="s">
        <v>239</v>
      </c>
      <c r="L3" s="48" t="s">
        <v>246</v>
      </c>
      <c r="M3" s="48" t="s">
        <v>247</v>
      </c>
    </row>
    <row r="4" spans="1:13">
      <c r="A4" s="37" t="s">
        <v>179</v>
      </c>
      <c r="B4" s="38">
        <v>8.2935099999999995</v>
      </c>
      <c r="C4" s="38">
        <v>91.706490000000002</v>
      </c>
      <c r="D4" s="38">
        <v>42.710205999999999</v>
      </c>
      <c r="E4" s="38">
        <v>48.996284000000003</v>
      </c>
      <c r="F4" s="15">
        <v>10.198274</v>
      </c>
      <c r="G4" s="38">
        <v>89.801726000000002</v>
      </c>
      <c r="H4" s="38">
        <v>26.031918999999998</v>
      </c>
      <c r="I4" s="38">
        <v>63.769807</v>
      </c>
      <c r="J4" s="15">
        <v>6.7572080000000003</v>
      </c>
      <c r="K4" s="38">
        <v>93.242791999999994</v>
      </c>
      <c r="L4" s="38">
        <v>59.868651999999997</v>
      </c>
      <c r="M4" s="38">
        <v>33.374141000000002</v>
      </c>
    </row>
    <row r="5" spans="1:13">
      <c r="A5" s="51" t="s">
        <v>79</v>
      </c>
      <c r="B5" s="38">
        <v>8.6615310000000001</v>
      </c>
      <c r="C5" s="38">
        <v>91.338469000000003</v>
      </c>
      <c r="D5" s="38">
        <v>31.781594999999999</v>
      </c>
      <c r="E5" s="38">
        <v>59.556874000000001</v>
      </c>
      <c r="F5" s="15">
        <v>8.886158</v>
      </c>
      <c r="G5" s="38">
        <v>91.113842000000005</v>
      </c>
      <c r="H5" s="38">
        <v>22.595141000000002</v>
      </c>
      <c r="I5" s="38">
        <v>68.518702000000005</v>
      </c>
      <c r="J5" s="15">
        <v>8.8048649999999995</v>
      </c>
      <c r="K5" s="38">
        <v>91.195134999999993</v>
      </c>
      <c r="L5" s="38">
        <v>50.443139000000002</v>
      </c>
      <c r="M5" s="38">
        <v>40.751995999999998</v>
      </c>
    </row>
    <row r="6" spans="1:13">
      <c r="A6" s="51" t="s">
        <v>80</v>
      </c>
      <c r="B6" s="38">
        <v>3.4475799999999999</v>
      </c>
      <c r="C6" s="38">
        <v>96.552419999999998</v>
      </c>
      <c r="D6" s="38">
        <v>41.153131999999999</v>
      </c>
      <c r="E6" s="38">
        <v>55.399287999999999</v>
      </c>
      <c r="F6" s="15">
        <v>5.0127660000000001</v>
      </c>
      <c r="G6" s="38">
        <v>94.987234000000001</v>
      </c>
      <c r="H6" s="38">
        <v>20.533311999999999</v>
      </c>
      <c r="I6" s="38">
        <v>74.453920999999994</v>
      </c>
      <c r="J6" s="15">
        <v>1.465787</v>
      </c>
      <c r="K6" s="38">
        <v>98.534212999999994</v>
      </c>
      <c r="L6" s="38">
        <v>68.039456000000001</v>
      </c>
      <c r="M6" s="38">
        <v>30.494758000000001</v>
      </c>
    </row>
    <row r="7" spans="1:13">
      <c r="A7" s="51" t="s">
        <v>81</v>
      </c>
      <c r="B7" s="38">
        <v>6.4947990000000004</v>
      </c>
      <c r="C7" s="38">
        <v>93.505201</v>
      </c>
      <c r="D7" s="38">
        <v>50.674048999999997</v>
      </c>
      <c r="E7" s="38">
        <v>42.831152000000003</v>
      </c>
      <c r="F7" s="15">
        <v>8.6985519999999994</v>
      </c>
      <c r="G7" s="38">
        <v>91.301447999999993</v>
      </c>
      <c r="H7" s="38">
        <v>31.266812000000002</v>
      </c>
      <c r="I7" s="38">
        <v>60.034635999999999</v>
      </c>
      <c r="J7" s="15">
        <v>4.5728999999999997</v>
      </c>
      <c r="K7" s="38">
        <v>95.427099999999996</v>
      </c>
      <c r="L7" s="38">
        <v>73.896477000000004</v>
      </c>
      <c r="M7" s="38">
        <v>21.530622000000001</v>
      </c>
    </row>
    <row r="8" spans="1:13">
      <c r="A8" s="51" t="s">
        <v>82</v>
      </c>
      <c r="B8" s="38">
        <v>7.1163169999999996</v>
      </c>
      <c r="C8" s="38">
        <v>92.883683000000005</v>
      </c>
      <c r="D8" s="38">
        <v>23.977764000000001</v>
      </c>
      <c r="E8" s="38">
        <v>68.905918999999997</v>
      </c>
      <c r="F8" s="15">
        <v>7.161321</v>
      </c>
      <c r="G8" s="38">
        <v>92.838678999999999</v>
      </c>
      <c r="H8" s="38">
        <v>19.418054000000001</v>
      </c>
      <c r="I8" s="38">
        <v>73.420625000000001</v>
      </c>
      <c r="J8" s="15">
        <v>8.4779769999999992</v>
      </c>
      <c r="K8" s="38">
        <v>91.522023000000004</v>
      </c>
      <c r="L8" s="38">
        <v>30.892561000000001</v>
      </c>
      <c r="M8" s="38">
        <v>60.629461999999997</v>
      </c>
    </row>
    <row r="9" spans="1:13">
      <c r="A9" s="51" t="s">
        <v>83</v>
      </c>
      <c r="B9" s="38">
        <v>6.8625119999999997</v>
      </c>
      <c r="C9" s="38">
        <v>93.137488000000005</v>
      </c>
      <c r="D9" s="38">
        <v>75.197862999999998</v>
      </c>
      <c r="E9" s="38">
        <v>17.939626000000001</v>
      </c>
      <c r="F9" s="15">
        <v>14.633884</v>
      </c>
      <c r="G9" s="38">
        <v>85.366116000000005</v>
      </c>
      <c r="H9" s="38">
        <v>45.077022999999997</v>
      </c>
      <c r="I9" s="38">
        <v>40.289093000000001</v>
      </c>
      <c r="J9" s="15">
        <v>3.5273970000000001</v>
      </c>
      <c r="K9" s="38">
        <v>96.472603000000007</v>
      </c>
      <c r="L9" s="38">
        <v>85.329590999999994</v>
      </c>
      <c r="M9" s="38">
        <v>11.143012000000001</v>
      </c>
    </row>
    <row r="10" spans="1:13">
      <c r="A10" s="51" t="s">
        <v>84</v>
      </c>
      <c r="B10" s="38">
        <v>9.6329840000000004</v>
      </c>
      <c r="C10" s="38">
        <v>90.367016000000007</v>
      </c>
      <c r="D10" s="38">
        <v>55.930380999999997</v>
      </c>
      <c r="E10" s="38">
        <v>34.436633999999998</v>
      </c>
      <c r="F10" s="15">
        <v>7.8224080000000002</v>
      </c>
      <c r="G10" s="38">
        <v>92.177592000000004</v>
      </c>
      <c r="H10" s="38">
        <v>37.985177</v>
      </c>
      <c r="I10" s="38">
        <v>54.192414999999997</v>
      </c>
      <c r="J10" s="15">
        <v>11.002548000000001</v>
      </c>
      <c r="K10" s="38">
        <v>88.997451999999996</v>
      </c>
      <c r="L10" s="38">
        <v>69.926570999999996</v>
      </c>
      <c r="M10" s="38">
        <v>19.070879999999999</v>
      </c>
    </row>
    <row r="11" spans="1:13">
      <c r="A11" s="51" t="s">
        <v>85</v>
      </c>
      <c r="B11" s="38">
        <v>10.603666</v>
      </c>
      <c r="C11" s="38">
        <v>89.396333999999996</v>
      </c>
      <c r="D11" s="38">
        <v>36.708519000000003</v>
      </c>
      <c r="E11" s="38">
        <v>52.687815000000001</v>
      </c>
      <c r="F11" s="15">
        <v>12.249561999999999</v>
      </c>
      <c r="G11" s="38">
        <v>87.750438000000003</v>
      </c>
      <c r="H11" s="38">
        <v>18.285655999999999</v>
      </c>
      <c r="I11" s="38">
        <v>69.464782</v>
      </c>
      <c r="J11" s="15">
        <v>9.9841320000000007</v>
      </c>
      <c r="K11" s="38">
        <v>90.015867999999998</v>
      </c>
      <c r="L11" s="38">
        <v>55.608196</v>
      </c>
      <c r="M11" s="38">
        <v>34.407671999999998</v>
      </c>
    </row>
    <row r="12" spans="1:13">
      <c r="A12" s="51" t="s">
        <v>86</v>
      </c>
      <c r="B12" s="38">
        <v>10.451458000000001</v>
      </c>
      <c r="C12" s="38">
        <v>89.548541999999998</v>
      </c>
      <c r="D12" s="38">
        <v>36.310363000000002</v>
      </c>
      <c r="E12" s="38">
        <v>53.238179000000002</v>
      </c>
      <c r="F12" s="15">
        <v>12.834235</v>
      </c>
      <c r="G12" s="38">
        <v>87.165764999999993</v>
      </c>
      <c r="H12" s="38">
        <v>20.240994000000001</v>
      </c>
      <c r="I12" s="38">
        <v>66.924771000000007</v>
      </c>
      <c r="J12" s="15">
        <v>7.3594819999999999</v>
      </c>
      <c r="K12" s="38">
        <v>92.640518</v>
      </c>
      <c r="L12" s="38">
        <v>54.899281999999999</v>
      </c>
      <c r="M12" s="38">
        <v>37.741236000000001</v>
      </c>
    </row>
    <row r="13" spans="1:13">
      <c r="A13" s="51" t="s">
        <v>87</v>
      </c>
      <c r="B13" s="38">
        <v>6.6762319999999997</v>
      </c>
      <c r="C13" s="38">
        <v>93.323768000000001</v>
      </c>
      <c r="D13" s="38">
        <v>14.192002</v>
      </c>
      <c r="E13" s="38">
        <v>79.131765999999999</v>
      </c>
      <c r="F13" s="15">
        <v>7.380719</v>
      </c>
      <c r="G13" s="38">
        <v>92.619281000000001</v>
      </c>
      <c r="H13" s="38">
        <v>11.897812</v>
      </c>
      <c r="I13" s="38">
        <v>80.721468999999999</v>
      </c>
      <c r="J13" s="15">
        <v>6.9249929999999997</v>
      </c>
      <c r="K13" s="38">
        <v>93.075006999999999</v>
      </c>
      <c r="L13" s="38">
        <v>15.877583</v>
      </c>
      <c r="M13" s="38">
        <v>77.197424999999996</v>
      </c>
    </row>
    <row r="14" spans="1:13">
      <c r="A14" s="51" t="s">
        <v>88</v>
      </c>
      <c r="B14" s="38">
        <v>8.9301390000000005</v>
      </c>
      <c r="C14" s="38">
        <v>91.069861000000003</v>
      </c>
      <c r="D14" s="38">
        <v>23.984601999999999</v>
      </c>
      <c r="E14" s="38">
        <v>67.085258999999994</v>
      </c>
      <c r="F14" s="15">
        <v>9.8736110000000004</v>
      </c>
      <c r="G14" s="38">
        <v>90.126389000000003</v>
      </c>
      <c r="H14" s="38">
        <v>15.906018</v>
      </c>
      <c r="I14" s="38">
        <v>74.220371</v>
      </c>
      <c r="J14" s="15">
        <v>8.6815999999999995</v>
      </c>
      <c r="K14" s="38">
        <v>91.318399999999997</v>
      </c>
      <c r="L14" s="38">
        <v>35.382621</v>
      </c>
      <c r="M14" s="38">
        <v>55.935780000000001</v>
      </c>
    </row>
    <row r="15" spans="1:13">
      <c r="A15" s="51" t="s">
        <v>89</v>
      </c>
      <c r="B15" s="38">
        <v>6.9243569999999997</v>
      </c>
      <c r="C15" s="38">
        <v>93.075642999999999</v>
      </c>
      <c r="D15" s="38">
        <v>66.601606000000004</v>
      </c>
      <c r="E15" s="38">
        <v>26.474036999999999</v>
      </c>
      <c r="F15" s="15">
        <v>9.7589620000000004</v>
      </c>
      <c r="G15" s="38">
        <v>90.241038000000003</v>
      </c>
      <c r="H15" s="38">
        <v>43.492992999999998</v>
      </c>
      <c r="I15" s="38">
        <v>46.748044999999998</v>
      </c>
      <c r="J15" s="15">
        <v>4.5169709999999998</v>
      </c>
      <c r="K15" s="38">
        <v>95.483029000000002</v>
      </c>
      <c r="L15" s="38">
        <v>83.635101000000006</v>
      </c>
      <c r="M15" s="38">
        <v>11.847927</v>
      </c>
    </row>
    <row r="16" spans="1:13">
      <c r="A16" s="51" t="s">
        <v>90</v>
      </c>
      <c r="B16" s="38">
        <v>10.817951000000001</v>
      </c>
      <c r="C16" s="38">
        <v>89.182049000000006</v>
      </c>
      <c r="D16" s="38">
        <v>37.989474999999999</v>
      </c>
      <c r="E16" s="38">
        <v>51.192574</v>
      </c>
      <c r="F16" s="15">
        <v>10.377354</v>
      </c>
      <c r="G16" s="38">
        <v>89.622646000000003</v>
      </c>
      <c r="H16" s="38">
        <v>24.773620999999999</v>
      </c>
      <c r="I16" s="38">
        <v>64.849024999999997</v>
      </c>
      <c r="J16" s="15">
        <v>11.174379999999999</v>
      </c>
      <c r="K16" s="38">
        <v>88.825620000000001</v>
      </c>
      <c r="L16" s="38">
        <v>61.255144999999999</v>
      </c>
      <c r="M16" s="38">
        <v>27.570474000000001</v>
      </c>
    </row>
    <row r="17" spans="1:13">
      <c r="A17" s="51" t="s">
        <v>91</v>
      </c>
      <c r="B17" s="38">
        <v>8.1498749999999998</v>
      </c>
      <c r="C17" s="38">
        <v>91.850125000000006</v>
      </c>
      <c r="D17" s="38">
        <v>31.553405000000001</v>
      </c>
      <c r="E17" s="38">
        <v>60.296720999999998</v>
      </c>
      <c r="F17" s="15">
        <v>8.3756880000000002</v>
      </c>
      <c r="G17" s="38">
        <v>91.624312000000003</v>
      </c>
      <c r="H17" s="38">
        <v>17.700434000000001</v>
      </c>
      <c r="I17" s="38">
        <v>73.923878000000002</v>
      </c>
      <c r="J17" s="15">
        <v>8.2539739999999995</v>
      </c>
      <c r="K17" s="38">
        <v>91.746026000000001</v>
      </c>
      <c r="L17" s="38">
        <v>41.147689</v>
      </c>
      <c r="M17" s="38">
        <v>50.598337000000001</v>
      </c>
    </row>
    <row r="18" spans="1:13">
      <c r="A18" s="51" t="s">
        <v>92</v>
      </c>
      <c r="B18" s="38">
        <v>10.028565</v>
      </c>
      <c r="C18" s="38">
        <v>89.971435</v>
      </c>
      <c r="D18" s="38">
        <v>22.790724000000001</v>
      </c>
      <c r="E18" s="38">
        <v>67.180712</v>
      </c>
      <c r="F18" s="15">
        <v>11.288282000000001</v>
      </c>
      <c r="G18" s="38">
        <v>88.711718000000005</v>
      </c>
      <c r="H18" s="38">
        <v>22.218468999999999</v>
      </c>
      <c r="I18" s="38">
        <v>66.493249000000006</v>
      </c>
      <c r="J18" s="15">
        <v>7.7304459999999997</v>
      </c>
      <c r="K18" s="38">
        <v>92.269553999999999</v>
      </c>
      <c r="L18" s="38">
        <v>21.663785000000001</v>
      </c>
      <c r="M18" s="38">
        <v>70.605768999999995</v>
      </c>
    </row>
    <row r="19" spans="1:13">
      <c r="A19" s="51" t="s">
        <v>93</v>
      </c>
      <c r="B19" s="38">
        <v>7.3991899999999999</v>
      </c>
      <c r="C19" s="38">
        <v>92.600809999999996</v>
      </c>
      <c r="D19" s="38">
        <v>19.071020000000001</v>
      </c>
      <c r="E19" s="38">
        <v>73.529790000000006</v>
      </c>
      <c r="F19" s="15">
        <v>8.9346870000000003</v>
      </c>
      <c r="G19" s="38">
        <v>91.065313000000003</v>
      </c>
      <c r="H19" s="38">
        <v>7.0389330000000001</v>
      </c>
      <c r="I19" s="38">
        <v>84.026381000000001</v>
      </c>
      <c r="J19" s="15">
        <v>5.6193039999999996</v>
      </c>
      <c r="K19" s="38">
        <v>94.380696</v>
      </c>
      <c r="L19" s="38">
        <v>36.945723999999998</v>
      </c>
      <c r="M19" s="38">
        <v>57.434972000000002</v>
      </c>
    </row>
    <row r="20" spans="1:13">
      <c r="A20" s="51" t="s">
        <v>94</v>
      </c>
      <c r="B20" s="38">
        <v>6.2693909999999997</v>
      </c>
      <c r="C20" s="38">
        <v>93.730609000000001</v>
      </c>
      <c r="D20" s="38">
        <v>49.582824000000002</v>
      </c>
      <c r="E20" s="38">
        <v>44.147786000000004</v>
      </c>
      <c r="F20" s="15">
        <v>7.1225430000000003</v>
      </c>
      <c r="G20" s="38">
        <v>92.877457000000007</v>
      </c>
      <c r="H20" s="38">
        <v>33.051662999999998</v>
      </c>
      <c r="I20" s="38">
        <v>59.825792999999997</v>
      </c>
      <c r="J20" s="15">
        <v>3.8498480000000002</v>
      </c>
      <c r="K20" s="38">
        <v>96.150152000000006</v>
      </c>
      <c r="L20" s="38">
        <v>77.465975999999998</v>
      </c>
      <c r="M20" s="38">
        <v>18.684176999999998</v>
      </c>
    </row>
    <row r="21" spans="1:13">
      <c r="A21" s="51" t="s">
        <v>95</v>
      </c>
      <c r="B21" s="38">
        <v>6.7347830000000002</v>
      </c>
      <c r="C21" s="38">
        <v>93.265217000000007</v>
      </c>
      <c r="D21" s="38">
        <v>22.928608000000001</v>
      </c>
      <c r="E21" s="38">
        <v>70.336608999999996</v>
      </c>
      <c r="F21" s="15">
        <v>5.2034029999999998</v>
      </c>
      <c r="G21" s="38">
        <v>94.796597000000006</v>
      </c>
      <c r="H21" s="38">
        <v>28.933178000000002</v>
      </c>
      <c r="I21" s="38">
        <v>65.863418999999993</v>
      </c>
      <c r="J21" s="15">
        <v>10.68275</v>
      </c>
      <c r="K21" s="38">
        <v>89.317250000000001</v>
      </c>
      <c r="L21" s="38">
        <v>9.3897040000000001</v>
      </c>
      <c r="M21" s="38">
        <v>79.927546000000007</v>
      </c>
    </row>
    <row r="22" spans="1:13">
      <c r="A22" s="51" t="s">
        <v>96</v>
      </c>
      <c r="B22" s="38">
        <v>8.6058509999999995</v>
      </c>
      <c r="C22" s="38">
        <v>91.394148999999999</v>
      </c>
      <c r="D22" s="38">
        <v>12.923488000000001</v>
      </c>
      <c r="E22" s="38">
        <v>78.470661000000007</v>
      </c>
      <c r="F22" s="15">
        <v>7.2746459999999997</v>
      </c>
      <c r="G22" s="38">
        <v>92.725353999999996</v>
      </c>
      <c r="H22" s="38">
        <v>13.06639</v>
      </c>
      <c r="I22" s="38">
        <v>79.658963999999997</v>
      </c>
      <c r="J22" s="15">
        <v>13.083581000000001</v>
      </c>
      <c r="K22" s="38">
        <v>86.916419000000005</v>
      </c>
      <c r="L22" s="38">
        <v>10.862486000000001</v>
      </c>
      <c r="M22" s="38">
        <v>76.053933000000001</v>
      </c>
    </row>
    <row r="23" spans="1:13">
      <c r="A23" s="51" t="s">
        <v>97</v>
      </c>
      <c r="B23" s="38">
        <v>7.3464720000000003</v>
      </c>
      <c r="C23" s="38">
        <v>92.653527999999994</v>
      </c>
      <c r="D23" s="38">
        <v>23.989080999999999</v>
      </c>
      <c r="E23" s="38">
        <v>68.664446999999996</v>
      </c>
      <c r="F23" s="15">
        <v>5.6471850000000003</v>
      </c>
      <c r="G23" s="38">
        <v>94.352815000000007</v>
      </c>
      <c r="H23" s="38">
        <v>16.66948</v>
      </c>
      <c r="I23" s="38">
        <v>77.683335</v>
      </c>
      <c r="J23" s="15">
        <v>14.730915</v>
      </c>
      <c r="K23" s="38">
        <v>85.269085000000004</v>
      </c>
      <c r="L23" s="38">
        <v>60.165325000000003</v>
      </c>
      <c r="M23" s="38">
        <v>25.103760000000001</v>
      </c>
    </row>
    <row r="24" spans="1:13">
      <c r="A24" s="51" t="s">
        <v>98</v>
      </c>
      <c r="B24" s="38">
        <v>7.7840280000000002</v>
      </c>
      <c r="C24" s="38">
        <v>92.215971999999994</v>
      </c>
      <c r="D24" s="38">
        <v>19.556629999999998</v>
      </c>
      <c r="E24" s="38">
        <v>72.659341999999995</v>
      </c>
      <c r="F24" s="15">
        <v>10.598366</v>
      </c>
      <c r="G24" s="38">
        <v>89.401634000000001</v>
      </c>
      <c r="H24" s="38">
        <v>11.172952</v>
      </c>
      <c r="I24" s="38">
        <v>78.228680999999995</v>
      </c>
      <c r="J24" s="15">
        <v>5.2024299999999997</v>
      </c>
      <c r="K24" s="38">
        <v>94.797569999999993</v>
      </c>
      <c r="L24" s="38">
        <v>24.760558</v>
      </c>
      <c r="M24" s="38">
        <v>70.037012000000004</v>
      </c>
    </row>
    <row r="25" spans="1:13">
      <c r="A25" s="51" t="s">
        <v>99</v>
      </c>
      <c r="B25" s="38">
        <v>13.855582999999999</v>
      </c>
      <c r="C25" s="38">
        <v>86.144417000000004</v>
      </c>
      <c r="D25" s="38">
        <v>35.167876</v>
      </c>
      <c r="E25" s="38">
        <v>50.976540999999997</v>
      </c>
      <c r="F25" s="15">
        <v>17.191770000000002</v>
      </c>
      <c r="G25" s="38">
        <v>82.808229999999995</v>
      </c>
      <c r="H25" s="38">
        <v>10.575428</v>
      </c>
      <c r="I25" s="38">
        <v>72.232802000000007</v>
      </c>
      <c r="J25" s="15">
        <v>11.57775</v>
      </c>
      <c r="K25" s="38">
        <v>88.422250000000005</v>
      </c>
      <c r="L25" s="38">
        <v>59.220035000000003</v>
      </c>
      <c r="M25" s="38">
        <v>29.202214999999999</v>
      </c>
    </row>
    <row r="26" spans="1:13">
      <c r="A26" s="51" t="s">
        <v>100</v>
      </c>
      <c r="B26" s="38">
        <v>8.0449520000000003</v>
      </c>
      <c r="C26" s="38">
        <v>91.955048000000005</v>
      </c>
      <c r="D26" s="38">
        <v>46.151625000000003</v>
      </c>
      <c r="E26" s="38">
        <v>45.803423000000002</v>
      </c>
      <c r="F26" s="15">
        <v>8.8409829999999996</v>
      </c>
      <c r="G26" s="38">
        <v>91.159017000000006</v>
      </c>
      <c r="H26" s="38">
        <v>29.915973000000001</v>
      </c>
      <c r="I26" s="38">
        <v>61.243043999999998</v>
      </c>
      <c r="J26" s="15">
        <v>5.7687850000000003</v>
      </c>
      <c r="K26" s="38">
        <v>94.231215000000006</v>
      </c>
      <c r="L26" s="38">
        <v>79.009912</v>
      </c>
      <c r="M26" s="38">
        <v>15.221303000000001</v>
      </c>
    </row>
    <row r="27" spans="1:13">
      <c r="A27" s="51" t="s">
        <v>101</v>
      </c>
      <c r="B27" s="38">
        <v>9.4594009999999997</v>
      </c>
      <c r="C27" s="38">
        <v>90.540599</v>
      </c>
      <c r="D27" s="38">
        <v>65.981251999999998</v>
      </c>
      <c r="E27" s="38">
        <v>24.559348</v>
      </c>
      <c r="F27" s="15">
        <v>10.985410999999999</v>
      </c>
      <c r="G27" s="38">
        <v>89.014589000000001</v>
      </c>
      <c r="H27" s="38">
        <v>50.581513000000001</v>
      </c>
      <c r="I27" s="38">
        <v>38.433076999999997</v>
      </c>
      <c r="J27" s="15">
        <v>8.8864900000000002</v>
      </c>
      <c r="K27" s="38">
        <v>91.113510000000005</v>
      </c>
      <c r="L27" s="38">
        <v>83.813989000000007</v>
      </c>
      <c r="M27" s="38">
        <v>7.2995210000000004</v>
      </c>
    </row>
    <row r="28" spans="1:13">
      <c r="A28" s="51" t="s">
        <v>102</v>
      </c>
      <c r="B28" s="38">
        <v>8.3327220000000004</v>
      </c>
      <c r="C28" s="38">
        <v>91.667277999999996</v>
      </c>
      <c r="D28" s="38">
        <v>21.872212000000001</v>
      </c>
      <c r="E28" s="38">
        <v>69.795066000000006</v>
      </c>
      <c r="F28" s="15">
        <v>9.0358160000000005</v>
      </c>
      <c r="G28" s="38">
        <v>90.964184000000003</v>
      </c>
      <c r="H28" s="38">
        <v>19.514562999999999</v>
      </c>
      <c r="I28" s="38">
        <v>71.449620999999993</v>
      </c>
      <c r="J28" s="15">
        <v>6.1087860000000003</v>
      </c>
      <c r="K28" s="38">
        <v>93.891214000000005</v>
      </c>
      <c r="L28" s="38">
        <v>28.520406000000001</v>
      </c>
      <c r="M28" s="38">
        <v>65.370807999999997</v>
      </c>
    </row>
    <row r="29" spans="1:13">
      <c r="A29" s="51" t="s">
        <v>103</v>
      </c>
      <c r="B29" s="38">
        <v>7.6182379999999998</v>
      </c>
      <c r="C29" s="38">
        <v>92.381761999999995</v>
      </c>
      <c r="D29" s="38">
        <v>29.739581999999999</v>
      </c>
      <c r="E29" s="38">
        <v>62.642180000000003</v>
      </c>
      <c r="F29" s="15">
        <v>5.790476</v>
      </c>
      <c r="G29" s="38">
        <v>94.209524000000002</v>
      </c>
      <c r="H29" s="38">
        <v>18.780692999999999</v>
      </c>
      <c r="I29" s="38">
        <v>75.428831000000002</v>
      </c>
      <c r="J29" s="15">
        <v>12.533590999999999</v>
      </c>
      <c r="K29" s="38">
        <v>87.466408999999999</v>
      </c>
      <c r="L29" s="38">
        <v>61.467216999999998</v>
      </c>
      <c r="M29" s="38">
        <v>25.999192000000001</v>
      </c>
    </row>
    <row r="30" spans="1:13">
      <c r="A30" s="51" t="s">
        <v>104</v>
      </c>
      <c r="B30" s="38">
        <v>5.5454929999999996</v>
      </c>
      <c r="C30" s="38">
        <v>94.454507000000007</v>
      </c>
      <c r="D30" s="38">
        <v>39.663733999999998</v>
      </c>
      <c r="E30" s="38">
        <v>54.790773000000002</v>
      </c>
      <c r="F30" s="15">
        <v>5.8085110000000002</v>
      </c>
      <c r="G30" s="38">
        <v>94.191489000000004</v>
      </c>
      <c r="H30" s="38">
        <v>30.530583</v>
      </c>
      <c r="I30" s="38">
        <v>63.660905999999997</v>
      </c>
      <c r="J30" s="15">
        <v>6.1284369999999999</v>
      </c>
      <c r="K30" s="38">
        <v>93.871562999999995</v>
      </c>
      <c r="L30" s="38">
        <v>69.616873999999996</v>
      </c>
      <c r="M30" s="38">
        <v>24.254688999999999</v>
      </c>
    </row>
    <row r="31" spans="1:13">
      <c r="A31" s="51" t="s">
        <v>105</v>
      </c>
      <c r="B31" s="38">
        <v>3.7544689999999998</v>
      </c>
      <c r="C31" s="38">
        <v>96.245531</v>
      </c>
      <c r="D31" s="38">
        <v>41.025986000000003</v>
      </c>
      <c r="E31" s="38">
        <v>55.219543999999999</v>
      </c>
      <c r="F31" s="15">
        <v>4.4334949999999997</v>
      </c>
      <c r="G31" s="38">
        <v>95.566505000000006</v>
      </c>
      <c r="H31" s="38">
        <v>29.284956000000001</v>
      </c>
      <c r="I31" s="38">
        <v>66.281548999999998</v>
      </c>
      <c r="J31" s="15">
        <v>1.8156030000000001</v>
      </c>
      <c r="K31" s="38">
        <v>98.184397000000004</v>
      </c>
      <c r="L31" s="38">
        <v>60.516044000000001</v>
      </c>
      <c r="M31" s="38">
        <v>37.668354000000001</v>
      </c>
    </row>
    <row r="32" spans="1:13">
      <c r="A32" s="51" t="s">
        <v>106</v>
      </c>
      <c r="B32" s="38">
        <v>6.8101739999999999</v>
      </c>
      <c r="C32" s="38">
        <v>93.189825999999996</v>
      </c>
      <c r="D32" s="38">
        <v>65.590767</v>
      </c>
      <c r="E32" s="38">
        <v>27.599059</v>
      </c>
      <c r="F32" s="15">
        <v>10.223527000000001</v>
      </c>
      <c r="G32" s="38">
        <v>89.776472999999996</v>
      </c>
      <c r="H32" s="38">
        <v>38.417839000000001</v>
      </c>
      <c r="I32" s="38">
        <v>51.358634000000002</v>
      </c>
      <c r="J32" s="15">
        <v>4.828951</v>
      </c>
      <c r="K32" s="38">
        <v>95.171048999999996</v>
      </c>
      <c r="L32" s="38">
        <v>83.106685999999996</v>
      </c>
      <c r="M32" s="38">
        <v>12.064363</v>
      </c>
    </row>
    <row r="33" spans="1:13">
      <c r="A33" s="51" t="s">
        <v>107</v>
      </c>
      <c r="B33" s="38">
        <v>6.5894870000000001</v>
      </c>
      <c r="C33" s="38">
        <v>93.410512999999995</v>
      </c>
      <c r="D33" s="38">
        <v>31.752106000000001</v>
      </c>
      <c r="E33" s="38">
        <v>61.658406999999997</v>
      </c>
      <c r="F33" s="15">
        <v>6.4854779999999996</v>
      </c>
      <c r="G33" s="38">
        <v>93.514521999999999</v>
      </c>
      <c r="H33" s="38">
        <v>20.863678</v>
      </c>
      <c r="I33" s="38">
        <v>72.650844000000006</v>
      </c>
      <c r="J33" s="15">
        <v>8.7117319999999996</v>
      </c>
      <c r="K33" s="38">
        <v>91.288268000000002</v>
      </c>
      <c r="L33" s="38">
        <v>67.605324999999993</v>
      </c>
      <c r="M33" s="38">
        <v>23.682943000000002</v>
      </c>
    </row>
    <row r="34" spans="1:13">
      <c r="A34" s="51" t="s">
        <v>108</v>
      </c>
      <c r="B34" s="38">
        <v>10.164020000000001</v>
      </c>
      <c r="C34" s="38">
        <v>89.835980000000006</v>
      </c>
      <c r="D34" s="38">
        <v>11.160987</v>
      </c>
      <c r="E34" s="38">
        <v>78.674993000000001</v>
      </c>
      <c r="F34" s="15">
        <v>10.547703</v>
      </c>
      <c r="G34" s="38">
        <v>89.452297000000002</v>
      </c>
      <c r="H34" s="38">
        <v>10.629784000000001</v>
      </c>
      <c r="I34" s="38">
        <v>78.822513000000001</v>
      </c>
      <c r="J34" s="15">
        <v>8.5420239999999996</v>
      </c>
      <c r="K34" s="38">
        <v>91.457976000000002</v>
      </c>
      <c r="L34" s="38">
        <v>10.91269</v>
      </c>
      <c r="M34" s="38">
        <v>80.545286000000004</v>
      </c>
    </row>
    <row r="35" spans="1:13">
      <c r="A35" s="51" t="s">
        <v>109</v>
      </c>
      <c r="B35" s="38">
        <v>5.8597890000000001</v>
      </c>
      <c r="C35" s="38">
        <v>94.140210999999994</v>
      </c>
      <c r="D35" s="38">
        <v>44.973201000000003</v>
      </c>
      <c r="E35" s="38">
        <v>49.167009999999998</v>
      </c>
      <c r="F35" s="15">
        <v>7.4636009999999997</v>
      </c>
      <c r="G35" s="38">
        <v>92.536399000000003</v>
      </c>
      <c r="H35" s="38">
        <v>27.788246000000001</v>
      </c>
      <c r="I35" s="38">
        <v>64.748153000000002</v>
      </c>
      <c r="J35" s="15">
        <v>4.6371019999999996</v>
      </c>
      <c r="K35" s="38">
        <v>95.362898000000001</v>
      </c>
      <c r="L35" s="38">
        <v>59.742998999999998</v>
      </c>
      <c r="M35" s="38">
        <v>35.619898999999997</v>
      </c>
    </row>
    <row r="36" spans="1:13">
      <c r="A36" s="51" t="s">
        <v>110</v>
      </c>
      <c r="B36" s="38">
        <v>11.38016</v>
      </c>
      <c r="C36" s="38">
        <v>88.619839999999996</v>
      </c>
      <c r="D36" s="38">
        <v>21.568829999999998</v>
      </c>
      <c r="E36" s="38">
        <v>67.051010000000005</v>
      </c>
      <c r="F36" s="15">
        <v>9.0776950000000003</v>
      </c>
      <c r="G36" s="38">
        <v>90.922304999999994</v>
      </c>
      <c r="H36" s="38">
        <v>11.836335999999999</v>
      </c>
      <c r="I36" s="38">
        <v>79.085969000000006</v>
      </c>
      <c r="J36" s="15">
        <v>16.087119000000001</v>
      </c>
      <c r="K36" s="38">
        <v>83.912880999999999</v>
      </c>
      <c r="L36" s="38">
        <v>33.309925</v>
      </c>
      <c r="M36" s="38">
        <v>50.602955999999999</v>
      </c>
    </row>
    <row r="37" spans="1:13">
      <c r="A37" s="51" t="s">
        <v>111</v>
      </c>
      <c r="B37" s="38">
        <v>7.4309839999999996</v>
      </c>
      <c r="C37" s="38">
        <v>92.569016000000005</v>
      </c>
      <c r="D37" s="38">
        <v>44.170046999999997</v>
      </c>
      <c r="E37" s="38">
        <v>48.398969000000001</v>
      </c>
      <c r="F37" s="15">
        <v>9.4994259999999997</v>
      </c>
      <c r="G37" s="38">
        <v>90.500574</v>
      </c>
      <c r="H37" s="38">
        <v>27.071408999999999</v>
      </c>
      <c r="I37" s="38">
        <v>63.429164999999998</v>
      </c>
      <c r="J37" s="15">
        <v>4.3552530000000003</v>
      </c>
      <c r="K37" s="38">
        <v>95.644746999999995</v>
      </c>
      <c r="L37" s="38">
        <v>63.757477999999999</v>
      </c>
      <c r="M37" s="38">
        <v>31.887269</v>
      </c>
    </row>
    <row r="38" spans="1:13">
      <c r="A38" s="51" t="s">
        <v>112</v>
      </c>
      <c r="B38" s="38">
        <v>11.465714</v>
      </c>
      <c r="C38" s="38">
        <v>88.534285999999994</v>
      </c>
      <c r="D38" s="38">
        <v>32.023747</v>
      </c>
      <c r="E38" s="38">
        <v>56.510539000000001</v>
      </c>
      <c r="F38" s="15">
        <v>13.417411</v>
      </c>
      <c r="G38" s="38">
        <v>86.582588999999999</v>
      </c>
      <c r="H38" s="38">
        <v>23.912305</v>
      </c>
      <c r="I38" s="38">
        <v>62.670285</v>
      </c>
      <c r="J38" s="15">
        <v>5.7798850000000002</v>
      </c>
      <c r="K38" s="38">
        <v>94.220115000000007</v>
      </c>
      <c r="L38" s="38">
        <v>57.244712</v>
      </c>
      <c r="M38" s="38">
        <v>36.975403</v>
      </c>
    </row>
    <row r="39" spans="1:13">
      <c r="A39" s="51" t="s">
        <v>113</v>
      </c>
      <c r="B39" s="38">
        <v>8.149267</v>
      </c>
      <c r="C39" s="38">
        <v>91.850733000000005</v>
      </c>
      <c r="D39" s="38">
        <v>17.659547</v>
      </c>
      <c r="E39" s="38">
        <v>74.191186000000002</v>
      </c>
      <c r="F39" s="15">
        <v>7.9070960000000001</v>
      </c>
      <c r="G39" s="38">
        <v>92.092904000000004</v>
      </c>
      <c r="H39" s="38">
        <v>10.622012</v>
      </c>
      <c r="I39" s="38">
        <v>81.470892000000006</v>
      </c>
      <c r="J39" s="15">
        <v>10.001034000000001</v>
      </c>
      <c r="K39" s="38">
        <v>89.998965999999996</v>
      </c>
      <c r="L39" s="38">
        <v>44.135475999999997</v>
      </c>
      <c r="M39" s="38">
        <v>45.863489999999999</v>
      </c>
    </row>
    <row r="40" spans="1:13">
      <c r="A40" s="51" t="s">
        <v>114</v>
      </c>
      <c r="B40" s="38">
        <v>7.3572379999999997</v>
      </c>
      <c r="C40" s="38">
        <v>92.642762000000005</v>
      </c>
      <c r="D40" s="38">
        <v>33.046849000000002</v>
      </c>
      <c r="E40" s="38">
        <v>59.595913000000003</v>
      </c>
      <c r="F40" s="15">
        <v>7.8363990000000001</v>
      </c>
      <c r="G40" s="38">
        <v>92.163601</v>
      </c>
      <c r="H40" s="38">
        <v>24.848939000000001</v>
      </c>
      <c r="I40" s="38">
        <v>67.314661999999998</v>
      </c>
      <c r="J40" s="15">
        <v>6.9245999999999999</v>
      </c>
      <c r="K40" s="38">
        <v>93.075400000000002</v>
      </c>
      <c r="L40" s="38">
        <v>47.875999</v>
      </c>
      <c r="M40" s="38">
        <v>45.199399999999997</v>
      </c>
    </row>
    <row r="41" spans="1:13">
      <c r="A41" s="51" t="s">
        <v>115</v>
      </c>
      <c r="B41" s="38">
        <v>6.7671039999999998</v>
      </c>
      <c r="C41" s="38">
        <v>93.232895999999997</v>
      </c>
      <c r="D41" s="38">
        <v>55.423076000000002</v>
      </c>
      <c r="E41" s="38">
        <v>37.809820000000002</v>
      </c>
      <c r="F41" s="15">
        <v>7.6700889999999999</v>
      </c>
      <c r="G41" s="38">
        <v>92.329910999999996</v>
      </c>
      <c r="H41" s="38">
        <v>44.032274999999998</v>
      </c>
      <c r="I41" s="38">
        <v>48.297635999999997</v>
      </c>
      <c r="J41" s="15">
        <v>5.7739710000000004</v>
      </c>
      <c r="K41" s="38">
        <v>94.226028999999997</v>
      </c>
      <c r="L41" s="38">
        <v>66.209688</v>
      </c>
      <c r="M41" s="38">
        <v>28.016341000000001</v>
      </c>
    </row>
    <row r="42" spans="1:13">
      <c r="A42" s="51" t="s">
        <v>116</v>
      </c>
      <c r="B42" s="38">
        <v>9.7591629999999991</v>
      </c>
      <c r="C42" s="38">
        <v>90.240836999999999</v>
      </c>
      <c r="D42" s="38">
        <v>33.192551999999999</v>
      </c>
      <c r="E42" s="38">
        <v>57.048284000000002</v>
      </c>
      <c r="F42" s="15">
        <v>10.139796</v>
      </c>
      <c r="G42" s="38">
        <v>89.860203999999996</v>
      </c>
      <c r="H42" s="38">
        <v>23.132370999999999</v>
      </c>
      <c r="I42" s="38">
        <v>66.727834000000001</v>
      </c>
      <c r="J42" s="15">
        <v>8.3506450000000001</v>
      </c>
      <c r="K42" s="38">
        <v>91.649355</v>
      </c>
      <c r="L42" s="38">
        <v>63.198407000000003</v>
      </c>
      <c r="M42" s="38">
        <v>28.450946999999999</v>
      </c>
    </row>
    <row r="43" spans="1:13">
      <c r="A43" s="51" t="s">
        <v>117</v>
      </c>
      <c r="B43" s="38">
        <v>6.4052410000000002</v>
      </c>
      <c r="C43" s="38">
        <v>93.594758999999996</v>
      </c>
      <c r="D43" s="38">
        <v>43.828026999999999</v>
      </c>
      <c r="E43" s="38">
        <v>49.766731999999998</v>
      </c>
      <c r="F43" s="15">
        <v>7.140619</v>
      </c>
      <c r="G43" s="38">
        <v>92.859380999999999</v>
      </c>
      <c r="H43" s="38">
        <v>20.41864</v>
      </c>
      <c r="I43" s="38">
        <v>72.440741000000003</v>
      </c>
      <c r="J43" s="15">
        <v>6.2870939999999997</v>
      </c>
      <c r="K43" s="38">
        <v>93.712906000000004</v>
      </c>
      <c r="L43" s="38">
        <v>65.341606999999996</v>
      </c>
      <c r="M43" s="38">
        <v>28.371299</v>
      </c>
    </row>
    <row r="44" spans="1:13">
      <c r="A44" s="51" t="s">
        <v>118</v>
      </c>
      <c r="B44" s="38">
        <v>6.7295179999999997</v>
      </c>
      <c r="C44" s="38">
        <v>93.270482000000001</v>
      </c>
      <c r="D44" s="38">
        <v>43.348357999999998</v>
      </c>
      <c r="E44" s="38">
        <v>49.922123999999997</v>
      </c>
      <c r="F44" s="15">
        <v>7.0626540000000002</v>
      </c>
      <c r="G44" s="38">
        <v>92.937346000000005</v>
      </c>
      <c r="H44" s="38">
        <v>29.005375999999998</v>
      </c>
      <c r="I44" s="38">
        <v>63.93197</v>
      </c>
      <c r="J44" s="15">
        <v>5.8283160000000001</v>
      </c>
      <c r="K44" s="38">
        <v>94.171683999999999</v>
      </c>
      <c r="L44" s="38">
        <v>68.939919000000003</v>
      </c>
      <c r="M44" s="38">
        <v>25.231763999999998</v>
      </c>
    </row>
    <row r="45" spans="1:13">
      <c r="A45" s="51" t="s">
        <v>119</v>
      </c>
      <c r="B45" s="38">
        <v>5.7426659999999998</v>
      </c>
      <c r="C45" s="38">
        <v>94.257334</v>
      </c>
      <c r="D45" s="38">
        <v>46.728369000000001</v>
      </c>
      <c r="E45" s="38">
        <v>47.528964000000002</v>
      </c>
      <c r="F45" s="15">
        <v>6.4926120000000003</v>
      </c>
      <c r="G45" s="38">
        <v>93.507388000000006</v>
      </c>
      <c r="H45" s="38">
        <v>43.364328</v>
      </c>
      <c r="I45" s="38">
        <v>50.143059999999998</v>
      </c>
      <c r="J45" s="15">
        <v>5.1499370000000004</v>
      </c>
      <c r="K45" s="38">
        <v>94.850063000000006</v>
      </c>
      <c r="L45" s="38">
        <v>56.025576999999998</v>
      </c>
      <c r="M45" s="38">
        <v>38.824486999999998</v>
      </c>
    </row>
    <row r="46" spans="1:13">
      <c r="A46" s="51" t="s">
        <v>120</v>
      </c>
      <c r="B46" s="38">
        <v>8.3352520000000005</v>
      </c>
      <c r="C46" s="38">
        <v>91.664748000000003</v>
      </c>
      <c r="D46" s="38">
        <v>32.434266999999998</v>
      </c>
      <c r="E46" s="38">
        <v>59.23048</v>
      </c>
      <c r="F46" s="15">
        <v>10.284855</v>
      </c>
      <c r="G46" s="38">
        <v>89.715145000000007</v>
      </c>
      <c r="H46" s="38">
        <v>29.865359999999999</v>
      </c>
      <c r="I46" s="38">
        <v>59.849784999999997</v>
      </c>
      <c r="J46" s="15">
        <v>6.9668659999999996</v>
      </c>
      <c r="K46" s="38">
        <v>93.033134000000004</v>
      </c>
      <c r="L46" s="38">
        <v>34.608246000000001</v>
      </c>
      <c r="M46" s="38">
        <v>58.424888000000003</v>
      </c>
    </row>
    <row r="47" spans="1:13">
      <c r="A47" s="51" t="s">
        <v>121</v>
      </c>
      <c r="B47" s="38">
        <v>8.9659040000000001</v>
      </c>
      <c r="C47" s="38">
        <v>91.034096000000005</v>
      </c>
      <c r="D47" s="38">
        <v>61.027208000000002</v>
      </c>
      <c r="E47" s="38">
        <v>30.006886999999999</v>
      </c>
      <c r="F47" s="15">
        <v>14.489131</v>
      </c>
      <c r="G47" s="38">
        <v>85.510869</v>
      </c>
      <c r="H47" s="38">
        <v>39.081501000000003</v>
      </c>
      <c r="I47" s="38">
        <v>46.429367999999997</v>
      </c>
      <c r="J47" s="15">
        <v>5.8721139999999998</v>
      </c>
      <c r="K47" s="38">
        <v>94.127886000000004</v>
      </c>
      <c r="L47" s="38">
        <v>74.048829999999995</v>
      </c>
      <c r="M47" s="38">
        <v>20.079056000000001</v>
      </c>
    </row>
    <row r="48" spans="1:13">
      <c r="A48" s="51" t="s">
        <v>122</v>
      </c>
      <c r="B48" s="38">
        <v>7.5192249999999996</v>
      </c>
      <c r="C48" s="38">
        <v>92.480774999999994</v>
      </c>
      <c r="D48" s="38">
        <v>63.083374999999997</v>
      </c>
      <c r="E48" s="38">
        <v>29.397400000000001</v>
      </c>
      <c r="F48" s="15">
        <v>6.2910000000000004</v>
      </c>
      <c r="G48" s="38">
        <v>93.709000000000003</v>
      </c>
      <c r="H48" s="38">
        <v>53.581992999999997</v>
      </c>
      <c r="I48" s="38">
        <v>40.127006999999999</v>
      </c>
      <c r="J48" s="15">
        <v>8.9334939999999996</v>
      </c>
      <c r="K48" s="38">
        <v>91.066506000000004</v>
      </c>
      <c r="L48" s="38">
        <v>74.404888999999997</v>
      </c>
      <c r="M48" s="38">
        <v>16.661617</v>
      </c>
    </row>
    <row r="49" spans="1:13">
      <c r="A49" s="51" t="s">
        <v>123</v>
      </c>
      <c r="B49" s="38">
        <v>9.3657299999999992</v>
      </c>
      <c r="C49" s="38">
        <v>90.634270000000001</v>
      </c>
      <c r="D49" s="38">
        <v>27.480827999999999</v>
      </c>
      <c r="E49" s="38">
        <v>63.153441999999998</v>
      </c>
      <c r="F49" s="15">
        <v>8.9375</v>
      </c>
      <c r="G49" s="38">
        <v>91.0625</v>
      </c>
      <c r="H49" s="38">
        <v>21.171676000000001</v>
      </c>
      <c r="I49" s="38">
        <v>69.890823999999995</v>
      </c>
      <c r="J49" s="15">
        <v>11.072145000000001</v>
      </c>
      <c r="K49" s="38">
        <v>88.927854999999994</v>
      </c>
      <c r="L49" s="38">
        <v>65.447702000000007</v>
      </c>
      <c r="M49" s="38">
        <v>23.480153999999999</v>
      </c>
    </row>
    <row r="50" spans="1:13">
      <c r="A50" s="51" t="s">
        <v>124</v>
      </c>
      <c r="B50" s="38">
        <v>7.3093849999999998</v>
      </c>
      <c r="C50" s="38">
        <v>92.690614999999994</v>
      </c>
      <c r="D50" s="38">
        <v>41.368957000000002</v>
      </c>
      <c r="E50" s="38">
        <v>51.321657000000002</v>
      </c>
      <c r="F50" s="15">
        <v>11.272034</v>
      </c>
      <c r="G50" s="38">
        <v>88.727965999999995</v>
      </c>
      <c r="H50" s="38">
        <v>17.311720999999999</v>
      </c>
      <c r="I50" s="38">
        <v>71.416245000000004</v>
      </c>
      <c r="J50" s="15">
        <v>5.2703040000000003</v>
      </c>
      <c r="K50" s="38">
        <v>94.729696000000004</v>
      </c>
      <c r="L50" s="38">
        <v>56.831301000000003</v>
      </c>
      <c r="M50" s="38">
        <v>37.898395000000001</v>
      </c>
    </row>
    <row r="51" spans="1:13">
      <c r="A51" s="51" t="s">
        <v>125</v>
      </c>
      <c r="B51" s="38">
        <v>7.354419</v>
      </c>
      <c r="C51" s="38">
        <v>92.645581000000007</v>
      </c>
      <c r="D51" s="38">
        <v>58.986862000000002</v>
      </c>
      <c r="E51" s="38">
        <v>33.658720000000002</v>
      </c>
      <c r="F51" s="15">
        <v>11.336786</v>
      </c>
      <c r="G51" s="38">
        <v>88.663213999999996</v>
      </c>
      <c r="H51" s="38">
        <v>32.825406000000001</v>
      </c>
      <c r="I51" s="38">
        <v>55.837808000000003</v>
      </c>
      <c r="J51" s="15">
        <v>4.5019179999999999</v>
      </c>
      <c r="K51" s="38">
        <v>95.498081999999997</v>
      </c>
      <c r="L51" s="38">
        <v>76.73612</v>
      </c>
      <c r="M51" s="38">
        <v>18.761963000000002</v>
      </c>
    </row>
    <row r="52" spans="1:13">
      <c r="A52" s="51" t="s">
        <v>126</v>
      </c>
      <c r="B52" s="38">
        <v>6.5916449999999998</v>
      </c>
      <c r="C52" s="38">
        <v>93.408355</v>
      </c>
      <c r="D52" s="38">
        <v>45.420696</v>
      </c>
      <c r="E52" s="38">
        <v>47.987659000000001</v>
      </c>
      <c r="F52" s="15">
        <v>5.9589449999999999</v>
      </c>
      <c r="G52" s="38">
        <v>94.041055</v>
      </c>
      <c r="H52" s="38">
        <v>45.032542999999997</v>
      </c>
      <c r="I52" s="38">
        <v>49.008512000000003</v>
      </c>
      <c r="J52" s="22" t="s">
        <v>223</v>
      </c>
      <c r="K52" s="42" t="s">
        <v>223</v>
      </c>
      <c r="L52" s="42" t="s">
        <v>223</v>
      </c>
      <c r="M52" s="42" t="s">
        <v>223</v>
      </c>
    </row>
    <row r="53" spans="1:13">
      <c r="A53" s="51" t="s">
        <v>127</v>
      </c>
      <c r="B53" s="38">
        <v>7.6441229999999996</v>
      </c>
      <c r="C53" s="38">
        <v>92.355877000000007</v>
      </c>
      <c r="D53" s="38">
        <v>32.685684999999999</v>
      </c>
      <c r="E53" s="38">
        <v>59.670192</v>
      </c>
      <c r="F53" s="15">
        <v>7.8882459999999996</v>
      </c>
      <c r="G53" s="38">
        <v>92.111754000000005</v>
      </c>
      <c r="H53" s="38">
        <v>25.080845</v>
      </c>
      <c r="I53" s="38">
        <v>67.030908999999994</v>
      </c>
      <c r="J53" s="15">
        <v>7.7198209999999996</v>
      </c>
      <c r="K53" s="38">
        <v>92.280179000000004</v>
      </c>
      <c r="L53" s="38">
        <v>45.361842000000003</v>
      </c>
      <c r="M53" s="38">
        <v>46.918335999999996</v>
      </c>
    </row>
    <row r="54" spans="1:13">
      <c r="A54" s="51" t="s">
        <v>128</v>
      </c>
      <c r="B54" s="38">
        <v>7.253889</v>
      </c>
      <c r="C54" s="38">
        <v>92.746110999999999</v>
      </c>
      <c r="D54" s="38">
        <v>25.201951999999999</v>
      </c>
      <c r="E54" s="38">
        <v>67.544158999999993</v>
      </c>
      <c r="F54" s="15">
        <v>6.718585</v>
      </c>
      <c r="G54" s="38">
        <v>93.281414999999996</v>
      </c>
      <c r="H54" s="38">
        <v>24.145572999999999</v>
      </c>
      <c r="I54" s="38">
        <v>69.135842999999994</v>
      </c>
      <c r="J54" s="15">
        <v>11.614946</v>
      </c>
      <c r="K54" s="38">
        <v>88.385053999999997</v>
      </c>
      <c r="L54" s="38">
        <v>30.812232000000002</v>
      </c>
      <c r="M54" s="38">
        <v>57.572823</v>
      </c>
    </row>
    <row r="55" spans="1:13">
      <c r="A55" s="40" t="s">
        <v>129</v>
      </c>
      <c r="B55" s="41"/>
      <c r="C55" s="41"/>
      <c r="D55" s="41"/>
      <c r="E55" s="41"/>
      <c r="F55" s="41"/>
      <c r="G55" s="41"/>
      <c r="H55" s="41"/>
      <c r="I55" s="41"/>
      <c r="J55" s="41"/>
      <c r="K55" s="41"/>
      <c r="L55" s="41"/>
      <c r="M55" s="41"/>
    </row>
    <row r="56" spans="1:13">
      <c r="A56" s="52" t="s">
        <v>131</v>
      </c>
      <c r="B56" s="38">
        <v>12.77533</v>
      </c>
      <c r="C56" s="38">
        <v>87.224670000000003</v>
      </c>
      <c r="D56" s="38">
        <v>12.594351</v>
      </c>
      <c r="E56" s="38">
        <v>74.630319</v>
      </c>
      <c r="F56" s="15">
        <v>16.412490999999999</v>
      </c>
      <c r="G56" s="38">
        <v>83.587508999999997</v>
      </c>
      <c r="H56" s="38">
        <v>6.2401859999999996</v>
      </c>
      <c r="I56" s="38">
        <v>77.347322000000005</v>
      </c>
      <c r="J56" s="15">
        <v>8.5154560000000004</v>
      </c>
      <c r="K56" s="38">
        <v>91.484544</v>
      </c>
      <c r="L56" s="38">
        <v>17.744457000000001</v>
      </c>
      <c r="M56" s="38">
        <v>73.740087000000003</v>
      </c>
    </row>
    <row r="57" spans="1:13">
      <c r="A57" s="52" t="s">
        <v>180</v>
      </c>
      <c r="B57" s="38">
        <v>7.1679120000000003</v>
      </c>
      <c r="C57" s="38">
        <v>92.832087999999999</v>
      </c>
      <c r="D57" s="38">
        <v>24.432254</v>
      </c>
      <c r="E57" s="38">
        <v>68.399833999999998</v>
      </c>
      <c r="F57" s="15">
        <v>9.0127609999999994</v>
      </c>
      <c r="G57" s="38">
        <v>90.987239000000002</v>
      </c>
      <c r="H57" s="38">
        <v>19.567450000000001</v>
      </c>
      <c r="I57" s="38">
        <v>71.419788999999994</v>
      </c>
      <c r="J57" s="15">
        <v>4.8262890000000001</v>
      </c>
      <c r="K57" s="38">
        <v>95.173710999999997</v>
      </c>
      <c r="L57" s="38">
        <v>30.140488000000001</v>
      </c>
      <c r="M57" s="38">
        <v>65.033221999999995</v>
      </c>
    </row>
    <row r="58" spans="1:13">
      <c r="A58" s="16" t="s">
        <v>133</v>
      </c>
      <c r="B58" s="13" t="s">
        <v>70</v>
      </c>
      <c r="C58" s="8">
        <v>99.818871999999999</v>
      </c>
      <c r="D58" s="8">
        <v>5.276567</v>
      </c>
      <c r="E58" s="8">
        <v>94.542304999999999</v>
      </c>
      <c r="F58" s="31" t="s">
        <v>70</v>
      </c>
      <c r="G58" s="8">
        <v>99.817396000000002</v>
      </c>
      <c r="H58" s="8">
        <v>5.1147450000000001</v>
      </c>
      <c r="I58" s="8">
        <v>94.702651000000003</v>
      </c>
      <c r="J58" s="31" t="s">
        <v>223</v>
      </c>
      <c r="K58" s="13" t="s">
        <v>223</v>
      </c>
      <c r="L58" s="13" t="s">
        <v>223</v>
      </c>
      <c r="M58" s="13" t="s">
        <v>223</v>
      </c>
    </row>
    <row r="59" spans="1:13">
      <c r="A59" s="10" t="s">
        <v>71</v>
      </c>
    </row>
    <row r="60" spans="1:13">
      <c r="A60" s="10" t="s">
        <v>260</v>
      </c>
    </row>
    <row r="61" spans="1:13">
      <c r="A61" s="10" t="s">
        <v>181</v>
      </c>
    </row>
    <row r="62" spans="1:13">
      <c r="A62" s="10" t="s">
        <v>261</v>
      </c>
    </row>
    <row r="63" spans="1:13">
      <c r="A63" s="10" t="s">
        <v>262</v>
      </c>
    </row>
  </sheetData>
  <mergeCells count="5">
    <mergeCell ref="J2:M2"/>
    <mergeCell ref="A55:M55"/>
    <mergeCell ref="B2:E2"/>
    <mergeCell ref="A2:A3"/>
    <mergeCell ref="F2:I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M62"/>
  <sheetViews>
    <sheetView workbookViewId="0"/>
  </sheetViews>
  <sheetFormatPr defaultRowHeight="15"/>
  <cols>
    <col min="1" max="1" width="26" customWidth="1"/>
    <col min="2" max="13" width="16" customWidth="1"/>
  </cols>
  <sheetData>
    <row r="1" spans="1:13">
      <c r="A1" s="2" t="s">
        <v>35</v>
      </c>
    </row>
    <row r="2" spans="1:13">
      <c r="A2" s="43" t="s">
        <v>73</v>
      </c>
      <c r="B2" s="44" t="s">
        <v>187</v>
      </c>
      <c r="C2" s="45"/>
      <c r="D2" s="45"/>
      <c r="E2" s="45"/>
      <c r="F2" s="44" t="s">
        <v>188</v>
      </c>
      <c r="G2" s="45"/>
      <c r="H2" s="45"/>
      <c r="I2" s="45"/>
      <c r="J2" s="44" t="s">
        <v>189</v>
      </c>
      <c r="K2" s="45"/>
      <c r="L2" s="45"/>
      <c r="M2" s="45"/>
    </row>
    <row r="3" spans="1:13" ht="44.25" customHeight="1">
      <c r="A3" s="46"/>
      <c r="B3" s="47" t="s">
        <v>238</v>
      </c>
      <c r="C3" s="48" t="s">
        <v>239</v>
      </c>
      <c r="D3" s="48" t="s">
        <v>246</v>
      </c>
      <c r="E3" s="48" t="s">
        <v>247</v>
      </c>
      <c r="F3" s="49" t="s">
        <v>238</v>
      </c>
      <c r="G3" s="48" t="s">
        <v>239</v>
      </c>
      <c r="H3" s="48" t="s">
        <v>246</v>
      </c>
      <c r="I3" s="48" t="s">
        <v>247</v>
      </c>
      <c r="J3" s="49" t="s">
        <v>238</v>
      </c>
      <c r="K3" s="48" t="s">
        <v>239</v>
      </c>
      <c r="L3" s="48" t="s">
        <v>246</v>
      </c>
      <c r="M3" s="48" t="s">
        <v>247</v>
      </c>
    </row>
    <row r="4" spans="1:13">
      <c r="A4" s="37" t="s">
        <v>179</v>
      </c>
      <c r="B4" s="38">
        <v>8.6666150000000002</v>
      </c>
      <c r="C4" s="38">
        <v>91.333385000000007</v>
      </c>
      <c r="D4" s="38">
        <v>35.053514</v>
      </c>
      <c r="E4" s="38">
        <v>56.279871</v>
      </c>
      <c r="F4" s="15">
        <v>9.5751609999999996</v>
      </c>
      <c r="G4" s="38">
        <v>90.424839000000006</v>
      </c>
      <c r="H4" s="38">
        <v>16.540675</v>
      </c>
      <c r="I4" s="38">
        <v>73.884163000000001</v>
      </c>
      <c r="J4" s="15">
        <v>7.575882</v>
      </c>
      <c r="K4" s="38">
        <v>92.424118000000007</v>
      </c>
      <c r="L4" s="38">
        <v>58.025821999999998</v>
      </c>
      <c r="M4" s="38">
        <v>34.398296000000002</v>
      </c>
    </row>
    <row r="5" spans="1:13">
      <c r="A5" s="51" t="s">
        <v>79</v>
      </c>
      <c r="B5" s="38">
        <v>11.436883</v>
      </c>
      <c r="C5" s="38">
        <v>88.563117000000005</v>
      </c>
      <c r="D5" s="38">
        <v>35.840699999999998</v>
      </c>
      <c r="E5" s="38">
        <v>52.722417</v>
      </c>
      <c r="F5" s="15">
        <v>12.230769</v>
      </c>
      <c r="G5" s="38">
        <v>87.769231000000005</v>
      </c>
      <c r="H5" s="38">
        <v>21.204232000000001</v>
      </c>
      <c r="I5" s="38">
        <v>66.564999</v>
      </c>
      <c r="J5" s="15">
        <v>9.2598330000000004</v>
      </c>
      <c r="K5" s="38">
        <v>90.740167</v>
      </c>
      <c r="L5" s="38">
        <v>63.978749999999998</v>
      </c>
      <c r="M5" s="38">
        <v>26.761417000000002</v>
      </c>
    </row>
    <row r="6" spans="1:13">
      <c r="A6" s="51" t="s">
        <v>80</v>
      </c>
      <c r="B6" s="38">
        <v>5.3534819999999996</v>
      </c>
      <c r="C6" s="38">
        <v>94.646518</v>
      </c>
      <c r="D6" s="38">
        <v>34.421903999999998</v>
      </c>
      <c r="E6" s="38">
        <v>60.224614000000003</v>
      </c>
      <c r="F6" s="15">
        <v>7.607704</v>
      </c>
      <c r="G6" s="38">
        <v>92.392296000000002</v>
      </c>
      <c r="H6" s="38">
        <v>8.7610510000000001</v>
      </c>
      <c r="I6" s="38">
        <v>83.631245000000007</v>
      </c>
      <c r="J6" s="15">
        <v>2.7177579999999999</v>
      </c>
      <c r="K6" s="38">
        <v>97.282241999999997</v>
      </c>
      <c r="L6" s="38">
        <v>60.339713000000003</v>
      </c>
      <c r="M6" s="38">
        <v>36.942529</v>
      </c>
    </row>
    <row r="7" spans="1:13">
      <c r="A7" s="51" t="s">
        <v>81</v>
      </c>
      <c r="B7" s="38">
        <v>6.7095929999999999</v>
      </c>
      <c r="C7" s="38">
        <v>93.290407000000002</v>
      </c>
      <c r="D7" s="38">
        <v>43.355567999999998</v>
      </c>
      <c r="E7" s="38">
        <v>49.934838999999997</v>
      </c>
      <c r="F7" s="15">
        <v>8.9150670000000005</v>
      </c>
      <c r="G7" s="38">
        <v>91.084933000000007</v>
      </c>
      <c r="H7" s="38">
        <v>21.960343000000002</v>
      </c>
      <c r="I7" s="38">
        <v>69.124589999999998</v>
      </c>
      <c r="J7" s="15">
        <v>2.1309399999999998</v>
      </c>
      <c r="K7" s="38">
        <v>97.869060000000005</v>
      </c>
      <c r="L7" s="38">
        <v>75.901506999999995</v>
      </c>
      <c r="M7" s="38">
        <v>21.967554</v>
      </c>
    </row>
    <row r="8" spans="1:13">
      <c r="A8" s="51" t="s">
        <v>82</v>
      </c>
      <c r="B8" s="38">
        <v>6.1221370000000004</v>
      </c>
      <c r="C8" s="38">
        <v>93.877863000000005</v>
      </c>
      <c r="D8" s="38">
        <v>13.886312</v>
      </c>
      <c r="E8" s="38">
        <v>79.991551000000001</v>
      </c>
      <c r="F8" s="15">
        <v>6.1314640000000002</v>
      </c>
      <c r="G8" s="38">
        <v>93.868536000000006</v>
      </c>
      <c r="H8" s="38">
        <v>9.1578879999999998</v>
      </c>
      <c r="I8" s="38">
        <v>84.710648000000006</v>
      </c>
      <c r="J8" s="15">
        <v>6.0537669999999997</v>
      </c>
      <c r="K8" s="38">
        <v>93.946233000000007</v>
      </c>
      <c r="L8" s="38">
        <v>20.899519000000002</v>
      </c>
      <c r="M8" s="38">
        <v>73.046715000000006</v>
      </c>
    </row>
    <row r="9" spans="1:13">
      <c r="A9" s="51" t="s">
        <v>83</v>
      </c>
      <c r="B9" s="38">
        <v>7.280138</v>
      </c>
      <c r="C9" s="38">
        <v>92.719862000000006</v>
      </c>
      <c r="D9" s="38">
        <v>59.301200000000001</v>
      </c>
      <c r="E9" s="38">
        <v>33.418663000000002</v>
      </c>
      <c r="F9" s="15">
        <v>8.7131910000000001</v>
      </c>
      <c r="G9" s="38">
        <v>91.286809000000005</v>
      </c>
      <c r="H9" s="38">
        <v>31.876857000000001</v>
      </c>
      <c r="I9" s="38">
        <v>59.409951999999997</v>
      </c>
      <c r="J9" s="15">
        <v>6.8993500000000001</v>
      </c>
      <c r="K9" s="38">
        <v>93.100650000000002</v>
      </c>
      <c r="L9" s="38">
        <v>78.764921000000001</v>
      </c>
      <c r="M9" s="38">
        <v>14.335729000000001</v>
      </c>
    </row>
    <row r="10" spans="1:13">
      <c r="A10" s="51" t="s">
        <v>84</v>
      </c>
      <c r="B10" s="38">
        <v>10.489872</v>
      </c>
      <c r="C10" s="38">
        <v>89.510127999999995</v>
      </c>
      <c r="D10" s="38">
        <v>50.830446000000002</v>
      </c>
      <c r="E10" s="38">
        <v>38.679681000000002</v>
      </c>
      <c r="F10" s="15">
        <v>6.1362550000000002</v>
      </c>
      <c r="G10" s="38">
        <v>93.863744999999994</v>
      </c>
      <c r="H10" s="38">
        <v>35.027225999999999</v>
      </c>
      <c r="I10" s="38">
        <v>58.836519000000003</v>
      </c>
      <c r="J10" s="15">
        <v>15.977081</v>
      </c>
      <c r="K10" s="38">
        <v>84.022919000000002</v>
      </c>
      <c r="L10" s="38">
        <v>67.165071999999995</v>
      </c>
      <c r="M10" s="38">
        <v>16.857847</v>
      </c>
    </row>
    <row r="11" spans="1:13">
      <c r="A11" s="51" t="s">
        <v>85</v>
      </c>
      <c r="B11" s="38">
        <v>8.8712590000000002</v>
      </c>
      <c r="C11" s="38">
        <v>91.128741000000005</v>
      </c>
      <c r="D11" s="38">
        <v>28.674679000000001</v>
      </c>
      <c r="E11" s="38">
        <v>62.454062</v>
      </c>
      <c r="F11" s="15">
        <v>8.5164709999999992</v>
      </c>
      <c r="G11" s="38">
        <v>91.483529000000004</v>
      </c>
      <c r="H11" s="38">
        <v>15.237190999999999</v>
      </c>
      <c r="I11" s="38">
        <v>76.246337999999994</v>
      </c>
      <c r="J11" s="15">
        <v>9.3772549999999999</v>
      </c>
      <c r="K11" s="38">
        <v>90.622744999999995</v>
      </c>
      <c r="L11" s="38">
        <v>51.765065</v>
      </c>
      <c r="M11" s="38">
        <v>38.857680000000002</v>
      </c>
    </row>
    <row r="12" spans="1:13">
      <c r="A12" s="51" t="s">
        <v>86</v>
      </c>
      <c r="B12" s="38">
        <v>9.8276000000000003</v>
      </c>
      <c r="C12" s="38">
        <v>90.172399999999996</v>
      </c>
      <c r="D12" s="38">
        <v>32.495384000000001</v>
      </c>
      <c r="E12" s="38">
        <v>57.677016000000002</v>
      </c>
      <c r="F12" s="15">
        <v>12.052965</v>
      </c>
      <c r="G12" s="38">
        <v>87.947035</v>
      </c>
      <c r="H12" s="38">
        <v>13.760007</v>
      </c>
      <c r="I12" s="38">
        <v>74.187027</v>
      </c>
      <c r="J12" s="15">
        <v>6.3147630000000001</v>
      </c>
      <c r="K12" s="38">
        <v>93.685237000000001</v>
      </c>
      <c r="L12" s="38">
        <v>61.920775999999996</v>
      </c>
      <c r="M12" s="38">
        <v>31.764461000000001</v>
      </c>
    </row>
    <row r="13" spans="1:13">
      <c r="A13" s="51" t="s">
        <v>87</v>
      </c>
      <c r="B13" s="38">
        <v>9.5137579999999993</v>
      </c>
      <c r="C13" s="38">
        <v>90.486242000000004</v>
      </c>
      <c r="D13" s="38">
        <v>10.325727000000001</v>
      </c>
      <c r="E13" s="38">
        <v>80.160516000000001</v>
      </c>
      <c r="F13" s="15">
        <v>9.9354449999999996</v>
      </c>
      <c r="G13" s="38">
        <v>90.064554999999999</v>
      </c>
      <c r="H13" s="38">
        <v>6.554589</v>
      </c>
      <c r="I13" s="38">
        <v>83.509966000000006</v>
      </c>
      <c r="J13" s="15">
        <v>8.6422299999999996</v>
      </c>
      <c r="K13" s="38">
        <v>91.357770000000002</v>
      </c>
      <c r="L13" s="38">
        <v>15.853025000000001</v>
      </c>
      <c r="M13" s="38">
        <v>75.504745</v>
      </c>
    </row>
    <row r="14" spans="1:13">
      <c r="A14" s="51" t="s">
        <v>88</v>
      </c>
      <c r="B14" s="38">
        <v>8.9343160000000008</v>
      </c>
      <c r="C14" s="38">
        <v>91.065684000000005</v>
      </c>
      <c r="D14" s="38">
        <v>18.270932999999999</v>
      </c>
      <c r="E14" s="38">
        <v>72.794751000000005</v>
      </c>
      <c r="F14" s="15">
        <v>10.737206</v>
      </c>
      <c r="G14" s="38">
        <v>89.262794</v>
      </c>
      <c r="H14" s="38">
        <v>5.6855370000000001</v>
      </c>
      <c r="I14" s="38">
        <v>83.577257000000003</v>
      </c>
      <c r="J14" s="15">
        <v>4.8008319999999998</v>
      </c>
      <c r="K14" s="38">
        <v>95.199168</v>
      </c>
      <c r="L14" s="38">
        <v>42.983035000000001</v>
      </c>
      <c r="M14" s="38">
        <v>52.216132999999999</v>
      </c>
    </row>
    <row r="15" spans="1:13">
      <c r="A15" s="51" t="s">
        <v>89</v>
      </c>
      <c r="B15" s="38">
        <v>5.6208270000000002</v>
      </c>
      <c r="C15" s="38">
        <v>94.379172999999994</v>
      </c>
      <c r="D15" s="38">
        <v>78.850521000000001</v>
      </c>
      <c r="E15" s="38">
        <v>15.528653</v>
      </c>
      <c r="F15" s="15">
        <v>7.4125940000000003</v>
      </c>
      <c r="G15" s="38">
        <v>92.587406000000001</v>
      </c>
      <c r="H15" s="38">
        <v>64.596441999999996</v>
      </c>
      <c r="I15" s="38">
        <v>27.990964999999999</v>
      </c>
      <c r="J15" s="15">
        <v>4.4132920000000002</v>
      </c>
      <c r="K15" s="38">
        <v>95.586708000000002</v>
      </c>
      <c r="L15" s="38">
        <v>90.353810999999993</v>
      </c>
      <c r="M15" s="38">
        <v>5.2328979999999996</v>
      </c>
    </row>
    <row r="16" spans="1:13">
      <c r="A16" s="51" t="s">
        <v>90</v>
      </c>
      <c r="B16" s="38">
        <v>7.7337170000000004</v>
      </c>
      <c r="C16" s="38">
        <v>92.266283000000001</v>
      </c>
      <c r="D16" s="38">
        <v>27.434469</v>
      </c>
      <c r="E16" s="38">
        <v>64.831813999999994</v>
      </c>
      <c r="F16" s="15">
        <v>6.9834269999999998</v>
      </c>
      <c r="G16" s="38">
        <v>93.016572999999994</v>
      </c>
      <c r="H16" s="38">
        <v>17.463913000000002</v>
      </c>
      <c r="I16" s="38">
        <v>75.552660000000003</v>
      </c>
      <c r="J16" s="15">
        <v>10.716082999999999</v>
      </c>
      <c r="K16" s="38">
        <v>89.283917000000002</v>
      </c>
      <c r="L16" s="38">
        <v>44.113320999999999</v>
      </c>
      <c r="M16" s="38">
        <v>45.170596000000003</v>
      </c>
    </row>
    <row r="17" spans="1:13">
      <c r="A17" s="51" t="s">
        <v>91</v>
      </c>
      <c r="B17" s="38">
        <v>8.9944469999999992</v>
      </c>
      <c r="C17" s="38">
        <v>91.005553000000006</v>
      </c>
      <c r="D17" s="38">
        <v>29.176036</v>
      </c>
      <c r="E17" s="38">
        <v>61.829517000000003</v>
      </c>
      <c r="F17" s="15">
        <v>7.2517899999999997</v>
      </c>
      <c r="G17" s="38">
        <v>92.74821</v>
      </c>
      <c r="H17" s="38">
        <v>7.0807289999999998</v>
      </c>
      <c r="I17" s="38">
        <v>85.667480999999995</v>
      </c>
      <c r="J17" s="15">
        <v>10.222806</v>
      </c>
      <c r="K17" s="38">
        <v>89.777193999999994</v>
      </c>
      <c r="L17" s="38">
        <v>46.065027000000001</v>
      </c>
      <c r="M17" s="38">
        <v>43.712167000000001</v>
      </c>
    </row>
    <row r="18" spans="1:13">
      <c r="A18" s="51" t="s">
        <v>92</v>
      </c>
      <c r="B18" s="38">
        <v>8.0690570000000008</v>
      </c>
      <c r="C18" s="38">
        <v>91.930942999999999</v>
      </c>
      <c r="D18" s="38">
        <v>18.585296</v>
      </c>
      <c r="E18" s="38">
        <v>73.345647</v>
      </c>
      <c r="F18" s="15">
        <v>7.6555790000000004</v>
      </c>
      <c r="G18" s="38">
        <v>92.344420999999997</v>
      </c>
      <c r="H18" s="38">
        <v>14.127705000000001</v>
      </c>
      <c r="I18" s="38">
        <v>78.216716000000005</v>
      </c>
      <c r="J18" s="15">
        <v>8.3735020000000002</v>
      </c>
      <c r="K18" s="38">
        <v>91.626497999999998</v>
      </c>
      <c r="L18" s="38">
        <v>28.455089999999998</v>
      </c>
      <c r="M18" s="38">
        <v>63.171408</v>
      </c>
    </row>
    <row r="19" spans="1:13">
      <c r="A19" s="51" t="s">
        <v>93</v>
      </c>
      <c r="B19" s="38">
        <v>7.9072589999999998</v>
      </c>
      <c r="C19" s="38">
        <v>92.092741000000004</v>
      </c>
      <c r="D19" s="38">
        <v>13.812858</v>
      </c>
      <c r="E19" s="38">
        <v>78.279882999999998</v>
      </c>
      <c r="F19" s="15">
        <v>8.6377939999999995</v>
      </c>
      <c r="G19" s="38">
        <v>91.362206</v>
      </c>
      <c r="H19" s="38">
        <v>7.6752200000000004</v>
      </c>
      <c r="I19" s="38">
        <v>83.686986000000005</v>
      </c>
      <c r="J19" s="15">
        <v>6.0593539999999999</v>
      </c>
      <c r="K19" s="38">
        <v>93.940646000000001</v>
      </c>
      <c r="L19" s="38">
        <v>28.388466000000001</v>
      </c>
      <c r="M19" s="38">
        <v>65.552181000000004</v>
      </c>
    </row>
    <row r="20" spans="1:13">
      <c r="A20" s="51" t="s">
        <v>94</v>
      </c>
      <c r="B20" s="38">
        <v>8.3433399999999995</v>
      </c>
      <c r="C20" s="38">
        <v>91.656660000000002</v>
      </c>
      <c r="D20" s="38">
        <v>28.323891</v>
      </c>
      <c r="E20" s="38">
        <v>63.332768999999999</v>
      </c>
      <c r="F20" s="15">
        <v>9.1982689999999998</v>
      </c>
      <c r="G20" s="38">
        <v>90.801731000000004</v>
      </c>
      <c r="H20" s="38">
        <v>15.830190999999999</v>
      </c>
      <c r="I20" s="38">
        <v>74.971541000000002</v>
      </c>
      <c r="J20" s="15">
        <v>4.3215199999999996</v>
      </c>
      <c r="K20" s="38">
        <v>95.678479999999993</v>
      </c>
      <c r="L20" s="38">
        <v>61.608718000000003</v>
      </c>
      <c r="M20" s="38">
        <v>34.069761999999997</v>
      </c>
    </row>
    <row r="21" spans="1:13">
      <c r="A21" s="51" t="s">
        <v>95</v>
      </c>
      <c r="B21" s="38">
        <v>7.081607</v>
      </c>
      <c r="C21" s="38">
        <v>92.918392999999995</v>
      </c>
      <c r="D21" s="38">
        <v>17.814474000000001</v>
      </c>
      <c r="E21" s="38">
        <v>75.103917999999993</v>
      </c>
      <c r="F21" s="15">
        <v>3.9976159999999998</v>
      </c>
      <c r="G21" s="38">
        <v>96.002384000000006</v>
      </c>
      <c r="H21" s="38">
        <v>11.86895</v>
      </c>
      <c r="I21" s="38">
        <v>84.133433999999994</v>
      </c>
      <c r="J21" s="15">
        <v>14.293464999999999</v>
      </c>
      <c r="K21" s="38">
        <v>85.706535000000002</v>
      </c>
      <c r="L21" s="38">
        <v>29.255841</v>
      </c>
      <c r="M21" s="38">
        <v>56.450693999999999</v>
      </c>
    </row>
    <row r="22" spans="1:13">
      <c r="A22" s="51" t="s">
        <v>96</v>
      </c>
      <c r="B22" s="38">
        <v>8.8925409999999996</v>
      </c>
      <c r="C22" s="38">
        <v>91.107459000000006</v>
      </c>
      <c r="D22" s="38">
        <v>7.6380850000000002</v>
      </c>
      <c r="E22" s="38">
        <v>83.469374999999999</v>
      </c>
      <c r="F22" s="15">
        <v>7.7402889999999998</v>
      </c>
      <c r="G22" s="38">
        <v>92.259710999999996</v>
      </c>
      <c r="H22" s="38">
        <v>6.6990449999999999</v>
      </c>
      <c r="I22" s="38">
        <v>85.560665999999998</v>
      </c>
      <c r="J22" s="15">
        <v>14.548698999999999</v>
      </c>
      <c r="K22" s="38">
        <v>85.451301000000001</v>
      </c>
      <c r="L22" s="38">
        <v>11.227912</v>
      </c>
      <c r="M22" s="38">
        <v>74.223388999999997</v>
      </c>
    </row>
    <row r="23" spans="1:13">
      <c r="A23" s="51" t="s">
        <v>97</v>
      </c>
      <c r="B23" s="38">
        <v>8.5400360000000006</v>
      </c>
      <c r="C23" s="38">
        <v>91.459963999999999</v>
      </c>
      <c r="D23" s="38">
        <v>17.150493999999998</v>
      </c>
      <c r="E23" s="38">
        <v>74.309469000000007</v>
      </c>
      <c r="F23" s="15">
        <v>7.2613950000000003</v>
      </c>
      <c r="G23" s="38">
        <v>92.738605000000007</v>
      </c>
      <c r="H23" s="38">
        <v>12.950011</v>
      </c>
      <c r="I23" s="38">
        <v>79.788594000000003</v>
      </c>
      <c r="J23" s="15">
        <v>18.748919999999998</v>
      </c>
      <c r="K23" s="38">
        <v>81.251080000000002</v>
      </c>
      <c r="L23" s="38">
        <v>47.546410999999999</v>
      </c>
      <c r="M23" s="38">
        <v>33.704669000000003</v>
      </c>
    </row>
    <row r="24" spans="1:13">
      <c r="A24" s="51" t="s">
        <v>98</v>
      </c>
      <c r="B24" s="38">
        <v>9.6739949999999997</v>
      </c>
      <c r="C24" s="38">
        <v>90.326004999999995</v>
      </c>
      <c r="D24" s="38">
        <v>12.39321</v>
      </c>
      <c r="E24" s="38">
        <v>77.932794000000001</v>
      </c>
      <c r="F24" s="15">
        <v>10.59437</v>
      </c>
      <c r="G24" s="38">
        <v>89.405630000000002</v>
      </c>
      <c r="H24" s="38">
        <v>3.80158</v>
      </c>
      <c r="I24" s="38">
        <v>85.604050000000001</v>
      </c>
      <c r="J24" s="15">
        <v>7.0901120000000004</v>
      </c>
      <c r="K24" s="38">
        <v>92.909887999999995</v>
      </c>
      <c r="L24" s="38">
        <v>22.725892000000002</v>
      </c>
      <c r="M24" s="38">
        <v>70.183995999999993</v>
      </c>
    </row>
    <row r="25" spans="1:13">
      <c r="A25" s="51" t="s">
        <v>99</v>
      </c>
      <c r="B25" s="38">
        <v>11.651588</v>
      </c>
      <c r="C25" s="38">
        <v>88.348411999999996</v>
      </c>
      <c r="D25" s="38">
        <v>23.393360999999999</v>
      </c>
      <c r="E25" s="38">
        <v>64.955050999999997</v>
      </c>
      <c r="F25" s="15">
        <v>9.3154920000000008</v>
      </c>
      <c r="G25" s="38">
        <v>90.684507999999994</v>
      </c>
      <c r="H25" s="38">
        <v>11.958874</v>
      </c>
      <c r="I25" s="38">
        <v>78.725633999999999</v>
      </c>
      <c r="J25" s="15">
        <v>16.105858999999999</v>
      </c>
      <c r="K25" s="38">
        <v>83.894141000000005</v>
      </c>
      <c r="L25" s="38">
        <v>41.739927999999999</v>
      </c>
      <c r="M25" s="38">
        <v>42.154212999999999</v>
      </c>
    </row>
    <row r="26" spans="1:13">
      <c r="A26" s="51" t="s">
        <v>100</v>
      </c>
      <c r="B26" s="38">
        <v>6.0868890000000002</v>
      </c>
      <c r="C26" s="38">
        <v>93.913111000000001</v>
      </c>
      <c r="D26" s="38">
        <v>38.679837999999997</v>
      </c>
      <c r="E26" s="38">
        <v>55.233272999999997</v>
      </c>
      <c r="F26" s="15">
        <v>6.5405949999999997</v>
      </c>
      <c r="G26" s="38">
        <v>93.459405000000004</v>
      </c>
      <c r="H26" s="38">
        <v>15.956562</v>
      </c>
      <c r="I26" s="38">
        <v>77.502843999999996</v>
      </c>
      <c r="J26" s="15">
        <v>5.4926329999999997</v>
      </c>
      <c r="K26" s="38">
        <v>94.507367000000002</v>
      </c>
      <c r="L26" s="38">
        <v>72.172920000000005</v>
      </c>
      <c r="M26" s="38">
        <v>22.334447000000001</v>
      </c>
    </row>
    <row r="27" spans="1:13">
      <c r="A27" s="51" t="s">
        <v>101</v>
      </c>
      <c r="B27" s="38">
        <v>16.480907999999999</v>
      </c>
      <c r="C27" s="38">
        <v>83.519092000000001</v>
      </c>
      <c r="D27" s="38">
        <v>48.895166000000003</v>
      </c>
      <c r="E27" s="38">
        <v>34.623925999999997</v>
      </c>
      <c r="F27" s="15">
        <v>15.290253999999999</v>
      </c>
      <c r="G27" s="38">
        <v>84.709745999999996</v>
      </c>
      <c r="H27" s="38">
        <v>41.731011000000002</v>
      </c>
      <c r="I27" s="38">
        <v>42.978735</v>
      </c>
      <c r="J27" s="15">
        <v>21.596247999999999</v>
      </c>
      <c r="K27" s="38">
        <v>78.403751999999997</v>
      </c>
      <c r="L27" s="38">
        <v>60.853237</v>
      </c>
      <c r="M27" s="38">
        <v>17.550515000000001</v>
      </c>
    </row>
    <row r="28" spans="1:13">
      <c r="A28" s="51" t="s">
        <v>102</v>
      </c>
      <c r="B28" s="38">
        <v>8.8173680000000001</v>
      </c>
      <c r="C28" s="38">
        <v>91.182631999999998</v>
      </c>
      <c r="D28" s="38">
        <v>11.189486</v>
      </c>
      <c r="E28" s="38">
        <v>79.993145999999996</v>
      </c>
      <c r="F28" s="15">
        <v>9.8796649999999993</v>
      </c>
      <c r="G28" s="38">
        <v>90.120334999999997</v>
      </c>
      <c r="H28" s="38">
        <v>5.9044829999999999</v>
      </c>
      <c r="I28" s="38">
        <v>84.215851999999998</v>
      </c>
      <c r="J28" s="22" t="s">
        <v>223</v>
      </c>
      <c r="K28" s="42" t="s">
        <v>223</v>
      </c>
      <c r="L28" s="42" t="s">
        <v>223</v>
      </c>
      <c r="M28" s="42" t="s">
        <v>223</v>
      </c>
    </row>
    <row r="29" spans="1:13">
      <c r="A29" s="51" t="s">
        <v>103</v>
      </c>
      <c r="B29" s="38">
        <v>4.9371770000000001</v>
      </c>
      <c r="C29" s="38">
        <v>95.062822999999995</v>
      </c>
      <c r="D29" s="38">
        <v>26.235598</v>
      </c>
      <c r="E29" s="38">
        <v>68.827224000000001</v>
      </c>
      <c r="F29" s="15">
        <v>4.4709240000000001</v>
      </c>
      <c r="G29" s="38">
        <v>95.529076000000003</v>
      </c>
      <c r="H29" s="38">
        <v>18.709067000000001</v>
      </c>
      <c r="I29" s="38">
        <v>76.820008000000001</v>
      </c>
      <c r="J29" s="15">
        <v>9.0888480000000005</v>
      </c>
      <c r="K29" s="38">
        <v>90.911152000000001</v>
      </c>
      <c r="L29" s="38">
        <v>55.607672000000001</v>
      </c>
      <c r="M29" s="38">
        <v>35.303479000000003</v>
      </c>
    </row>
    <row r="30" spans="1:13">
      <c r="A30" s="51" t="s">
        <v>104</v>
      </c>
      <c r="B30" s="38">
        <v>9.1708130000000008</v>
      </c>
      <c r="C30" s="38">
        <v>90.829187000000005</v>
      </c>
      <c r="D30" s="38">
        <v>29.232617999999999</v>
      </c>
      <c r="E30" s="38">
        <v>61.596569000000002</v>
      </c>
      <c r="F30" s="15">
        <v>8.7364010000000007</v>
      </c>
      <c r="G30" s="38">
        <v>91.263598999999999</v>
      </c>
      <c r="H30" s="38">
        <v>23.213107000000001</v>
      </c>
      <c r="I30" s="38">
        <v>68.050492000000006</v>
      </c>
      <c r="J30" s="22" t="s">
        <v>223</v>
      </c>
      <c r="K30" s="42" t="s">
        <v>223</v>
      </c>
      <c r="L30" s="42" t="s">
        <v>223</v>
      </c>
      <c r="M30" s="42" t="s">
        <v>223</v>
      </c>
    </row>
    <row r="31" spans="1:13">
      <c r="A31" s="51" t="s">
        <v>105</v>
      </c>
      <c r="B31" s="38">
        <v>8.517315</v>
      </c>
      <c r="C31" s="38">
        <v>91.482685000000004</v>
      </c>
      <c r="D31" s="38">
        <v>24.534177</v>
      </c>
      <c r="E31" s="38">
        <v>66.948508000000004</v>
      </c>
      <c r="F31" s="15">
        <v>7.4717279999999997</v>
      </c>
      <c r="G31" s="38">
        <v>92.528272000000001</v>
      </c>
      <c r="H31" s="38">
        <v>12.425216000000001</v>
      </c>
      <c r="I31" s="38">
        <v>80.103057000000007</v>
      </c>
      <c r="J31" s="15">
        <v>11.590244</v>
      </c>
      <c r="K31" s="38">
        <v>88.409756000000002</v>
      </c>
      <c r="L31" s="38">
        <v>55.021000000000001</v>
      </c>
      <c r="M31" s="38">
        <v>33.388756000000001</v>
      </c>
    </row>
    <row r="32" spans="1:13">
      <c r="A32" s="51" t="s">
        <v>106</v>
      </c>
      <c r="B32" s="38">
        <v>6.8522629999999998</v>
      </c>
      <c r="C32" s="38">
        <v>93.147737000000006</v>
      </c>
      <c r="D32" s="38">
        <v>61.326708000000004</v>
      </c>
      <c r="E32" s="38">
        <v>31.821028999999999</v>
      </c>
      <c r="F32" s="15">
        <v>10.401624</v>
      </c>
      <c r="G32" s="38">
        <v>89.598376000000002</v>
      </c>
      <c r="H32" s="38">
        <v>35.235982999999997</v>
      </c>
      <c r="I32" s="38">
        <v>54.362392999999997</v>
      </c>
      <c r="J32" s="15">
        <v>5.3475359999999998</v>
      </c>
      <c r="K32" s="38">
        <v>94.652463999999995</v>
      </c>
      <c r="L32" s="38">
        <v>78.889084999999994</v>
      </c>
      <c r="M32" s="38">
        <v>15.763379</v>
      </c>
    </row>
    <row r="33" spans="1:13">
      <c r="A33" s="51" t="s">
        <v>107</v>
      </c>
      <c r="B33" s="38">
        <v>7.6743439999999996</v>
      </c>
      <c r="C33" s="38">
        <v>92.325655999999995</v>
      </c>
      <c r="D33" s="38">
        <v>32.572150000000001</v>
      </c>
      <c r="E33" s="38">
        <v>59.753506000000002</v>
      </c>
      <c r="F33" s="15">
        <v>7.371683</v>
      </c>
      <c r="G33" s="38">
        <v>92.628316999999996</v>
      </c>
      <c r="H33" s="38">
        <v>25.284701999999999</v>
      </c>
      <c r="I33" s="38">
        <v>67.343615</v>
      </c>
      <c r="J33" s="15">
        <v>9.0124309999999994</v>
      </c>
      <c r="K33" s="38">
        <v>90.987568999999993</v>
      </c>
      <c r="L33" s="38">
        <v>64.875055000000003</v>
      </c>
      <c r="M33" s="38">
        <v>26.112514000000001</v>
      </c>
    </row>
    <row r="34" spans="1:13">
      <c r="A34" s="51" t="s">
        <v>108</v>
      </c>
      <c r="B34" s="38">
        <v>10.529795</v>
      </c>
      <c r="C34" s="38">
        <v>89.470205000000007</v>
      </c>
      <c r="D34" s="38">
        <v>14.275181999999999</v>
      </c>
      <c r="E34" s="38">
        <v>75.195023000000006</v>
      </c>
      <c r="F34" s="15">
        <v>8.1575419999999994</v>
      </c>
      <c r="G34" s="38">
        <v>91.842457999999993</v>
      </c>
      <c r="H34" s="38">
        <v>8.0831119999999999</v>
      </c>
      <c r="I34" s="38">
        <v>83.759345999999994</v>
      </c>
      <c r="J34" s="15">
        <v>14.681891</v>
      </c>
      <c r="K34" s="38">
        <v>85.318109000000007</v>
      </c>
      <c r="L34" s="38">
        <v>26.862977000000001</v>
      </c>
      <c r="M34" s="38">
        <v>58.455132999999996</v>
      </c>
    </row>
    <row r="35" spans="1:13">
      <c r="A35" s="51" t="s">
        <v>109</v>
      </c>
      <c r="B35" s="38">
        <v>5.6298329999999996</v>
      </c>
      <c r="C35" s="38">
        <v>94.370166999999995</v>
      </c>
      <c r="D35" s="38">
        <v>52.155901</v>
      </c>
      <c r="E35" s="38">
        <v>42.214266000000002</v>
      </c>
      <c r="F35" s="15">
        <v>9.2820699999999992</v>
      </c>
      <c r="G35" s="38">
        <v>90.717929999999996</v>
      </c>
      <c r="H35" s="38">
        <v>25.096612</v>
      </c>
      <c r="I35" s="38">
        <v>65.621318000000002</v>
      </c>
      <c r="J35" s="15">
        <v>3.309869</v>
      </c>
      <c r="K35" s="38">
        <v>96.690130999999994</v>
      </c>
      <c r="L35" s="38">
        <v>68.734404999999995</v>
      </c>
      <c r="M35" s="38">
        <v>27.955725999999999</v>
      </c>
    </row>
    <row r="36" spans="1:13">
      <c r="A36" s="51" t="s">
        <v>110</v>
      </c>
      <c r="B36" s="38">
        <v>8.7463359999999994</v>
      </c>
      <c r="C36" s="38">
        <v>91.253664000000001</v>
      </c>
      <c r="D36" s="38">
        <v>14.521305999999999</v>
      </c>
      <c r="E36" s="38">
        <v>76.732356999999993</v>
      </c>
      <c r="F36" s="15">
        <v>7.3532590000000004</v>
      </c>
      <c r="G36" s="38">
        <v>92.646741000000006</v>
      </c>
      <c r="H36" s="38">
        <v>6.2698859999999996</v>
      </c>
      <c r="I36" s="38">
        <v>86.376856000000004</v>
      </c>
      <c r="J36" s="15">
        <v>9.8811280000000004</v>
      </c>
      <c r="K36" s="38">
        <v>90.118871999999996</v>
      </c>
      <c r="L36" s="38">
        <v>25.863652999999999</v>
      </c>
      <c r="M36" s="38">
        <v>64.255218999999997</v>
      </c>
    </row>
    <row r="37" spans="1:13">
      <c r="A37" s="51" t="s">
        <v>111</v>
      </c>
      <c r="B37" s="38">
        <v>10.131732</v>
      </c>
      <c r="C37" s="38">
        <v>89.868268</v>
      </c>
      <c r="D37" s="38">
        <v>27.633586000000001</v>
      </c>
      <c r="E37" s="38">
        <v>62.234681999999999</v>
      </c>
      <c r="F37" s="15">
        <v>9.7372720000000008</v>
      </c>
      <c r="G37" s="38">
        <v>90.262727999999996</v>
      </c>
      <c r="H37" s="38">
        <v>11.026816999999999</v>
      </c>
      <c r="I37" s="38">
        <v>79.235911999999999</v>
      </c>
      <c r="J37" s="15">
        <v>10.34202</v>
      </c>
      <c r="K37" s="38">
        <v>89.657979999999995</v>
      </c>
      <c r="L37" s="38">
        <v>49.461751</v>
      </c>
      <c r="M37" s="38">
        <v>40.196229000000002</v>
      </c>
    </row>
    <row r="38" spans="1:13">
      <c r="A38" s="51" t="s">
        <v>112</v>
      </c>
      <c r="B38" s="38">
        <v>15.248239</v>
      </c>
      <c r="C38" s="38">
        <v>84.751761000000002</v>
      </c>
      <c r="D38" s="38">
        <v>22.573408000000001</v>
      </c>
      <c r="E38" s="38">
        <v>62.178353000000001</v>
      </c>
      <c r="F38" s="15">
        <v>15.695819999999999</v>
      </c>
      <c r="G38" s="38">
        <v>84.304180000000002</v>
      </c>
      <c r="H38" s="38">
        <v>15.014925</v>
      </c>
      <c r="I38" s="38">
        <v>69.289254999999997</v>
      </c>
      <c r="J38" s="22" t="s">
        <v>223</v>
      </c>
      <c r="K38" s="42" t="s">
        <v>223</v>
      </c>
      <c r="L38" s="42" t="s">
        <v>223</v>
      </c>
      <c r="M38" s="42" t="s">
        <v>223</v>
      </c>
    </row>
    <row r="39" spans="1:13">
      <c r="A39" s="51" t="s">
        <v>113</v>
      </c>
      <c r="B39" s="38">
        <v>7.9919609999999999</v>
      </c>
      <c r="C39" s="38">
        <v>92.008038999999997</v>
      </c>
      <c r="D39" s="38">
        <v>5.0896090000000003</v>
      </c>
      <c r="E39" s="38">
        <v>86.918430000000001</v>
      </c>
      <c r="F39" s="15">
        <v>7.9881789999999997</v>
      </c>
      <c r="G39" s="38">
        <v>92.011820999999998</v>
      </c>
      <c r="H39" s="38">
        <v>2.3313920000000001</v>
      </c>
      <c r="I39" s="38">
        <v>89.680428000000006</v>
      </c>
      <c r="J39" s="15">
        <v>6.363003</v>
      </c>
      <c r="K39" s="38">
        <v>93.636996999999994</v>
      </c>
      <c r="L39" s="38">
        <v>18.111547999999999</v>
      </c>
      <c r="M39" s="38">
        <v>75.525448999999995</v>
      </c>
    </row>
    <row r="40" spans="1:13">
      <c r="A40" s="51" t="s">
        <v>114</v>
      </c>
      <c r="B40" s="38">
        <v>8.0542689999999997</v>
      </c>
      <c r="C40" s="38">
        <v>91.945730999999995</v>
      </c>
      <c r="D40" s="38">
        <v>33.705542000000001</v>
      </c>
      <c r="E40" s="38">
        <v>58.240189000000001</v>
      </c>
      <c r="F40" s="15">
        <v>8.3921100000000006</v>
      </c>
      <c r="G40" s="38">
        <v>91.607889999999998</v>
      </c>
      <c r="H40" s="38">
        <v>18.041269</v>
      </c>
      <c r="I40" s="38">
        <v>73.566620999999998</v>
      </c>
      <c r="J40" s="15">
        <v>7.5438989999999997</v>
      </c>
      <c r="K40" s="38">
        <v>92.456101000000004</v>
      </c>
      <c r="L40" s="38">
        <v>57.677298</v>
      </c>
      <c r="M40" s="38">
        <v>34.778803000000003</v>
      </c>
    </row>
    <row r="41" spans="1:13">
      <c r="A41" s="51" t="s">
        <v>115</v>
      </c>
      <c r="B41" s="38">
        <v>5.2028850000000002</v>
      </c>
      <c r="C41" s="38">
        <v>94.797115000000005</v>
      </c>
      <c r="D41" s="38">
        <v>40.219884</v>
      </c>
      <c r="E41" s="38">
        <v>54.57723</v>
      </c>
      <c r="F41" s="15">
        <v>5.5828480000000003</v>
      </c>
      <c r="G41" s="38">
        <v>94.417152000000002</v>
      </c>
      <c r="H41" s="38">
        <v>27.739053999999999</v>
      </c>
      <c r="I41" s="38">
        <v>66.678098000000006</v>
      </c>
      <c r="J41" s="15">
        <v>5.5265510000000004</v>
      </c>
      <c r="K41" s="38">
        <v>94.473449000000002</v>
      </c>
      <c r="L41" s="38">
        <v>56.785713999999999</v>
      </c>
      <c r="M41" s="38">
        <v>37.687735000000004</v>
      </c>
    </row>
    <row r="42" spans="1:13">
      <c r="A42" s="51" t="s">
        <v>116</v>
      </c>
      <c r="B42" s="38">
        <v>9.7230550000000004</v>
      </c>
      <c r="C42" s="38">
        <v>90.276944999999998</v>
      </c>
      <c r="D42" s="38">
        <v>29.485112999999998</v>
      </c>
      <c r="E42" s="38">
        <v>60.791831999999999</v>
      </c>
      <c r="F42" s="15">
        <v>9.5175739999999998</v>
      </c>
      <c r="G42" s="38">
        <v>90.482426000000004</v>
      </c>
      <c r="H42" s="38">
        <v>19.258410000000001</v>
      </c>
      <c r="I42" s="38">
        <v>71.224017000000003</v>
      </c>
      <c r="J42" s="15">
        <v>10.531687</v>
      </c>
      <c r="K42" s="38">
        <v>89.468312999999995</v>
      </c>
      <c r="L42" s="38">
        <v>59.773874999999997</v>
      </c>
      <c r="M42" s="38">
        <v>29.694438000000002</v>
      </c>
    </row>
    <row r="43" spans="1:13">
      <c r="A43" s="51" t="s">
        <v>117</v>
      </c>
      <c r="B43" s="38">
        <v>5.4524109999999997</v>
      </c>
      <c r="C43" s="38">
        <v>94.547589000000002</v>
      </c>
      <c r="D43" s="38">
        <v>25.158660000000001</v>
      </c>
      <c r="E43" s="38">
        <v>69.388929000000005</v>
      </c>
      <c r="F43" s="15">
        <v>6.0011679999999998</v>
      </c>
      <c r="G43" s="38">
        <v>93.998831999999993</v>
      </c>
      <c r="H43" s="38">
        <v>14.828967</v>
      </c>
      <c r="I43" s="38">
        <v>79.169865000000001</v>
      </c>
      <c r="J43" s="15">
        <v>5.0374059999999998</v>
      </c>
      <c r="K43" s="38">
        <v>94.962593999999996</v>
      </c>
      <c r="L43" s="38">
        <v>35.160139000000001</v>
      </c>
      <c r="M43" s="38">
        <v>59.802455000000002</v>
      </c>
    </row>
    <row r="44" spans="1:13">
      <c r="A44" s="51" t="s">
        <v>118</v>
      </c>
      <c r="B44" s="38">
        <v>9.1478009999999994</v>
      </c>
      <c r="C44" s="38">
        <v>90.852198999999999</v>
      </c>
      <c r="D44" s="38">
        <v>39.66169</v>
      </c>
      <c r="E44" s="38">
        <v>51.190510000000003</v>
      </c>
      <c r="F44" s="15">
        <v>9.1395110000000006</v>
      </c>
      <c r="G44" s="38">
        <v>90.860489000000001</v>
      </c>
      <c r="H44" s="38">
        <v>26.128616999999998</v>
      </c>
      <c r="I44" s="38">
        <v>64.731870999999998</v>
      </c>
      <c r="J44" s="15">
        <v>9.8724439999999998</v>
      </c>
      <c r="K44" s="38">
        <v>90.127555999999998</v>
      </c>
      <c r="L44" s="38">
        <v>64.317132999999998</v>
      </c>
      <c r="M44" s="38">
        <v>25.810423</v>
      </c>
    </row>
    <row r="45" spans="1:13">
      <c r="A45" s="51" t="s">
        <v>119</v>
      </c>
      <c r="B45" s="38">
        <v>8.4710649999999994</v>
      </c>
      <c r="C45" s="38">
        <v>91.528935000000004</v>
      </c>
      <c r="D45" s="38">
        <v>37.792825999999998</v>
      </c>
      <c r="E45" s="38">
        <v>53.736108000000002</v>
      </c>
      <c r="F45" s="15">
        <v>9.8849549999999997</v>
      </c>
      <c r="G45" s="38">
        <v>90.115044999999995</v>
      </c>
      <c r="H45" s="38">
        <v>31.2088</v>
      </c>
      <c r="I45" s="38">
        <v>58.906244999999998</v>
      </c>
      <c r="J45" s="15">
        <v>3.9920589999999998</v>
      </c>
      <c r="K45" s="38">
        <v>96.007941000000002</v>
      </c>
      <c r="L45" s="38">
        <v>59.801684000000002</v>
      </c>
      <c r="M45" s="38">
        <v>36.206257000000001</v>
      </c>
    </row>
    <row r="46" spans="1:13">
      <c r="A46" s="51" t="s">
        <v>120</v>
      </c>
      <c r="B46" s="38">
        <v>11.910924</v>
      </c>
      <c r="C46" s="38">
        <v>88.089076000000006</v>
      </c>
      <c r="D46" s="38">
        <v>26.167083000000002</v>
      </c>
      <c r="E46" s="38">
        <v>61.921993000000001</v>
      </c>
      <c r="F46" s="15">
        <v>12.041569000000001</v>
      </c>
      <c r="G46" s="38">
        <v>87.958431000000004</v>
      </c>
      <c r="H46" s="38">
        <v>18.977823000000001</v>
      </c>
      <c r="I46" s="38">
        <v>68.980608000000004</v>
      </c>
      <c r="J46" s="15">
        <v>12.606202</v>
      </c>
      <c r="K46" s="38">
        <v>87.393798000000004</v>
      </c>
      <c r="L46" s="38">
        <v>36.018313999999997</v>
      </c>
      <c r="M46" s="38">
        <v>51.375484</v>
      </c>
    </row>
    <row r="47" spans="1:13">
      <c r="A47" s="51" t="s">
        <v>121</v>
      </c>
      <c r="B47" s="38">
        <v>8.4265749999999997</v>
      </c>
      <c r="C47" s="38">
        <v>91.573425</v>
      </c>
      <c r="D47" s="38">
        <v>56.274946999999997</v>
      </c>
      <c r="E47" s="38">
        <v>35.298478000000003</v>
      </c>
      <c r="F47" s="15">
        <v>15.781094</v>
      </c>
      <c r="G47" s="38">
        <v>84.218906000000004</v>
      </c>
      <c r="H47" s="38">
        <v>18.628171999999999</v>
      </c>
      <c r="I47" s="38">
        <v>65.590733999999998</v>
      </c>
      <c r="J47" s="15">
        <v>4.0271460000000001</v>
      </c>
      <c r="K47" s="38">
        <v>95.972853999999998</v>
      </c>
      <c r="L47" s="38">
        <v>76.259345999999994</v>
      </c>
      <c r="M47" s="38">
        <v>19.713507</v>
      </c>
    </row>
    <row r="48" spans="1:13">
      <c r="A48" s="51" t="s">
        <v>122</v>
      </c>
      <c r="B48" s="38">
        <v>9.9983500000000003</v>
      </c>
      <c r="C48" s="38">
        <v>90.001649999999998</v>
      </c>
      <c r="D48" s="38">
        <v>40.522661999999997</v>
      </c>
      <c r="E48" s="38">
        <v>49.478988000000001</v>
      </c>
      <c r="F48" s="15">
        <v>11.083036999999999</v>
      </c>
      <c r="G48" s="38">
        <v>88.916962999999996</v>
      </c>
      <c r="H48" s="38">
        <v>20.817216999999999</v>
      </c>
      <c r="I48" s="38">
        <v>68.099744999999999</v>
      </c>
      <c r="J48" s="15">
        <v>8.6712900000000008</v>
      </c>
      <c r="K48" s="38">
        <v>91.328710000000001</v>
      </c>
      <c r="L48" s="38">
        <v>62.739744000000002</v>
      </c>
      <c r="M48" s="38">
        <v>28.588965999999999</v>
      </c>
    </row>
    <row r="49" spans="1:13">
      <c r="A49" s="51" t="s">
        <v>123</v>
      </c>
      <c r="B49" s="38">
        <v>6.3967489999999998</v>
      </c>
      <c r="C49" s="38">
        <v>93.603251</v>
      </c>
      <c r="D49" s="38">
        <v>22.714845</v>
      </c>
      <c r="E49" s="38">
        <v>70.888406000000003</v>
      </c>
      <c r="F49" s="15">
        <v>6.4616530000000001</v>
      </c>
      <c r="G49" s="38">
        <v>93.538347000000002</v>
      </c>
      <c r="H49" s="38">
        <v>17.991122000000001</v>
      </c>
      <c r="I49" s="38">
        <v>75.547224999999997</v>
      </c>
      <c r="J49" s="22" t="s">
        <v>223</v>
      </c>
      <c r="K49" s="42" t="s">
        <v>223</v>
      </c>
      <c r="L49" s="42" t="s">
        <v>223</v>
      </c>
      <c r="M49" s="42" t="s">
        <v>223</v>
      </c>
    </row>
    <row r="50" spans="1:13">
      <c r="A50" s="51" t="s">
        <v>124</v>
      </c>
      <c r="B50" s="38">
        <v>6.6963749999999997</v>
      </c>
      <c r="C50" s="38">
        <v>93.303624999999997</v>
      </c>
      <c r="D50" s="38">
        <v>31.966837000000002</v>
      </c>
      <c r="E50" s="38">
        <v>61.336787999999999</v>
      </c>
      <c r="F50" s="15">
        <v>7.756939</v>
      </c>
      <c r="G50" s="38">
        <v>92.243060999999997</v>
      </c>
      <c r="H50" s="38">
        <v>20.91114</v>
      </c>
      <c r="I50" s="38">
        <v>71.331920999999994</v>
      </c>
      <c r="J50" s="15">
        <v>6.5319520000000004</v>
      </c>
      <c r="K50" s="38">
        <v>93.468047999999996</v>
      </c>
      <c r="L50" s="38">
        <v>44.760373000000001</v>
      </c>
      <c r="M50" s="38">
        <v>48.707675000000002</v>
      </c>
    </row>
    <row r="51" spans="1:13">
      <c r="A51" s="51" t="s">
        <v>125</v>
      </c>
      <c r="B51" s="38">
        <v>10.953682000000001</v>
      </c>
      <c r="C51" s="38">
        <v>89.046317999999999</v>
      </c>
      <c r="D51" s="38">
        <v>37.067870999999997</v>
      </c>
      <c r="E51" s="38">
        <v>51.978445999999998</v>
      </c>
      <c r="F51" s="15">
        <v>11.22184</v>
      </c>
      <c r="G51" s="38">
        <v>88.77816</v>
      </c>
      <c r="H51" s="38">
        <v>17.311326000000001</v>
      </c>
      <c r="I51" s="38">
        <v>71.466834000000006</v>
      </c>
      <c r="J51" s="15">
        <v>12.041751</v>
      </c>
      <c r="K51" s="38">
        <v>87.958248999999995</v>
      </c>
      <c r="L51" s="38">
        <v>58.399942000000003</v>
      </c>
      <c r="M51" s="38">
        <v>29.558306999999999</v>
      </c>
    </row>
    <row r="52" spans="1:13">
      <c r="A52" s="51" t="s">
        <v>126</v>
      </c>
      <c r="B52" s="38">
        <v>6.2824970000000002</v>
      </c>
      <c r="C52" s="38">
        <v>93.717502999999994</v>
      </c>
      <c r="D52" s="38">
        <v>44.547457999999999</v>
      </c>
      <c r="E52" s="38">
        <v>49.170043999999997</v>
      </c>
      <c r="F52" s="15">
        <v>6.4096010000000003</v>
      </c>
      <c r="G52" s="38">
        <v>93.590399000000005</v>
      </c>
      <c r="H52" s="38">
        <v>43.883710000000001</v>
      </c>
      <c r="I52" s="38">
        <v>49.706688999999997</v>
      </c>
      <c r="J52" s="22" t="s">
        <v>223</v>
      </c>
      <c r="K52" s="42" t="s">
        <v>223</v>
      </c>
      <c r="L52" s="42" t="s">
        <v>223</v>
      </c>
      <c r="M52" s="42" t="s">
        <v>223</v>
      </c>
    </row>
    <row r="53" spans="1:13">
      <c r="A53" s="51" t="s">
        <v>127</v>
      </c>
      <c r="B53" s="38">
        <v>9.5488</v>
      </c>
      <c r="C53" s="38">
        <v>90.4512</v>
      </c>
      <c r="D53" s="38">
        <v>28.502759999999999</v>
      </c>
      <c r="E53" s="38">
        <v>61.948439999999998</v>
      </c>
      <c r="F53" s="15">
        <v>12.416461</v>
      </c>
      <c r="G53" s="38">
        <v>87.583539000000002</v>
      </c>
      <c r="H53" s="38">
        <v>17.250014</v>
      </c>
      <c r="I53" s="38">
        <v>70.333524999999995</v>
      </c>
      <c r="J53" s="15">
        <v>5.7207239999999997</v>
      </c>
      <c r="K53" s="38">
        <v>94.279275999999996</v>
      </c>
      <c r="L53" s="38">
        <v>48.081023000000002</v>
      </c>
      <c r="M53" s="38">
        <v>46.198253000000001</v>
      </c>
    </row>
    <row r="54" spans="1:13">
      <c r="A54" s="51" t="s">
        <v>128</v>
      </c>
      <c r="B54" s="38">
        <v>5.7465039999999998</v>
      </c>
      <c r="C54" s="38">
        <v>94.253495999999998</v>
      </c>
      <c r="D54" s="38">
        <v>16.770429</v>
      </c>
      <c r="E54" s="38">
        <v>77.483067000000005</v>
      </c>
      <c r="F54" s="15">
        <v>5.435028</v>
      </c>
      <c r="G54" s="38">
        <v>94.564971999999997</v>
      </c>
      <c r="H54" s="38">
        <v>13.945523</v>
      </c>
      <c r="I54" s="38">
        <v>80.619449000000003</v>
      </c>
      <c r="J54" s="22" t="s">
        <v>223</v>
      </c>
      <c r="K54" s="42" t="s">
        <v>223</v>
      </c>
      <c r="L54" s="42" t="s">
        <v>223</v>
      </c>
      <c r="M54" s="42" t="s">
        <v>223</v>
      </c>
    </row>
    <row r="55" spans="1:13">
      <c r="A55" s="40" t="s">
        <v>129</v>
      </c>
      <c r="B55" s="41"/>
      <c r="C55" s="41"/>
      <c r="D55" s="41"/>
      <c r="E55" s="41"/>
      <c r="F55" s="41"/>
      <c r="G55" s="41"/>
      <c r="H55" s="41"/>
      <c r="I55" s="41"/>
      <c r="J55" s="41"/>
      <c r="K55" s="41"/>
      <c r="L55" s="41"/>
      <c r="M55" s="41"/>
    </row>
    <row r="56" spans="1:13">
      <c r="A56" s="52" t="s">
        <v>131</v>
      </c>
      <c r="B56" s="38">
        <v>8.4192149999999994</v>
      </c>
      <c r="C56" s="38">
        <v>91.580785000000006</v>
      </c>
      <c r="D56" s="38">
        <v>13.458214</v>
      </c>
      <c r="E56" s="38">
        <v>78.122569999999996</v>
      </c>
      <c r="F56" s="15">
        <v>7.7429610000000002</v>
      </c>
      <c r="G56" s="38">
        <v>92.257039000000006</v>
      </c>
      <c r="H56" s="38">
        <v>3.7516880000000001</v>
      </c>
      <c r="I56" s="38">
        <v>88.505351000000005</v>
      </c>
      <c r="J56" s="15">
        <v>9.1455590000000004</v>
      </c>
      <c r="K56" s="38">
        <v>90.854440999999994</v>
      </c>
      <c r="L56" s="38">
        <v>25.141763000000001</v>
      </c>
      <c r="M56" s="38">
        <v>65.712677999999997</v>
      </c>
    </row>
    <row r="57" spans="1:13">
      <c r="A57" s="52" t="s">
        <v>180</v>
      </c>
      <c r="B57" s="38">
        <v>6.2330269999999999</v>
      </c>
      <c r="C57" s="38">
        <v>93.766972999999993</v>
      </c>
      <c r="D57" s="38">
        <v>12.98373</v>
      </c>
      <c r="E57" s="38">
        <v>80.783242999999999</v>
      </c>
      <c r="F57" s="15">
        <v>7.5652460000000001</v>
      </c>
      <c r="G57" s="38">
        <v>92.434753999999998</v>
      </c>
      <c r="H57" s="38">
        <v>5.4499599999999999</v>
      </c>
      <c r="I57" s="38">
        <v>86.984795000000005</v>
      </c>
      <c r="J57" s="15">
        <v>2.22126</v>
      </c>
      <c r="K57" s="38">
        <v>97.778739999999999</v>
      </c>
      <c r="L57" s="38">
        <v>26.620094000000002</v>
      </c>
      <c r="M57" s="38">
        <v>71.158646000000005</v>
      </c>
    </row>
    <row r="58" spans="1:13">
      <c r="A58" s="16" t="s">
        <v>133</v>
      </c>
      <c r="B58" s="8">
        <v>2.758947</v>
      </c>
      <c r="C58" s="8">
        <v>97.241052999999994</v>
      </c>
      <c r="D58" s="8">
        <v>1.685235</v>
      </c>
      <c r="E58" s="8">
        <v>95.555818000000002</v>
      </c>
      <c r="F58" s="20">
        <v>2.367651</v>
      </c>
      <c r="G58" s="8">
        <v>97.632349000000005</v>
      </c>
      <c r="H58" s="8">
        <v>1.236853</v>
      </c>
      <c r="I58" s="8">
        <v>96.395494999999997</v>
      </c>
      <c r="J58" s="31" t="s">
        <v>223</v>
      </c>
      <c r="K58" s="13" t="s">
        <v>223</v>
      </c>
      <c r="L58" s="13" t="s">
        <v>223</v>
      </c>
      <c r="M58" s="13" t="s">
        <v>223</v>
      </c>
    </row>
    <row r="59" spans="1:13">
      <c r="A59" s="10" t="s">
        <v>260</v>
      </c>
    </row>
    <row r="60" spans="1:13">
      <c r="A60" s="10" t="s">
        <v>181</v>
      </c>
    </row>
    <row r="61" spans="1:13">
      <c r="A61" s="10" t="s">
        <v>261</v>
      </c>
    </row>
    <row r="62" spans="1:13">
      <c r="A62" s="10" t="s">
        <v>262</v>
      </c>
    </row>
  </sheetData>
  <mergeCells count="5">
    <mergeCell ref="J2:M2"/>
    <mergeCell ref="A55:M55"/>
    <mergeCell ref="B2:E2"/>
    <mergeCell ref="A2:A3"/>
    <mergeCell ref="F2:I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K34"/>
  <sheetViews>
    <sheetView workbookViewId="0"/>
  </sheetViews>
  <sheetFormatPr defaultRowHeight="15"/>
  <cols>
    <col min="1" max="1" width="26" customWidth="1"/>
    <col min="2" max="11" width="16" customWidth="1"/>
  </cols>
  <sheetData>
    <row r="1" spans="1:11">
      <c r="A1" s="2" t="s">
        <v>36</v>
      </c>
    </row>
    <row r="2" spans="1:11">
      <c r="A2" s="43" t="s">
        <v>229</v>
      </c>
      <c r="B2" s="66">
        <v>2003</v>
      </c>
      <c r="C2" s="45"/>
      <c r="D2" s="45"/>
      <c r="E2" s="45"/>
      <c r="F2" s="45"/>
      <c r="G2" s="66">
        <v>2005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22.281400000000001</v>
      </c>
      <c r="C4" s="38">
        <v>3.9155000000000002</v>
      </c>
      <c r="D4" s="38">
        <v>18.3659</v>
      </c>
      <c r="E4" s="38">
        <v>10.038500000000001</v>
      </c>
      <c r="F4" s="38">
        <v>8.3274000000000008</v>
      </c>
      <c r="G4" s="15">
        <v>22.9359</v>
      </c>
      <c r="H4" s="38">
        <v>3.4291999999999998</v>
      </c>
      <c r="I4" s="38">
        <v>19.506699999999999</v>
      </c>
      <c r="J4" s="38">
        <v>9.7619000000000007</v>
      </c>
      <c r="K4" s="38">
        <v>9.7460000000000004</v>
      </c>
    </row>
    <row r="5" spans="1:11">
      <c r="A5" s="37" t="s">
        <v>263</v>
      </c>
      <c r="B5" s="38">
        <v>30.7087</v>
      </c>
      <c r="C5" s="38">
        <v>5.2797999999999998</v>
      </c>
      <c r="D5" s="38">
        <v>25.428899999999999</v>
      </c>
      <c r="E5" s="38">
        <v>16.7318</v>
      </c>
      <c r="F5" s="38">
        <v>8.6971000000000007</v>
      </c>
      <c r="G5" s="15">
        <v>32.1188</v>
      </c>
      <c r="H5" s="38">
        <v>4.3769</v>
      </c>
      <c r="I5" s="38">
        <v>27.741800000000001</v>
      </c>
      <c r="J5" s="38">
        <v>16.843</v>
      </c>
      <c r="K5" s="38">
        <v>10.8988</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8.9083000000000006</v>
      </c>
      <c r="C7" s="38">
        <v>0.74960000000000004</v>
      </c>
      <c r="D7" s="38">
        <v>8.1586999999999996</v>
      </c>
      <c r="E7" s="38">
        <v>4.1384999999999996</v>
      </c>
      <c r="F7" s="38">
        <v>4.0202</v>
      </c>
      <c r="G7" s="15">
        <v>10.8599</v>
      </c>
      <c r="H7" s="38">
        <v>1.4634</v>
      </c>
      <c r="I7" s="38">
        <v>9.3964999999999996</v>
      </c>
      <c r="J7" s="38">
        <v>2.9719000000000002</v>
      </c>
      <c r="K7" s="38">
        <v>6.4245999999999999</v>
      </c>
    </row>
    <row r="8" spans="1:11">
      <c r="A8" s="51" t="s">
        <v>141</v>
      </c>
      <c r="B8" s="42" t="s">
        <v>248</v>
      </c>
      <c r="C8" s="42" t="s">
        <v>248</v>
      </c>
      <c r="D8" s="42" t="s">
        <v>248</v>
      </c>
      <c r="E8" s="42" t="s">
        <v>248</v>
      </c>
      <c r="F8" s="42" t="s">
        <v>248</v>
      </c>
      <c r="G8" s="15">
        <v>36.948599999999999</v>
      </c>
      <c r="H8" s="38">
        <v>10.4117</v>
      </c>
      <c r="I8" s="38">
        <v>26.536899999999999</v>
      </c>
      <c r="J8" s="38">
        <v>12.396800000000001</v>
      </c>
      <c r="K8" s="38">
        <v>14.1401</v>
      </c>
    </row>
    <row r="9" spans="1:11">
      <c r="A9" s="51" t="s">
        <v>142</v>
      </c>
      <c r="B9" s="42" t="s">
        <v>248</v>
      </c>
      <c r="C9" s="42" t="s">
        <v>248</v>
      </c>
      <c r="D9" s="42" t="s">
        <v>248</v>
      </c>
      <c r="E9" s="42" t="s">
        <v>248</v>
      </c>
      <c r="F9" s="42" t="s">
        <v>248</v>
      </c>
      <c r="G9" s="22" t="s">
        <v>248</v>
      </c>
      <c r="H9" s="42" t="s">
        <v>248</v>
      </c>
      <c r="I9" s="42" t="s">
        <v>248</v>
      </c>
      <c r="J9" s="42" t="s">
        <v>248</v>
      </c>
      <c r="K9" s="42" t="s">
        <v>248</v>
      </c>
    </row>
    <row r="10" spans="1:11">
      <c r="A10" s="51" t="s">
        <v>143</v>
      </c>
      <c r="B10" s="38">
        <v>33.494500000000002</v>
      </c>
      <c r="C10" s="38">
        <v>5.4351000000000003</v>
      </c>
      <c r="D10" s="38">
        <v>28.0594</v>
      </c>
      <c r="E10" s="38">
        <v>11.333600000000001</v>
      </c>
      <c r="F10" s="38">
        <v>16.725899999999999</v>
      </c>
      <c r="G10" s="15">
        <v>32.811599999999999</v>
      </c>
      <c r="H10" s="38">
        <v>6.0007999999999999</v>
      </c>
      <c r="I10" s="38">
        <v>26.8108</v>
      </c>
      <c r="J10" s="38">
        <v>11.459300000000001</v>
      </c>
      <c r="K10" s="38">
        <v>15.3515</v>
      </c>
    </row>
    <row r="11" spans="1:11">
      <c r="A11" s="51" t="s">
        <v>144</v>
      </c>
      <c r="B11" s="38">
        <v>20.528500000000001</v>
      </c>
      <c r="C11" s="38">
        <v>3.8107000000000002</v>
      </c>
      <c r="D11" s="38">
        <v>16.7179</v>
      </c>
      <c r="E11" s="38">
        <v>4.7178000000000004</v>
      </c>
      <c r="F11" s="38">
        <v>12.0001</v>
      </c>
      <c r="G11" s="15">
        <v>21.543900000000001</v>
      </c>
      <c r="H11" s="38">
        <v>2.8809</v>
      </c>
      <c r="I11" s="38">
        <v>18.6629</v>
      </c>
      <c r="J11" s="38">
        <v>6.7794999999999996</v>
      </c>
      <c r="K11" s="38">
        <v>11.8834</v>
      </c>
    </row>
    <row r="12" spans="1:11">
      <c r="A12" s="51" t="s">
        <v>145</v>
      </c>
      <c r="B12" s="38">
        <v>30.510400000000001</v>
      </c>
      <c r="C12" s="38">
        <v>7.7910000000000004</v>
      </c>
      <c r="D12" s="38">
        <v>22.7194</v>
      </c>
      <c r="E12" s="38">
        <v>16.0596</v>
      </c>
      <c r="F12" s="38">
        <v>6.6597999999999997</v>
      </c>
      <c r="G12" s="15">
        <v>29.009399999999999</v>
      </c>
      <c r="H12" s="38">
        <v>4.4659000000000004</v>
      </c>
      <c r="I12" s="38">
        <v>24.543500000000002</v>
      </c>
      <c r="J12" s="38">
        <v>15.3607</v>
      </c>
      <c r="K12" s="38">
        <v>9.1828000000000003</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14.7447</v>
      </c>
      <c r="C14" s="38">
        <v>6.5608000000000004</v>
      </c>
      <c r="D14" s="38">
        <v>8.1838999999999995</v>
      </c>
      <c r="E14" s="38">
        <v>2.8041999999999998</v>
      </c>
      <c r="F14" s="38">
        <v>5.3798000000000004</v>
      </c>
      <c r="G14" s="15">
        <v>17.035900000000002</v>
      </c>
      <c r="H14" s="38">
        <v>5.5244</v>
      </c>
      <c r="I14" s="38">
        <v>11.5115</v>
      </c>
      <c r="J14" s="38">
        <v>2.4228000000000001</v>
      </c>
      <c r="K14" s="38">
        <v>9.0886999999999993</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22" t="s">
        <v>248</v>
      </c>
      <c r="H17" s="42" t="s">
        <v>248</v>
      </c>
      <c r="I17" s="42" t="s">
        <v>248</v>
      </c>
      <c r="J17" s="42" t="s">
        <v>248</v>
      </c>
      <c r="K17" s="42" t="s">
        <v>248</v>
      </c>
    </row>
    <row r="18" spans="1:11">
      <c r="A18" s="51" t="s">
        <v>151</v>
      </c>
      <c r="B18" s="38">
        <v>18.379899999999999</v>
      </c>
      <c r="C18" s="38">
        <v>4.4204999999999997</v>
      </c>
      <c r="D18" s="38">
        <v>13.9595</v>
      </c>
      <c r="E18" s="38">
        <v>4.1115000000000004</v>
      </c>
      <c r="F18" s="38">
        <v>9.8478999999999992</v>
      </c>
      <c r="G18" s="15">
        <v>19.736699999999999</v>
      </c>
      <c r="H18" s="38">
        <v>5.8864000000000001</v>
      </c>
      <c r="I18" s="38">
        <v>13.850300000000001</v>
      </c>
      <c r="J18" s="38">
        <v>3.6993999999999998</v>
      </c>
      <c r="K18" s="38">
        <v>10.1509</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22" t="s">
        <v>248</v>
      </c>
      <c r="H21" s="42" t="s">
        <v>248</v>
      </c>
      <c r="I21" s="42" t="s">
        <v>248</v>
      </c>
      <c r="J21" s="42" t="s">
        <v>248</v>
      </c>
      <c r="K21" s="42" t="s">
        <v>248</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44.894599999999997</v>
      </c>
      <c r="C24" s="38">
        <v>8.3442000000000007</v>
      </c>
      <c r="D24" s="38">
        <v>36.5505</v>
      </c>
      <c r="E24" s="38">
        <v>18.758700000000001</v>
      </c>
      <c r="F24" s="38">
        <v>17.791799999999999</v>
      </c>
      <c r="G24" s="15">
        <v>45.575899999999997</v>
      </c>
      <c r="H24" s="38">
        <v>7.1216999999999997</v>
      </c>
      <c r="I24" s="38">
        <v>38.4542</v>
      </c>
      <c r="J24" s="38">
        <v>17.463799999999999</v>
      </c>
      <c r="K24" s="38">
        <v>20.990400000000001</v>
      </c>
    </row>
    <row r="25" spans="1:11">
      <c r="A25" s="51" t="s">
        <v>157</v>
      </c>
      <c r="B25" s="42" t="s">
        <v>248</v>
      </c>
      <c r="C25" s="42" t="s">
        <v>248</v>
      </c>
      <c r="D25" s="42" t="s">
        <v>248</v>
      </c>
      <c r="E25" s="42" t="s">
        <v>248</v>
      </c>
      <c r="F25" s="42" t="s">
        <v>248</v>
      </c>
      <c r="G25" s="22" t="s">
        <v>248</v>
      </c>
      <c r="H25" s="42" t="s">
        <v>248</v>
      </c>
      <c r="I25" s="42" t="s">
        <v>248</v>
      </c>
      <c r="J25" s="42" t="s">
        <v>248</v>
      </c>
      <c r="K25" s="42" t="s">
        <v>248</v>
      </c>
    </row>
    <row r="26" spans="1:11">
      <c r="A26" s="51" t="s">
        <v>158</v>
      </c>
      <c r="B26" s="38">
        <v>59.5441</v>
      </c>
      <c r="C26" s="38">
        <v>3.1183999999999998</v>
      </c>
      <c r="D26" s="38">
        <v>56.425699999999999</v>
      </c>
      <c r="E26" s="38">
        <v>48.335799999999999</v>
      </c>
      <c r="F26" s="38">
        <v>8.0899000000000001</v>
      </c>
      <c r="G26" s="15">
        <v>58.8718</v>
      </c>
      <c r="H26" s="38">
        <v>4.7731000000000003</v>
      </c>
      <c r="I26" s="38">
        <v>54.098700000000001</v>
      </c>
      <c r="J26" s="38">
        <v>46.698700000000002</v>
      </c>
      <c r="K26" s="38">
        <v>7.4405000000000001</v>
      </c>
    </row>
    <row r="27" spans="1:11">
      <c r="A27" s="51" t="s">
        <v>159</v>
      </c>
      <c r="B27" s="42" t="s">
        <v>248</v>
      </c>
      <c r="C27" s="42" t="s">
        <v>248</v>
      </c>
      <c r="D27" s="42" t="s">
        <v>248</v>
      </c>
      <c r="E27" s="42" t="s">
        <v>248</v>
      </c>
      <c r="F27" s="42" t="s">
        <v>248</v>
      </c>
      <c r="G27" s="22" t="s">
        <v>248</v>
      </c>
      <c r="H27" s="42" t="s">
        <v>248</v>
      </c>
      <c r="I27" s="42" t="s">
        <v>248</v>
      </c>
      <c r="J27" s="42" t="s">
        <v>248</v>
      </c>
      <c r="K27" s="42" t="s">
        <v>248</v>
      </c>
    </row>
    <row r="28" spans="1:11">
      <c r="A28" s="51" t="s">
        <v>160</v>
      </c>
      <c r="B28" s="42" t="s">
        <v>248</v>
      </c>
      <c r="C28" s="42" t="s">
        <v>248</v>
      </c>
      <c r="D28" s="42" t="s">
        <v>248</v>
      </c>
      <c r="E28" s="42" t="s">
        <v>248</v>
      </c>
      <c r="F28" s="42" t="s">
        <v>248</v>
      </c>
      <c r="G28" s="22" t="s">
        <v>248</v>
      </c>
      <c r="H28" s="42" t="s">
        <v>248</v>
      </c>
      <c r="I28" s="42" t="s">
        <v>248</v>
      </c>
      <c r="J28" s="42" t="s">
        <v>248</v>
      </c>
      <c r="K28" s="42" t="s">
        <v>248</v>
      </c>
    </row>
    <row r="29" spans="1:11">
      <c r="A29" s="51" t="s">
        <v>161</v>
      </c>
      <c r="B29" s="38">
        <v>22.117599999999999</v>
      </c>
      <c r="C29" s="38">
        <v>6.1790000000000003</v>
      </c>
      <c r="D29" s="38">
        <v>15.938700000000001</v>
      </c>
      <c r="E29" s="38">
        <v>3.5547</v>
      </c>
      <c r="F29" s="38">
        <v>12.383900000000001</v>
      </c>
      <c r="G29" s="15">
        <v>23.5748</v>
      </c>
      <c r="H29" s="38">
        <v>4.2443</v>
      </c>
      <c r="I29" s="38">
        <v>19.330500000000001</v>
      </c>
      <c r="J29" s="38">
        <v>2.2336999999999998</v>
      </c>
      <c r="K29" s="38">
        <v>17.096900000000002</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22" t="s">
        <v>248</v>
      </c>
      <c r="H31" s="42" t="s">
        <v>248</v>
      </c>
      <c r="I31" s="42" t="s">
        <v>248</v>
      </c>
      <c r="J31" s="42" t="s">
        <v>248</v>
      </c>
      <c r="K31" s="42" t="s">
        <v>248</v>
      </c>
    </row>
    <row r="32" spans="1:11">
      <c r="A32" s="51" t="s">
        <v>164</v>
      </c>
      <c r="B32" s="38">
        <v>40.684199999999997</v>
      </c>
      <c r="C32" s="38">
        <v>2.4615</v>
      </c>
      <c r="D32" s="38">
        <v>38.222700000000003</v>
      </c>
      <c r="E32" s="38">
        <v>34.243600000000001</v>
      </c>
      <c r="F32" s="38">
        <v>3.9790000000000001</v>
      </c>
      <c r="G32" s="15">
        <v>43.064500000000002</v>
      </c>
      <c r="H32" s="38">
        <v>3.9830000000000001</v>
      </c>
      <c r="I32" s="38">
        <v>39.081499999999998</v>
      </c>
      <c r="J32" s="38">
        <v>33.131</v>
      </c>
      <c r="K32" s="38">
        <v>5.976</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K34"/>
  <sheetViews>
    <sheetView workbookViewId="0"/>
  </sheetViews>
  <sheetFormatPr defaultRowHeight="15"/>
  <cols>
    <col min="1" max="1" width="26" customWidth="1"/>
    <col min="2" max="11" width="16" customWidth="1"/>
  </cols>
  <sheetData>
    <row r="1" spans="1:11">
      <c r="A1" s="2" t="s">
        <v>37</v>
      </c>
    </row>
    <row r="2" spans="1:11">
      <c r="A2" s="43" t="s">
        <v>229</v>
      </c>
      <c r="B2" s="66">
        <v>2007</v>
      </c>
      <c r="C2" s="45"/>
      <c r="D2" s="45"/>
      <c r="E2" s="45"/>
      <c r="F2" s="45"/>
      <c r="G2" s="66">
        <v>2009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23.0214</v>
      </c>
      <c r="C4" s="38">
        <v>3.1133999999999999</v>
      </c>
      <c r="D4" s="38">
        <v>19.907900000000001</v>
      </c>
      <c r="E4" s="38">
        <v>9.6890999999999998</v>
      </c>
      <c r="F4" s="38">
        <v>10.2189</v>
      </c>
      <c r="G4" s="15">
        <v>22.515999999999998</v>
      </c>
      <c r="H4" s="38">
        <v>2.3515999999999999</v>
      </c>
      <c r="I4" s="38">
        <v>20.164400000000001</v>
      </c>
      <c r="J4" s="38">
        <v>8.9436999999999998</v>
      </c>
      <c r="K4" s="38">
        <v>11.220700000000001</v>
      </c>
    </row>
    <row r="5" spans="1:11">
      <c r="A5" s="37" t="s">
        <v>263</v>
      </c>
      <c r="B5" s="38">
        <v>32.587600000000002</v>
      </c>
      <c r="C5" s="38">
        <v>3.7480000000000002</v>
      </c>
      <c r="D5" s="38">
        <v>28.839600000000001</v>
      </c>
      <c r="E5" s="38">
        <v>16.691800000000001</v>
      </c>
      <c r="F5" s="38">
        <v>12.1478</v>
      </c>
      <c r="G5" s="15">
        <v>30.88</v>
      </c>
      <c r="H5" s="38">
        <v>2.7784</v>
      </c>
      <c r="I5" s="38">
        <v>28.101600000000001</v>
      </c>
      <c r="J5" s="38">
        <v>14.247299999999999</v>
      </c>
      <c r="K5" s="38">
        <v>13.8543</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12.2287</v>
      </c>
      <c r="C7" s="38">
        <v>1.6736</v>
      </c>
      <c r="D7" s="38">
        <v>10.555099999999999</v>
      </c>
      <c r="E7" s="38">
        <v>3.9979</v>
      </c>
      <c r="F7" s="38">
        <v>6.5572999999999997</v>
      </c>
      <c r="G7" s="15">
        <v>12.136100000000001</v>
      </c>
      <c r="H7" s="38">
        <v>1.1363000000000001</v>
      </c>
      <c r="I7" s="38">
        <v>10.9998</v>
      </c>
      <c r="J7" s="38">
        <v>3.6276999999999999</v>
      </c>
      <c r="K7" s="38">
        <v>7.3720999999999997</v>
      </c>
    </row>
    <row r="8" spans="1:11">
      <c r="A8" s="51" t="s">
        <v>141</v>
      </c>
      <c r="B8" s="38">
        <v>39.626399999999997</v>
      </c>
      <c r="C8" s="38">
        <v>5.1356999999999999</v>
      </c>
      <c r="D8" s="38">
        <v>34.490699999999997</v>
      </c>
      <c r="E8" s="38">
        <v>16.880099999999999</v>
      </c>
      <c r="F8" s="38">
        <v>17.610499999999998</v>
      </c>
      <c r="G8" s="15">
        <v>44.139200000000002</v>
      </c>
      <c r="H8" s="38">
        <v>4.8288000000000002</v>
      </c>
      <c r="I8" s="38">
        <v>39.310400000000001</v>
      </c>
      <c r="J8" s="38">
        <v>19.813600000000001</v>
      </c>
      <c r="K8" s="38">
        <v>19.4968</v>
      </c>
    </row>
    <row r="9" spans="1:11">
      <c r="A9" s="51" t="s">
        <v>142</v>
      </c>
      <c r="B9" s="42" t="s">
        <v>248</v>
      </c>
      <c r="C9" s="42" t="s">
        <v>248</v>
      </c>
      <c r="D9" s="42" t="s">
        <v>248</v>
      </c>
      <c r="E9" s="42" t="s">
        <v>248</v>
      </c>
      <c r="F9" s="42" t="s">
        <v>248</v>
      </c>
      <c r="G9" s="15">
        <v>19.183199999999999</v>
      </c>
      <c r="H9" s="38">
        <v>8.6555999999999997</v>
      </c>
      <c r="I9" s="38">
        <v>10.5276</v>
      </c>
      <c r="J9" s="38">
        <v>1.3623000000000001</v>
      </c>
      <c r="K9" s="38">
        <v>9.1653000000000002</v>
      </c>
    </row>
    <row r="10" spans="1:11">
      <c r="A10" s="51" t="s">
        <v>143</v>
      </c>
      <c r="B10" s="38">
        <v>47.0473</v>
      </c>
      <c r="C10" s="38">
        <v>5.0332999999999997</v>
      </c>
      <c r="D10" s="38">
        <v>42.014099999999999</v>
      </c>
      <c r="E10" s="38">
        <v>24.683700000000002</v>
      </c>
      <c r="F10" s="38">
        <v>17.330400000000001</v>
      </c>
      <c r="G10" s="15">
        <v>35.4255</v>
      </c>
      <c r="H10" s="38">
        <v>5.673</v>
      </c>
      <c r="I10" s="38">
        <v>29.752500000000001</v>
      </c>
      <c r="J10" s="38">
        <v>13.468299999999999</v>
      </c>
      <c r="K10" s="38">
        <v>16.284199999999998</v>
      </c>
    </row>
    <row r="11" spans="1:11">
      <c r="A11" s="51" t="s">
        <v>144</v>
      </c>
      <c r="B11" s="38">
        <v>21.922499999999999</v>
      </c>
      <c r="C11" s="38">
        <v>3.2989999999999999</v>
      </c>
      <c r="D11" s="38">
        <v>18.6235</v>
      </c>
      <c r="E11" s="38">
        <v>6.5491000000000001</v>
      </c>
      <c r="F11" s="38">
        <v>12.0745</v>
      </c>
      <c r="G11" s="15">
        <v>18.939399999999999</v>
      </c>
      <c r="H11" s="38">
        <v>2.1301999999999999</v>
      </c>
      <c r="I11" s="38">
        <v>16.809200000000001</v>
      </c>
      <c r="J11" s="38">
        <v>3.9603000000000002</v>
      </c>
      <c r="K11" s="38">
        <v>12.8489</v>
      </c>
    </row>
    <row r="12" spans="1:11">
      <c r="A12" s="51" t="s">
        <v>145</v>
      </c>
      <c r="B12" s="38">
        <v>31.526299999999999</v>
      </c>
      <c r="C12" s="38">
        <v>5.1585999999999999</v>
      </c>
      <c r="D12" s="38">
        <v>26.367699999999999</v>
      </c>
      <c r="E12" s="38">
        <v>16.636500000000002</v>
      </c>
      <c r="F12" s="38">
        <v>9.7312999999999992</v>
      </c>
      <c r="G12" s="15">
        <v>23.9284</v>
      </c>
      <c r="H12" s="38">
        <v>3.7486000000000002</v>
      </c>
      <c r="I12" s="38">
        <v>20.1798</v>
      </c>
      <c r="J12" s="38">
        <v>6.9199000000000002</v>
      </c>
      <c r="K12" s="38">
        <v>13.2599</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23.362100000000002</v>
      </c>
      <c r="C14" s="38">
        <v>13.499499999999999</v>
      </c>
      <c r="D14" s="38">
        <v>9.8625000000000007</v>
      </c>
      <c r="E14" s="38">
        <v>1.4435</v>
      </c>
      <c r="F14" s="38">
        <v>8.4191000000000003</v>
      </c>
      <c r="G14" s="15">
        <v>25.175000000000001</v>
      </c>
      <c r="H14" s="38">
        <v>10.138199999999999</v>
      </c>
      <c r="I14" s="38">
        <v>15.036799999999999</v>
      </c>
      <c r="J14" s="38">
        <v>1.9237</v>
      </c>
      <c r="K14" s="38">
        <v>13.113099999999999</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15">
        <v>20.396100000000001</v>
      </c>
      <c r="H17" s="38">
        <v>3.3155999999999999</v>
      </c>
      <c r="I17" s="38">
        <v>17.080500000000001</v>
      </c>
      <c r="J17" s="38">
        <v>7.4535</v>
      </c>
      <c r="K17" s="38">
        <v>9.6270000000000007</v>
      </c>
    </row>
    <row r="18" spans="1:11">
      <c r="A18" s="51" t="s">
        <v>151</v>
      </c>
      <c r="B18" s="38">
        <v>20.445599999999999</v>
      </c>
      <c r="C18" s="38">
        <v>6.2107999999999999</v>
      </c>
      <c r="D18" s="38">
        <v>14.2348</v>
      </c>
      <c r="E18" s="38">
        <v>1.6147</v>
      </c>
      <c r="F18" s="38">
        <v>12.620100000000001</v>
      </c>
      <c r="G18" s="15">
        <v>21.476199999999999</v>
      </c>
      <c r="H18" s="38">
        <v>4.7313000000000001</v>
      </c>
      <c r="I18" s="38">
        <v>16.744900000000001</v>
      </c>
      <c r="J18" s="38">
        <v>2.6901999999999999</v>
      </c>
      <c r="K18" s="38">
        <v>14.0547</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15">
        <v>37.549999999999997</v>
      </c>
      <c r="H21" s="38">
        <v>3.2604000000000002</v>
      </c>
      <c r="I21" s="38">
        <v>34.289499999999997</v>
      </c>
      <c r="J21" s="38">
        <v>29.351400000000002</v>
      </c>
      <c r="K21" s="38">
        <v>4.9381000000000004</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45.058500000000002</v>
      </c>
      <c r="C24" s="38">
        <v>4.0913000000000004</v>
      </c>
      <c r="D24" s="38">
        <v>40.967199999999998</v>
      </c>
      <c r="E24" s="38">
        <v>23.2532</v>
      </c>
      <c r="F24" s="38">
        <v>17.713899999999999</v>
      </c>
      <c r="G24" s="15">
        <v>42.805900000000001</v>
      </c>
      <c r="H24" s="38">
        <v>2.996</v>
      </c>
      <c r="I24" s="38">
        <v>39.809800000000003</v>
      </c>
      <c r="J24" s="38">
        <v>22.339099999999998</v>
      </c>
      <c r="K24" s="38">
        <v>17.470800000000001</v>
      </c>
    </row>
    <row r="25" spans="1:11">
      <c r="A25" s="51" t="s">
        <v>157</v>
      </c>
      <c r="B25" s="42" t="s">
        <v>248</v>
      </c>
      <c r="C25" s="42" t="s">
        <v>248</v>
      </c>
      <c r="D25" s="42" t="s">
        <v>248</v>
      </c>
      <c r="E25" s="42" t="s">
        <v>248</v>
      </c>
      <c r="F25" s="42" t="s">
        <v>248</v>
      </c>
      <c r="G25" s="15">
        <v>18.640899999999998</v>
      </c>
      <c r="H25" s="38">
        <v>3.4232</v>
      </c>
      <c r="I25" s="38">
        <v>15.217700000000001</v>
      </c>
      <c r="J25" s="38">
        <v>5.4302000000000001</v>
      </c>
      <c r="K25" s="38">
        <v>9.7873999999999999</v>
      </c>
    </row>
    <row r="26" spans="1:11">
      <c r="A26" s="51" t="s">
        <v>158</v>
      </c>
      <c r="B26" s="38">
        <v>52.676699999999997</v>
      </c>
      <c r="C26" s="38">
        <v>1.4052</v>
      </c>
      <c r="D26" s="38">
        <v>51.271599999999999</v>
      </c>
      <c r="E26" s="38">
        <v>43.709499999999998</v>
      </c>
      <c r="F26" s="38">
        <v>7.5621</v>
      </c>
      <c r="G26" s="15">
        <v>45.507599999999996</v>
      </c>
      <c r="H26" s="38">
        <v>1.0215000000000001</v>
      </c>
      <c r="I26" s="38">
        <v>44.4861</v>
      </c>
      <c r="J26" s="38">
        <v>37.374899999999997</v>
      </c>
      <c r="K26" s="38">
        <v>7.1112000000000002</v>
      </c>
    </row>
    <row r="27" spans="1:11">
      <c r="A27" s="51" t="s">
        <v>159</v>
      </c>
      <c r="B27" s="42" t="s">
        <v>248</v>
      </c>
      <c r="C27" s="42" t="s">
        <v>248</v>
      </c>
      <c r="D27" s="42" t="s">
        <v>248</v>
      </c>
      <c r="E27" s="42" t="s">
        <v>248</v>
      </c>
      <c r="F27" s="42" t="s">
        <v>248</v>
      </c>
      <c r="G27" s="15">
        <v>20.976199999999999</v>
      </c>
      <c r="H27" s="38">
        <v>2.7290999999999999</v>
      </c>
      <c r="I27" s="38">
        <v>18.2471</v>
      </c>
      <c r="J27" s="38">
        <v>2.0124</v>
      </c>
      <c r="K27" s="38">
        <v>16.2347</v>
      </c>
    </row>
    <row r="28" spans="1:11">
      <c r="A28" s="51" t="s">
        <v>160</v>
      </c>
      <c r="B28" s="42" t="s">
        <v>248</v>
      </c>
      <c r="C28" s="42" t="s">
        <v>248</v>
      </c>
      <c r="D28" s="42" t="s">
        <v>248</v>
      </c>
      <c r="E28" s="42" t="s">
        <v>248</v>
      </c>
      <c r="F28" s="42" t="s">
        <v>248</v>
      </c>
      <c r="G28" s="15">
        <v>29.963699999999999</v>
      </c>
      <c r="H28" s="38">
        <v>7.0133000000000001</v>
      </c>
      <c r="I28" s="38">
        <v>22.950399999999998</v>
      </c>
      <c r="J28" s="38">
        <v>2.4963000000000002</v>
      </c>
      <c r="K28" s="38">
        <v>20.4541</v>
      </c>
    </row>
    <row r="29" spans="1:11">
      <c r="A29" s="51" t="s">
        <v>161</v>
      </c>
      <c r="B29" s="38">
        <v>29.266300000000001</v>
      </c>
      <c r="C29" s="38">
        <v>2.2555000000000001</v>
      </c>
      <c r="D29" s="38">
        <v>27.0108</v>
      </c>
      <c r="E29" s="38">
        <v>2.1259999999999999</v>
      </c>
      <c r="F29" s="38">
        <v>24.884799999999998</v>
      </c>
      <c r="G29" s="15">
        <v>30.762</v>
      </c>
      <c r="H29" s="38">
        <v>1.5656000000000001</v>
      </c>
      <c r="I29" s="38">
        <v>29.1965</v>
      </c>
      <c r="J29" s="38">
        <v>1.4253</v>
      </c>
      <c r="K29" s="38">
        <v>27.7712</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15">
        <v>21.846599999999999</v>
      </c>
      <c r="H31" s="38">
        <v>3.9247000000000001</v>
      </c>
      <c r="I31" s="38">
        <v>17.921900000000001</v>
      </c>
      <c r="J31" s="38">
        <v>2.4961000000000002</v>
      </c>
      <c r="K31" s="38">
        <v>15.4259</v>
      </c>
    </row>
    <row r="32" spans="1:11">
      <c r="A32" s="51" t="s">
        <v>164</v>
      </c>
      <c r="B32" s="38">
        <v>45.666699999999999</v>
      </c>
      <c r="C32" s="38">
        <v>2.6375999999999999</v>
      </c>
      <c r="D32" s="38">
        <v>43.0291</v>
      </c>
      <c r="E32" s="38">
        <v>36.137300000000003</v>
      </c>
      <c r="F32" s="38">
        <v>6.8917999999999999</v>
      </c>
      <c r="G32" s="15">
        <v>42.865099999999998</v>
      </c>
      <c r="H32" s="38">
        <v>3.2292999999999998</v>
      </c>
      <c r="I32" s="38">
        <v>39.635800000000003</v>
      </c>
      <c r="J32" s="38">
        <v>32.265099999999997</v>
      </c>
      <c r="K32" s="38">
        <v>7.3707000000000003</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K34"/>
  <sheetViews>
    <sheetView workbookViewId="0"/>
  </sheetViews>
  <sheetFormatPr defaultRowHeight="15"/>
  <cols>
    <col min="1" max="1" width="26" customWidth="1"/>
    <col min="2" max="11" width="16" customWidth="1"/>
  </cols>
  <sheetData>
    <row r="1" spans="1:11">
      <c r="A1" s="2" t="s">
        <v>37</v>
      </c>
    </row>
    <row r="2" spans="1:11">
      <c r="A2" s="43" t="s">
        <v>229</v>
      </c>
      <c r="B2" s="66">
        <v>2011</v>
      </c>
      <c r="C2" s="45"/>
      <c r="D2" s="45"/>
      <c r="E2" s="45"/>
      <c r="F2" s="45"/>
      <c r="G2" s="66">
        <v>2013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23.338999999999999</v>
      </c>
      <c r="C4" s="38">
        <v>2.2185999999999999</v>
      </c>
      <c r="D4" s="38">
        <v>21.1204</v>
      </c>
      <c r="E4" s="38">
        <v>8.9999000000000002</v>
      </c>
      <c r="F4" s="38">
        <v>12.1205</v>
      </c>
      <c r="G4" s="15">
        <v>23.0122</v>
      </c>
      <c r="H4" s="38">
        <v>1.5195000000000001</v>
      </c>
      <c r="I4" s="38">
        <v>21.492699999999999</v>
      </c>
      <c r="J4" s="38">
        <v>7.2718999999999996</v>
      </c>
      <c r="K4" s="38">
        <v>14.220700000000001</v>
      </c>
    </row>
    <row r="5" spans="1:11">
      <c r="A5" s="37" t="s">
        <v>263</v>
      </c>
      <c r="B5" s="38">
        <v>32.054600000000001</v>
      </c>
      <c r="C5" s="38">
        <v>2.7944</v>
      </c>
      <c r="D5" s="38">
        <v>29.260200000000001</v>
      </c>
      <c r="E5" s="38">
        <v>14.08</v>
      </c>
      <c r="F5" s="38">
        <v>15.180199999999999</v>
      </c>
      <c r="G5" s="15">
        <v>30.3064</v>
      </c>
      <c r="H5" s="38">
        <v>1.7663</v>
      </c>
      <c r="I5" s="38">
        <v>28.540099999999999</v>
      </c>
      <c r="J5" s="38">
        <v>10.7654</v>
      </c>
      <c r="K5" s="38">
        <v>17.774799999999999</v>
      </c>
    </row>
    <row r="6" spans="1:11">
      <c r="A6" s="51" t="s">
        <v>139</v>
      </c>
      <c r="B6" s="38">
        <v>29.625499999999999</v>
      </c>
      <c r="C6" s="38">
        <v>2.7673000000000001</v>
      </c>
      <c r="D6" s="38">
        <v>26.8582</v>
      </c>
      <c r="E6" s="38">
        <v>7.4398</v>
      </c>
      <c r="F6" s="38">
        <v>19.418399999999998</v>
      </c>
      <c r="G6" s="15">
        <v>30.892600000000002</v>
      </c>
      <c r="H6" s="38">
        <v>1.1549</v>
      </c>
      <c r="I6" s="38">
        <v>29.7377</v>
      </c>
      <c r="J6" s="38">
        <v>9.2635000000000005</v>
      </c>
      <c r="K6" s="38">
        <v>20.4741</v>
      </c>
    </row>
    <row r="7" spans="1:11">
      <c r="A7" s="51" t="s">
        <v>140</v>
      </c>
      <c r="B7" s="38">
        <v>10.8088</v>
      </c>
      <c r="C7" s="38">
        <v>0.99109999999999998</v>
      </c>
      <c r="D7" s="38">
        <v>9.8177000000000003</v>
      </c>
      <c r="E7" s="38">
        <v>1.4353</v>
      </c>
      <c r="F7" s="38">
        <v>8.3824000000000005</v>
      </c>
      <c r="G7" s="15">
        <v>12.233700000000001</v>
      </c>
      <c r="H7" s="38">
        <v>0.98019999999999996</v>
      </c>
      <c r="I7" s="38">
        <v>11.253500000000001</v>
      </c>
      <c r="J7" s="38">
        <v>1.4983</v>
      </c>
      <c r="K7" s="38">
        <v>9.7552000000000003</v>
      </c>
    </row>
    <row r="8" spans="1:11">
      <c r="A8" s="51" t="s">
        <v>141</v>
      </c>
      <c r="B8" s="38">
        <v>44.598199999999999</v>
      </c>
      <c r="C8" s="38">
        <v>3.9588000000000001</v>
      </c>
      <c r="D8" s="38">
        <v>40.639400000000002</v>
      </c>
      <c r="E8" s="38">
        <v>24.107600000000001</v>
      </c>
      <c r="F8" s="38">
        <v>16.531700000000001</v>
      </c>
      <c r="G8" s="15">
        <v>44.799900000000001</v>
      </c>
      <c r="H8" s="38">
        <v>2.0446</v>
      </c>
      <c r="I8" s="38">
        <v>42.755299999999998</v>
      </c>
      <c r="J8" s="38">
        <v>11.9511</v>
      </c>
      <c r="K8" s="38">
        <v>30.804200000000002</v>
      </c>
    </row>
    <row r="9" spans="1:11">
      <c r="A9" s="51" t="s">
        <v>142</v>
      </c>
      <c r="B9" s="38">
        <v>21.2042</v>
      </c>
      <c r="C9" s="38">
        <v>11.225899999999999</v>
      </c>
      <c r="D9" s="38">
        <v>9.9783000000000008</v>
      </c>
      <c r="E9" s="38">
        <v>1.8666</v>
      </c>
      <c r="F9" s="38">
        <v>8.1117000000000008</v>
      </c>
      <c r="G9" s="15">
        <v>21.482099999999999</v>
      </c>
      <c r="H9" s="38">
        <v>1.5855999999999999</v>
      </c>
      <c r="I9" s="38">
        <v>19.8965</v>
      </c>
      <c r="J9" s="38">
        <v>0.63060000000000005</v>
      </c>
      <c r="K9" s="38">
        <v>19.265899999999998</v>
      </c>
    </row>
    <row r="10" spans="1:11">
      <c r="A10" s="51" t="s">
        <v>143</v>
      </c>
      <c r="B10" s="38">
        <v>50.520600000000002</v>
      </c>
      <c r="C10" s="38">
        <v>4.6440999999999999</v>
      </c>
      <c r="D10" s="38">
        <v>45.8765</v>
      </c>
      <c r="E10" s="38">
        <v>29.005099999999999</v>
      </c>
      <c r="F10" s="38">
        <v>16.871400000000001</v>
      </c>
      <c r="G10" s="15">
        <v>49.5124</v>
      </c>
      <c r="H10" s="38">
        <v>3.6922000000000001</v>
      </c>
      <c r="I10" s="38">
        <v>45.8202</v>
      </c>
      <c r="J10" s="38">
        <v>26.229099999999999</v>
      </c>
      <c r="K10" s="38">
        <v>19.591100000000001</v>
      </c>
    </row>
    <row r="11" spans="1:11">
      <c r="A11" s="51" t="s">
        <v>144</v>
      </c>
      <c r="B11" s="38">
        <v>20.092600000000001</v>
      </c>
      <c r="C11" s="38">
        <v>1.1453</v>
      </c>
      <c r="D11" s="38">
        <v>18.947399999999998</v>
      </c>
      <c r="E11" s="38">
        <v>7.2125000000000004</v>
      </c>
      <c r="F11" s="38">
        <v>11.7348</v>
      </c>
      <c r="G11" s="15">
        <v>17.699200000000001</v>
      </c>
      <c r="H11" s="38">
        <v>1.1904999999999999</v>
      </c>
      <c r="I11" s="38">
        <v>16.508700000000001</v>
      </c>
      <c r="J11" s="38">
        <v>3.6985999999999999</v>
      </c>
      <c r="K11" s="38">
        <v>12.8101</v>
      </c>
    </row>
    <row r="12" spans="1:11">
      <c r="A12" s="51" t="s">
        <v>145</v>
      </c>
      <c r="B12" s="38">
        <v>29.424299999999999</v>
      </c>
      <c r="C12" s="38">
        <v>2.3460999999999999</v>
      </c>
      <c r="D12" s="38">
        <v>27.078199999999999</v>
      </c>
      <c r="E12" s="38">
        <v>6.8654999999999999</v>
      </c>
      <c r="F12" s="38">
        <v>20.212700000000002</v>
      </c>
      <c r="G12" s="15">
        <v>23.633400000000002</v>
      </c>
      <c r="H12" s="38">
        <v>1.0719000000000001</v>
      </c>
      <c r="I12" s="38">
        <v>22.561599999999999</v>
      </c>
      <c r="J12" s="38">
        <v>3.2648999999999999</v>
      </c>
      <c r="K12" s="38">
        <v>19.296700000000001</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27.7928</v>
      </c>
      <c r="C14" s="38">
        <v>5.5933999999999999</v>
      </c>
      <c r="D14" s="38">
        <v>22.199400000000001</v>
      </c>
      <c r="E14" s="38">
        <v>1.228</v>
      </c>
      <c r="F14" s="38">
        <v>20.971399999999999</v>
      </c>
      <c r="G14" s="15">
        <v>27.664400000000001</v>
      </c>
      <c r="H14" s="38">
        <v>4.2583000000000002</v>
      </c>
      <c r="I14" s="38">
        <v>23.406099999999999</v>
      </c>
      <c r="J14" s="38">
        <v>1.119</v>
      </c>
      <c r="K14" s="38">
        <v>22.287099999999999</v>
      </c>
    </row>
    <row r="15" spans="1:11">
      <c r="A15" s="51" t="s">
        <v>148</v>
      </c>
      <c r="B15" s="38">
        <v>55.550800000000002</v>
      </c>
      <c r="C15" s="38">
        <v>2.9390000000000001</v>
      </c>
      <c r="D15" s="38">
        <v>52.611800000000002</v>
      </c>
      <c r="E15" s="38">
        <v>44.913899999999998</v>
      </c>
      <c r="F15" s="38">
        <v>7.6978999999999997</v>
      </c>
      <c r="G15" s="15">
        <v>57.4146</v>
      </c>
      <c r="H15" s="38">
        <v>2.3298000000000001</v>
      </c>
      <c r="I15" s="38">
        <v>55.084800000000001</v>
      </c>
      <c r="J15" s="38">
        <v>19.666699999999999</v>
      </c>
      <c r="K15" s="38">
        <v>35.418100000000003</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38">
        <v>25.7224</v>
      </c>
      <c r="C17" s="38">
        <v>5.7111999999999998</v>
      </c>
      <c r="D17" s="38">
        <v>20.011199999999999</v>
      </c>
      <c r="E17" s="38">
        <v>13.598000000000001</v>
      </c>
      <c r="F17" s="38">
        <v>6.4131</v>
      </c>
      <c r="G17" s="15">
        <v>30.733699999999999</v>
      </c>
      <c r="H17" s="38">
        <v>5.0960999999999999</v>
      </c>
      <c r="I17" s="38">
        <v>25.637599999999999</v>
      </c>
      <c r="J17" s="38">
        <v>11.2704</v>
      </c>
      <c r="K17" s="38">
        <v>14.3672</v>
      </c>
    </row>
    <row r="18" spans="1:11">
      <c r="A18" s="51" t="s">
        <v>151</v>
      </c>
      <c r="B18" s="38">
        <v>22.8751</v>
      </c>
      <c r="C18" s="38">
        <v>6.4787999999999997</v>
      </c>
      <c r="D18" s="38">
        <v>16.3963</v>
      </c>
      <c r="E18" s="38">
        <v>1.2422</v>
      </c>
      <c r="F18" s="38">
        <v>15.1541</v>
      </c>
      <c r="G18" s="15">
        <v>21.5168</v>
      </c>
      <c r="H18" s="38">
        <v>1.9719</v>
      </c>
      <c r="I18" s="38">
        <v>19.545000000000002</v>
      </c>
      <c r="J18" s="38">
        <v>1.4807999999999999</v>
      </c>
      <c r="K18" s="38">
        <v>18.0641</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38">
        <v>36.424700000000001</v>
      </c>
      <c r="C21" s="38">
        <v>1.2695000000000001</v>
      </c>
      <c r="D21" s="38">
        <v>35.155299999999997</v>
      </c>
      <c r="E21" s="38">
        <v>28.384699999999999</v>
      </c>
      <c r="F21" s="38">
        <v>6.7706</v>
      </c>
      <c r="G21" s="15">
        <v>33.636299999999999</v>
      </c>
      <c r="H21" s="38">
        <v>0.89759999999999995</v>
      </c>
      <c r="I21" s="38">
        <v>32.738700000000001</v>
      </c>
      <c r="J21" s="38">
        <v>25.227</v>
      </c>
      <c r="K21" s="38">
        <v>7.5118</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38">
        <v>29.837299999999999</v>
      </c>
      <c r="C23" s="38">
        <v>1.6801999999999999</v>
      </c>
      <c r="D23" s="38">
        <v>28.157</v>
      </c>
      <c r="E23" s="38">
        <v>2.2202000000000002</v>
      </c>
      <c r="F23" s="38">
        <v>25.936800000000002</v>
      </c>
      <c r="G23" s="15">
        <v>26.490200000000002</v>
      </c>
      <c r="H23" s="38">
        <v>1.1692</v>
      </c>
      <c r="I23" s="38">
        <v>25.321000000000002</v>
      </c>
      <c r="J23" s="38">
        <v>2.0232000000000001</v>
      </c>
      <c r="K23" s="38">
        <v>23.297799999999999</v>
      </c>
    </row>
    <row r="24" spans="1:11">
      <c r="A24" s="51" t="s">
        <v>156</v>
      </c>
      <c r="B24" s="38">
        <v>44.453600000000002</v>
      </c>
      <c r="C24" s="38">
        <v>4.1184000000000003</v>
      </c>
      <c r="D24" s="38">
        <v>40.3352</v>
      </c>
      <c r="E24" s="38">
        <v>25.879799999999999</v>
      </c>
      <c r="F24" s="38">
        <v>14.455399999999999</v>
      </c>
      <c r="G24" s="15">
        <v>45.63</v>
      </c>
      <c r="H24" s="38">
        <v>1.8828</v>
      </c>
      <c r="I24" s="38">
        <v>43.747199999999999</v>
      </c>
      <c r="J24" s="38">
        <v>16.4968</v>
      </c>
      <c r="K24" s="38">
        <v>27.250399999999999</v>
      </c>
    </row>
    <row r="25" spans="1:11">
      <c r="A25" s="51" t="s">
        <v>157</v>
      </c>
      <c r="B25" s="38">
        <v>19.3843</v>
      </c>
      <c r="C25" s="38">
        <v>4.9073000000000002</v>
      </c>
      <c r="D25" s="38">
        <v>14.477</v>
      </c>
      <c r="E25" s="38">
        <v>4.9820000000000002</v>
      </c>
      <c r="F25" s="38">
        <v>9.4949999999999992</v>
      </c>
      <c r="G25" s="15">
        <v>17.684100000000001</v>
      </c>
      <c r="H25" s="38">
        <v>1.7426999999999999</v>
      </c>
      <c r="I25" s="38">
        <v>15.9415</v>
      </c>
      <c r="J25" s="38">
        <v>4.3282999999999996</v>
      </c>
      <c r="K25" s="38">
        <v>11.613200000000001</v>
      </c>
    </row>
    <row r="26" spans="1:11">
      <c r="A26" s="51" t="s">
        <v>158</v>
      </c>
      <c r="B26" s="38">
        <v>39.030900000000003</v>
      </c>
      <c r="C26" s="38">
        <v>1.7662</v>
      </c>
      <c r="D26" s="38">
        <v>37.264699999999998</v>
      </c>
      <c r="E26" s="38">
        <v>27.861699999999999</v>
      </c>
      <c r="F26" s="38">
        <v>9.4030000000000005</v>
      </c>
      <c r="G26" s="15">
        <v>33.325099999999999</v>
      </c>
      <c r="H26" s="38">
        <v>1.9604999999999999</v>
      </c>
      <c r="I26" s="38">
        <v>31.364599999999999</v>
      </c>
      <c r="J26" s="38">
        <v>21.5274</v>
      </c>
      <c r="K26" s="38">
        <v>9.8370999999999995</v>
      </c>
    </row>
    <row r="27" spans="1:11">
      <c r="A27" s="51" t="s">
        <v>159</v>
      </c>
      <c r="B27" s="38">
        <v>26.539000000000001</v>
      </c>
      <c r="C27" s="38">
        <v>2.8456000000000001</v>
      </c>
      <c r="D27" s="38">
        <v>23.6934</v>
      </c>
      <c r="E27" s="38">
        <v>1.0931</v>
      </c>
      <c r="F27" s="38">
        <v>22.600200000000001</v>
      </c>
      <c r="G27" s="15">
        <v>31.741499999999998</v>
      </c>
      <c r="H27" s="38">
        <v>2.3544</v>
      </c>
      <c r="I27" s="38">
        <v>29.3871</v>
      </c>
      <c r="J27" s="38">
        <v>1.3421000000000001</v>
      </c>
      <c r="K27" s="38">
        <v>28.045000000000002</v>
      </c>
    </row>
    <row r="28" spans="1:11">
      <c r="A28" s="51" t="s">
        <v>160</v>
      </c>
      <c r="B28" s="38">
        <v>33.184100000000001</v>
      </c>
      <c r="C28" s="38">
        <v>2.7536</v>
      </c>
      <c r="D28" s="38">
        <v>30.430499999999999</v>
      </c>
      <c r="E28" s="38">
        <v>2.6981999999999999</v>
      </c>
      <c r="F28" s="38">
        <v>27.732299999999999</v>
      </c>
      <c r="G28" s="15">
        <v>32.066499999999998</v>
      </c>
      <c r="H28" s="38">
        <v>3.4033000000000002</v>
      </c>
      <c r="I28" s="38">
        <v>28.6633</v>
      </c>
      <c r="J28" s="38">
        <v>2.1133999999999999</v>
      </c>
      <c r="K28" s="38">
        <v>26.549800000000001</v>
      </c>
    </row>
    <row r="29" spans="1:11">
      <c r="A29" s="51" t="s">
        <v>161</v>
      </c>
      <c r="B29" s="38">
        <v>30.196400000000001</v>
      </c>
      <c r="C29" s="38">
        <v>1.6327</v>
      </c>
      <c r="D29" s="38">
        <v>28.563700000000001</v>
      </c>
      <c r="E29" s="38">
        <v>1.458</v>
      </c>
      <c r="F29" s="38">
        <v>27.105799999999999</v>
      </c>
      <c r="G29" s="15">
        <v>29.588699999999999</v>
      </c>
      <c r="H29" s="38">
        <v>1.3314999999999999</v>
      </c>
      <c r="I29" s="38">
        <v>28.257300000000001</v>
      </c>
      <c r="J29" s="38">
        <v>0.69699999999999995</v>
      </c>
      <c r="K29" s="38">
        <v>27.560300000000002</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21.884499999999999</v>
      </c>
      <c r="C31" s="38">
        <v>3.8799000000000001</v>
      </c>
      <c r="D31" s="38">
        <v>18.0046</v>
      </c>
      <c r="E31" s="38">
        <v>2.0794999999999999</v>
      </c>
      <c r="F31" s="38">
        <v>15.9251</v>
      </c>
      <c r="G31" s="15">
        <v>21.5991</v>
      </c>
      <c r="H31" s="38">
        <v>3.4479000000000002</v>
      </c>
      <c r="I31" s="38">
        <v>18.151199999999999</v>
      </c>
      <c r="J31" s="38">
        <v>2.3273000000000001</v>
      </c>
      <c r="K31" s="38">
        <v>15.8239</v>
      </c>
    </row>
    <row r="32" spans="1:11">
      <c r="A32" s="51" t="s">
        <v>164</v>
      </c>
      <c r="B32" s="38">
        <v>43.281199999999998</v>
      </c>
      <c r="C32" s="38">
        <v>2.6133999999999999</v>
      </c>
      <c r="D32" s="38">
        <v>40.667700000000004</v>
      </c>
      <c r="E32" s="38">
        <v>32.4724</v>
      </c>
      <c r="F32" s="38">
        <v>8.1953999999999994</v>
      </c>
      <c r="G32" s="15">
        <v>39.553600000000003</v>
      </c>
      <c r="H32" s="38">
        <v>1.4847999999999999</v>
      </c>
      <c r="I32" s="38">
        <v>38.068800000000003</v>
      </c>
      <c r="J32" s="38">
        <v>26.273</v>
      </c>
      <c r="K32" s="38">
        <v>11.7958</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K34"/>
  <sheetViews>
    <sheetView workbookViewId="0"/>
  </sheetViews>
  <sheetFormatPr defaultRowHeight="15"/>
  <cols>
    <col min="1" max="1" width="26" customWidth="1"/>
    <col min="2" max="11" width="16" customWidth="1"/>
  </cols>
  <sheetData>
    <row r="1" spans="1:11">
      <c r="A1" s="2" t="s">
        <v>37</v>
      </c>
    </row>
    <row r="2" spans="1:11">
      <c r="A2" s="43" t="s">
        <v>229</v>
      </c>
      <c r="B2" s="66">
        <v>2015</v>
      </c>
      <c r="C2" s="45"/>
      <c r="D2" s="45"/>
      <c r="E2" s="45"/>
      <c r="F2" s="45"/>
      <c r="G2" s="66">
        <v>2017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24.453099999999999</v>
      </c>
      <c r="C4" s="38">
        <v>1.7248000000000001</v>
      </c>
      <c r="D4" s="38">
        <v>22.728400000000001</v>
      </c>
      <c r="E4" s="38">
        <v>8.4818999999999996</v>
      </c>
      <c r="F4" s="38">
        <v>14.2464</v>
      </c>
      <c r="G4" s="15">
        <v>24.923500000000001</v>
      </c>
      <c r="H4" s="38">
        <v>2.0659000000000001</v>
      </c>
      <c r="I4" s="38">
        <v>22.857500000000002</v>
      </c>
      <c r="J4" s="38">
        <v>10.078200000000001</v>
      </c>
      <c r="K4" s="38">
        <v>12.779400000000001</v>
      </c>
    </row>
    <row r="5" spans="1:11">
      <c r="A5" s="37" t="s">
        <v>263</v>
      </c>
      <c r="B5" s="38">
        <v>31.927399999999999</v>
      </c>
      <c r="C5" s="38">
        <v>2.4285999999999999</v>
      </c>
      <c r="D5" s="38">
        <v>29.498699999999999</v>
      </c>
      <c r="E5" s="38">
        <v>12.217700000000001</v>
      </c>
      <c r="F5" s="38">
        <v>17.280999999999999</v>
      </c>
      <c r="G5" s="15">
        <v>31.2971</v>
      </c>
      <c r="H5" s="38">
        <v>2.3853</v>
      </c>
      <c r="I5" s="38">
        <v>28.911799999999999</v>
      </c>
      <c r="J5" s="38">
        <v>12.779400000000001</v>
      </c>
      <c r="K5" s="38">
        <v>16.132400000000001</v>
      </c>
    </row>
    <row r="6" spans="1:11">
      <c r="A6" s="51" t="s">
        <v>139</v>
      </c>
      <c r="B6" s="38">
        <v>32.935400000000001</v>
      </c>
      <c r="C6" s="38">
        <v>1.9650000000000001</v>
      </c>
      <c r="D6" s="38">
        <v>30.970400000000001</v>
      </c>
      <c r="E6" s="38">
        <v>8.5214999999999996</v>
      </c>
      <c r="F6" s="38">
        <v>22.448799999999999</v>
      </c>
      <c r="G6" s="15">
        <v>30.2865</v>
      </c>
      <c r="H6" s="38">
        <v>1.4646999999999999</v>
      </c>
      <c r="I6" s="38">
        <v>28.8218</v>
      </c>
      <c r="J6" s="38">
        <v>12.226699999999999</v>
      </c>
      <c r="K6" s="38">
        <v>16.594999999999999</v>
      </c>
    </row>
    <row r="7" spans="1:11">
      <c r="A7" s="51" t="s">
        <v>140</v>
      </c>
      <c r="B7" s="38">
        <v>13.5428</v>
      </c>
      <c r="C7" s="38">
        <v>1.5457000000000001</v>
      </c>
      <c r="D7" s="38">
        <v>11.997199999999999</v>
      </c>
      <c r="E7" s="38">
        <v>1.8779999999999999</v>
      </c>
      <c r="F7" s="38">
        <v>10.119199999999999</v>
      </c>
      <c r="G7" s="15">
        <v>15.974399999999999</v>
      </c>
      <c r="H7" s="38">
        <v>0.99609999999999999</v>
      </c>
      <c r="I7" s="38">
        <v>14.978400000000001</v>
      </c>
      <c r="J7" s="38">
        <v>2.4579</v>
      </c>
      <c r="K7" s="38">
        <v>12.5205</v>
      </c>
    </row>
    <row r="8" spans="1:11">
      <c r="A8" s="51" t="s">
        <v>141</v>
      </c>
      <c r="B8" s="38">
        <v>49.5627</v>
      </c>
      <c r="C8" s="38">
        <v>3.5373999999999999</v>
      </c>
      <c r="D8" s="38">
        <v>46.025300000000001</v>
      </c>
      <c r="E8" s="38">
        <v>17.387499999999999</v>
      </c>
      <c r="F8" s="38">
        <v>28.637799999999999</v>
      </c>
      <c r="G8" s="15">
        <v>50.091799999999999</v>
      </c>
      <c r="H8" s="38">
        <v>2.8713000000000002</v>
      </c>
      <c r="I8" s="38">
        <v>47.220500000000001</v>
      </c>
      <c r="J8" s="38">
        <v>13.4057</v>
      </c>
      <c r="K8" s="38">
        <v>33.814799999999998</v>
      </c>
    </row>
    <row r="9" spans="1:11">
      <c r="A9" s="51" t="s">
        <v>142</v>
      </c>
      <c r="B9" s="38">
        <v>21.766999999999999</v>
      </c>
      <c r="C9" s="38">
        <v>1.3900999999999999</v>
      </c>
      <c r="D9" s="38">
        <v>20.376799999999999</v>
      </c>
      <c r="E9" s="38">
        <v>1.5186999999999999</v>
      </c>
      <c r="F9" s="38">
        <v>18.8581</v>
      </c>
      <c r="G9" s="15">
        <v>22.578299999999999</v>
      </c>
      <c r="H9" s="38">
        <v>1.9754</v>
      </c>
      <c r="I9" s="38">
        <v>20.602900000000002</v>
      </c>
      <c r="J9" s="38">
        <v>2.3946999999999998</v>
      </c>
      <c r="K9" s="38">
        <v>18.208200000000001</v>
      </c>
    </row>
    <row r="10" spans="1:11">
      <c r="A10" s="51" t="s">
        <v>143</v>
      </c>
      <c r="B10" s="38">
        <v>48.532600000000002</v>
      </c>
      <c r="C10" s="38">
        <v>3.1663000000000001</v>
      </c>
      <c r="D10" s="38">
        <v>45.366399999999999</v>
      </c>
      <c r="E10" s="38">
        <v>19.416</v>
      </c>
      <c r="F10" s="38">
        <v>25.950399999999998</v>
      </c>
      <c r="G10" s="15">
        <v>48.2592</v>
      </c>
      <c r="H10" s="38">
        <v>3.3389000000000002</v>
      </c>
      <c r="I10" s="38">
        <v>44.920299999999997</v>
      </c>
      <c r="J10" s="38">
        <v>21.3614</v>
      </c>
      <c r="K10" s="38">
        <v>23.558900000000001</v>
      </c>
    </row>
    <row r="11" spans="1:11">
      <c r="A11" s="51" t="s">
        <v>144</v>
      </c>
      <c r="B11" s="38">
        <v>19.432700000000001</v>
      </c>
      <c r="C11" s="38">
        <v>1.6767000000000001</v>
      </c>
      <c r="D11" s="38">
        <v>17.7561</v>
      </c>
      <c r="E11" s="38">
        <v>6.5281000000000002</v>
      </c>
      <c r="F11" s="38">
        <v>11.2279</v>
      </c>
      <c r="G11" s="15">
        <v>18.5749</v>
      </c>
      <c r="H11" s="38">
        <v>2.3262</v>
      </c>
      <c r="I11" s="38">
        <v>16.248799999999999</v>
      </c>
      <c r="J11" s="38">
        <v>6.2626999999999997</v>
      </c>
      <c r="K11" s="38">
        <v>9.9861000000000004</v>
      </c>
    </row>
    <row r="12" spans="1:11">
      <c r="A12" s="51" t="s">
        <v>145</v>
      </c>
      <c r="B12" s="38">
        <v>25.1433</v>
      </c>
      <c r="C12" s="38">
        <v>2.4750000000000001</v>
      </c>
      <c r="D12" s="38">
        <v>22.668199999999999</v>
      </c>
      <c r="E12" s="38">
        <v>6.3205999999999998</v>
      </c>
      <c r="F12" s="38">
        <v>16.3476</v>
      </c>
      <c r="G12" s="15">
        <v>29.206700000000001</v>
      </c>
      <c r="H12" s="38">
        <v>2.6417000000000002</v>
      </c>
      <c r="I12" s="38">
        <v>26.565100000000001</v>
      </c>
      <c r="J12" s="38">
        <v>6.6525999999999996</v>
      </c>
      <c r="K12" s="38">
        <v>19.912500000000001</v>
      </c>
    </row>
    <row r="13" spans="1:11">
      <c r="A13" s="51" t="s">
        <v>146</v>
      </c>
      <c r="B13" s="42" t="s">
        <v>248</v>
      </c>
      <c r="C13" s="42" t="s">
        <v>248</v>
      </c>
      <c r="D13" s="42" t="s">
        <v>248</v>
      </c>
      <c r="E13" s="42" t="s">
        <v>248</v>
      </c>
      <c r="F13" s="42" t="s">
        <v>248</v>
      </c>
      <c r="G13" s="15">
        <v>27.8672</v>
      </c>
      <c r="H13" s="38">
        <v>1.4859</v>
      </c>
      <c r="I13" s="38">
        <v>26.3813</v>
      </c>
      <c r="J13" s="38">
        <v>18.708600000000001</v>
      </c>
      <c r="K13" s="38">
        <v>7.6726999999999999</v>
      </c>
    </row>
    <row r="14" spans="1:11">
      <c r="A14" s="51" t="s">
        <v>147</v>
      </c>
      <c r="B14" s="38">
        <v>28.939800000000002</v>
      </c>
      <c r="C14" s="38">
        <v>5.5911999999999997</v>
      </c>
      <c r="D14" s="38">
        <v>23.348600000000001</v>
      </c>
      <c r="E14" s="38">
        <v>2.2265000000000001</v>
      </c>
      <c r="F14" s="38">
        <v>21.1221</v>
      </c>
      <c r="G14" s="15">
        <v>30.7209</v>
      </c>
      <c r="H14" s="38">
        <v>5.5495999999999999</v>
      </c>
      <c r="I14" s="38">
        <v>25.171299999999999</v>
      </c>
      <c r="J14" s="38">
        <v>5.1228999999999996</v>
      </c>
      <c r="K14" s="38">
        <v>20.048400000000001</v>
      </c>
    </row>
    <row r="15" spans="1:11">
      <c r="A15" s="51" t="s">
        <v>148</v>
      </c>
      <c r="B15" s="38">
        <v>56.119500000000002</v>
      </c>
      <c r="C15" s="38">
        <v>3.5567000000000002</v>
      </c>
      <c r="D15" s="38">
        <v>52.562800000000003</v>
      </c>
      <c r="E15" s="38">
        <v>28.654599999999999</v>
      </c>
      <c r="F15" s="38">
        <v>23.908200000000001</v>
      </c>
      <c r="G15" s="15">
        <v>59.561900000000001</v>
      </c>
      <c r="H15" s="38">
        <v>3.8654000000000002</v>
      </c>
      <c r="I15" s="38">
        <v>55.6965</v>
      </c>
      <c r="J15" s="38">
        <v>22.5501</v>
      </c>
      <c r="K15" s="38">
        <v>33.1464</v>
      </c>
    </row>
    <row r="16" spans="1:11">
      <c r="A16" s="51" t="s">
        <v>149</v>
      </c>
      <c r="B16" s="42" t="s">
        <v>248</v>
      </c>
      <c r="C16" s="42" t="s">
        <v>248</v>
      </c>
      <c r="D16" s="42" t="s">
        <v>248</v>
      </c>
      <c r="E16" s="42" t="s">
        <v>248</v>
      </c>
      <c r="F16" s="42" t="s">
        <v>248</v>
      </c>
      <c r="G16" s="15">
        <v>46.042999999999999</v>
      </c>
      <c r="H16" s="38">
        <v>2.5655000000000001</v>
      </c>
      <c r="I16" s="38">
        <v>43.477499999999999</v>
      </c>
      <c r="J16" s="38">
        <v>32.875300000000003</v>
      </c>
      <c r="K16" s="38">
        <v>10.6022</v>
      </c>
    </row>
    <row r="17" spans="1:11">
      <c r="A17" s="51" t="s">
        <v>150</v>
      </c>
      <c r="B17" s="38">
        <v>28.098600000000001</v>
      </c>
      <c r="C17" s="38">
        <v>4.5635000000000003</v>
      </c>
      <c r="D17" s="38">
        <v>23.5351</v>
      </c>
      <c r="E17" s="38">
        <v>15.589</v>
      </c>
      <c r="F17" s="38">
        <v>7.9461000000000004</v>
      </c>
      <c r="G17" s="15">
        <v>30.599799999999998</v>
      </c>
      <c r="H17" s="38">
        <v>4.6181999999999999</v>
      </c>
      <c r="I17" s="38">
        <v>25.9816</v>
      </c>
      <c r="J17" s="38">
        <v>16.6554</v>
      </c>
      <c r="K17" s="38">
        <v>9.3262</v>
      </c>
    </row>
    <row r="18" spans="1:11">
      <c r="A18" s="51" t="s">
        <v>151</v>
      </c>
      <c r="B18" s="38">
        <v>19.5063</v>
      </c>
      <c r="C18" s="38">
        <v>2.2185999999999999</v>
      </c>
      <c r="D18" s="38">
        <v>17.287700000000001</v>
      </c>
      <c r="E18" s="38">
        <v>2.4045999999999998</v>
      </c>
      <c r="F18" s="38">
        <v>14.883100000000001</v>
      </c>
      <c r="G18" s="15">
        <v>22.9269</v>
      </c>
      <c r="H18" s="38">
        <v>2.6152000000000002</v>
      </c>
      <c r="I18" s="38">
        <v>20.311800000000002</v>
      </c>
      <c r="J18" s="38">
        <v>4.7358000000000002</v>
      </c>
      <c r="K18" s="38">
        <v>15.576000000000001</v>
      </c>
    </row>
    <row r="19" spans="1:11">
      <c r="A19" s="51" t="s">
        <v>152</v>
      </c>
      <c r="B19" s="38">
        <v>21.1</v>
      </c>
      <c r="C19" s="38">
        <v>3.7753000000000001</v>
      </c>
      <c r="D19" s="38">
        <v>17.3247</v>
      </c>
      <c r="E19" s="38">
        <v>2.3980999999999999</v>
      </c>
      <c r="F19" s="38">
        <v>14.926500000000001</v>
      </c>
      <c r="G19" s="15">
        <v>21.863199999999999</v>
      </c>
      <c r="H19" s="38">
        <v>3.2107999999999999</v>
      </c>
      <c r="I19" s="38">
        <v>18.6525</v>
      </c>
      <c r="J19" s="38">
        <v>3.4887000000000001</v>
      </c>
      <c r="K19" s="38">
        <v>15.1638</v>
      </c>
    </row>
    <row r="20" spans="1:11">
      <c r="A20" s="51" t="s">
        <v>153</v>
      </c>
      <c r="B20" s="42" t="s">
        <v>248</v>
      </c>
      <c r="C20" s="42" t="s">
        <v>248</v>
      </c>
      <c r="D20" s="42" t="s">
        <v>248</v>
      </c>
      <c r="E20" s="42" t="s">
        <v>248</v>
      </c>
      <c r="F20" s="42" t="s">
        <v>248</v>
      </c>
      <c r="G20" s="15">
        <v>51.869199999999999</v>
      </c>
      <c r="H20" s="38">
        <v>3.6</v>
      </c>
      <c r="I20" s="38">
        <v>48.269199999999998</v>
      </c>
      <c r="J20" s="38">
        <v>32.593400000000003</v>
      </c>
      <c r="K20" s="38">
        <v>15.675800000000001</v>
      </c>
    </row>
    <row r="21" spans="1:11">
      <c r="A21" s="51" t="s">
        <v>264</v>
      </c>
      <c r="B21" s="38">
        <v>34.022199999999998</v>
      </c>
      <c r="C21" s="38">
        <v>1.4418</v>
      </c>
      <c r="D21" s="38">
        <v>32.580399999999997</v>
      </c>
      <c r="E21" s="38">
        <v>25.212700000000002</v>
      </c>
      <c r="F21" s="38">
        <v>7.3677000000000001</v>
      </c>
      <c r="G21" s="15">
        <v>32.210599999999999</v>
      </c>
      <c r="H21" s="38">
        <v>0.83809999999999996</v>
      </c>
      <c r="I21" s="38">
        <v>31.372499999999999</v>
      </c>
      <c r="J21" s="38">
        <v>25.6005</v>
      </c>
      <c r="K21" s="38">
        <v>5.7720000000000002</v>
      </c>
    </row>
    <row r="22" spans="1:11">
      <c r="A22" s="51" t="s">
        <v>154</v>
      </c>
      <c r="B22" s="42" t="s">
        <v>248</v>
      </c>
      <c r="C22" s="42" t="s">
        <v>248</v>
      </c>
      <c r="D22" s="42" t="s">
        <v>248</v>
      </c>
      <c r="E22" s="42" t="s">
        <v>248</v>
      </c>
      <c r="F22" s="42" t="s">
        <v>248</v>
      </c>
      <c r="G22" s="15">
        <v>19.978100000000001</v>
      </c>
      <c r="H22" s="38">
        <v>1.8340000000000001</v>
      </c>
      <c r="I22" s="38">
        <v>18.144100000000002</v>
      </c>
      <c r="J22" s="38">
        <v>9.0629000000000008</v>
      </c>
      <c r="K22" s="38">
        <v>9.0813000000000006</v>
      </c>
    </row>
    <row r="23" spans="1:11">
      <c r="A23" s="51" t="s">
        <v>155</v>
      </c>
      <c r="B23" s="38">
        <v>28.266200000000001</v>
      </c>
      <c r="C23" s="38">
        <v>1.8797999999999999</v>
      </c>
      <c r="D23" s="38">
        <v>26.386399999999998</v>
      </c>
      <c r="E23" s="38">
        <v>2.1271</v>
      </c>
      <c r="F23" s="38">
        <v>24.2593</v>
      </c>
      <c r="G23" s="15">
        <v>25.846900000000002</v>
      </c>
      <c r="H23" s="38">
        <v>2.125</v>
      </c>
      <c r="I23" s="38">
        <v>23.721900000000002</v>
      </c>
      <c r="J23" s="38">
        <v>2.0348000000000002</v>
      </c>
      <c r="K23" s="38">
        <v>21.687100000000001</v>
      </c>
    </row>
    <row r="24" spans="1:11">
      <c r="A24" s="51" t="s">
        <v>156</v>
      </c>
      <c r="B24" s="38">
        <v>47.577800000000003</v>
      </c>
      <c r="C24" s="38">
        <v>2.8833000000000002</v>
      </c>
      <c r="D24" s="38">
        <v>44.694499999999998</v>
      </c>
      <c r="E24" s="38">
        <v>16.206199999999999</v>
      </c>
      <c r="F24" s="38">
        <v>28.488399999999999</v>
      </c>
      <c r="G24" s="15">
        <v>46.743200000000002</v>
      </c>
      <c r="H24" s="38">
        <v>2.3748</v>
      </c>
      <c r="I24" s="38">
        <v>44.368400000000001</v>
      </c>
      <c r="J24" s="38">
        <v>19.256599999999999</v>
      </c>
      <c r="K24" s="38">
        <v>25.111799999999999</v>
      </c>
    </row>
    <row r="25" spans="1:11">
      <c r="A25" s="51" t="s">
        <v>157</v>
      </c>
      <c r="B25" s="38">
        <v>20.392499999999998</v>
      </c>
      <c r="C25" s="38">
        <v>2.2132999999999998</v>
      </c>
      <c r="D25" s="38">
        <v>18.179200000000002</v>
      </c>
      <c r="E25" s="38">
        <v>7.4004000000000003</v>
      </c>
      <c r="F25" s="38">
        <v>10.778700000000001</v>
      </c>
      <c r="G25" s="15">
        <v>20.3691</v>
      </c>
      <c r="H25" s="38">
        <v>2.3563999999999998</v>
      </c>
      <c r="I25" s="38">
        <v>18.012699999999999</v>
      </c>
      <c r="J25" s="38">
        <v>5.7381000000000002</v>
      </c>
      <c r="K25" s="38">
        <v>12.2746</v>
      </c>
    </row>
    <row r="26" spans="1:11">
      <c r="A26" s="51" t="s">
        <v>158</v>
      </c>
      <c r="B26" s="38">
        <v>37.067500000000003</v>
      </c>
      <c r="C26" s="38">
        <v>2.0470000000000002</v>
      </c>
      <c r="D26" s="38">
        <v>35.020499999999998</v>
      </c>
      <c r="E26" s="38">
        <v>24.8978</v>
      </c>
      <c r="F26" s="38">
        <v>10.1227</v>
      </c>
      <c r="G26" s="15">
        <v>35.4178</v>
      </c>
      <c r="H26" s="38">
        <v>2.3797999999999999</v>
      </c>
      <c r="I26" s="38">
        <v>33.0381</v>
      </c>
      <c r="J26" s="38">
        <v>27.048999999999999</v>
      </c>
      <c r="K26" s="38">
        <v>5.9889999999999999</v>
      </c>
    </row>
    <row r="27" spans="1:11">
      <c r="A27" s="51" t="s">
        <v>159</v>
      </c>
      <c r="B27" s="38">
        <v>29.040299999999998</v>
      </c>
      <c r="C27" s="38">
        <v>3.8544</v>
      </c>
      <c r="D27" s="38">
        <v>25.1859</v>
      </c>
      <c r="E27" s="42" t="s">
        <v>70</v>
      </c>
      <c r="F27" s="38">
        <v>24.747800000000002</v>
      </c>
      <c r="G27" s="15">
        <v>26.4115</v>
      </c>
      <c r="H27" s="38">
        <v>3.8054999999999999</v>
      </c>
      <c r="I27" s="38">
        <v>22.606000000000002</v>
      </c>
      <c r="J27" s="38">
        <v>1.6611</v>
      </c>
      <c r="K27" s="38">
        <v>20.944900000000001</v>
      </c>
    </row>
    <row r="28" spans="1:11">
      <c r="A28" s="51" t="s">
        <v>160</v>
      </c>
      <c r="B28" s="42" t="s">
        <v>248</v>
      </c>
      <c r="C28" s="42" t="s">
        <v>248</v>
      </c>
      <c r="D28" s="42" t="s">
        <v>248</v>
      </c>
      <c r="E28" s="42" t="s">
        <v>248</v>
      </c>
      <c r="F28" s="42" t="s">
        <v>248</v>
      </c>
      <c r="G28" s="15">
        <v>31.545100000000001</v>
      </c>
      <c r="H28" s="38">
        <v>2.9135</v>
      </c>
      <c r="I28" s="38">
        <v>28.631599999999999</v>
      </c>
      <c r="J28" s="38">
        <v>7.1675000000000004</v>
      </c>
      <c r="K28" s="38">
        <v>21.464200000000002</v>
      </c>
    </row>
    <row r="29" spans="1:11">
      <c r="A29" s="51" t="s">
        <v>161</v>
      </c>
      <c r="B29" s="38">
        <v>32.412500000000001</v>
      </c>
      <c r="C29" s="38">
        <v>1.7232000000000001</v>
      </c>
      <c r="D29" s="38">
        <v>30.689299999999999</v>
      </c>
      <c r="E29" s="38">
        <v>0.88460000000000005</v>
      </c>
      <c r="F29" s="38">
        <v>29.8047</v>
      </c>
      <c r="G29" s="15">
        <v>30.7393</v>
      </c>
      <c r="H29" s="38">
        <v>1.9286000000000001</v>
      </c>
      <c r="I29" s="38">
        <v>28.8108</v>
      </c>
      <c r="J29" s="38">
        <v>3.3532000000000002</v>
      </c>
      <c r="K29" s="38">
        <v>25.457599999999999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23.698499999999999</v>
      </c>
      <c r="C31" s="38">
        <v>4.5361000000000002</v>
      </c>
      <c r="D31" s="38">
        <v>19.162400000000002</v>
      </c>
      <c r="E31" s="38">
        <v>3.3757000000000001</v>
      </c>
      <c r="F31" s="38">
        <v>15.7867</v>
      </c>
      <c r="G31" s="15">
        <v>25.530999999999999</v>
      </c>
      <c r="H31" s="38">
        <v>4.7027999999999999</v>
      </c>
      <c r="I31" s="38">
        <v>20.828099999999999</v>
      </c>
      <c r="J31" s="38">
        <v>5.3434999999999997</v>
      </c>
      <c r="K31" s="38">
        <v>15.4846</v>
      </c>
    </row>
    <row r="32" spans="1:11">
      <c r="A32" s="51" t="s">
        <v>164</v>
      </c>
      <c r="B32" s="38">
        <v>45.743499999999997</v>
      </c>
      <c r="C32" s="38">
        <v>3.3252999999999999</v>
      </c>
      <c r="D32" s="38">
        <v>42.418199999999999</v>
      </c>
      <c r="E32" s="38">
        <v>34.788699999999999</v>
      </c>
      <c r="F32" s="38">
        <v>7.6295999999999999</v>
      </c>
      <c r="G32" s="15">
        <v>40.645800000000001</v>
      </c>
      <c r="H32" s="38">
        <v>2.2926000000000002</v>
      </c>
      <c r="I32" s="38">
        <v>38.353200000000001</v>
      </c>
      <c r="J32" s="38">
        <v>28.0121</v>
      </c>
      <c r="K32" s="38">
        <v>10.341100000000001</v>
      </c>
    </row>
    <row r="33" spans="1:11">
      <c r="A33" s="19" t="s">
        <v>265</v>
      </c>
      <c r="B33" s="13" t="s">
        <v>248</v>
      </c>
      <c r="C33" s="13" t="s">
        <v>248</v>
      </c>
      <c r="D33" s="13" t="s">
        <v>248</v>
      </c>
      <c r="E33" s="13" t="s">
        <v>248</v>
      </c>
      <c r="F33" s="13" t="s">
        <v>248</v>
      </c>
      <c r="G33" s="20">
        <v>18.3352</v>
      </c>
      <c r="H33" s="8">
        <v>3.7692000000000001</v>
      </c>
      <c r="I33" s="8">
        <v>14.566000000000001</v>
      </c>
      <c r="J33" s="8">
        <v>3.8128000000000002</v>
      </c>
      <c r="K33" s="8">
        <v>10.7532</v>
      </c>
    </row>
    <row r="34" spans="1:11">
      <c r="A34" s="10" t="s">
        <v>252</v>
      </c>
    </row>
  </sheetData>
  <mergeCells count="3">
    <mergeCell ref="B2:F2"/>
    <mergeCell ref="A2:A3"/>
    <mergeCell ref="G2:K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K34"/>
  <sheetViews>
    <sheetView workbookViewId="0"/>
  </sheetViews>
  <sheetFormatPr defaultRowHeight="15"/>
  <cols>
    <col min="1" max="1" width="26" customWidth="1"/>
    <col min="2" max="11" width="16" customWidth="1"/>
  </cols>
  <sheetData>
    <row r="1" spans="1:11">
      <c r="A1" s="2" t="s">
        <v>37</v>
      </c>
    </row>
    <row r="2" spans="1:11">
      <c r="A2" s="43" t="s">
        <v>229</v>
      </c>
      <c r="B2" s="66">
        <v>2019</v>
      </c>
      <c r="C2" s="45"/>
      <c r="D2" s="45"/>
      <c r="E2" s="45"/>
      <c r="F2" s="45"/>
      <c r="G2" s="66">
        <v>2022</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26.728984000000001</v>
      </c>
      <c r="C4" s="38">
        <v>1.96946</v>
      </c>
      <c r="D4" s="38">
        <v>24.759523999999999</v>
      </c>
      <c r="E4" s="38">
        <v>9.8005980000000008</v>
      </c>
      <c r="F4" s="38">
        <v>14.958926</v>
      </c>
      <c r="G4" s="15">
        <v>28.755400000000002</v>
      </c>
      <c r="H4" s="38">
        <v>1.937392</v>
      </c>
      <c r="I4" s="38">
        <v>26.818007999999999</v>
      </c>
      <c r="J4" s="38">
        <v>11.924614999999999</v>
      </c>
      <c r="K4" s="38">
        <v>14.893393</v>
      </c>
    </row>
    <row r="5" spans="1:11">
      <c r="A5" s="37" t="s">
        <v>263</v>
      </c>
      <c r="B5" s="38">
        <v>32.855201999999998</v>
      </c>
      <c r="C5" s="38">
        <v>2.6765949999999998</v>
      </c>
      <c r="D5" s="38">
        <v>30.178607</v>
      </c>
      <c r="E5" s="38">
        <v>12.892860000000001</v>
      </c>
      <c r="F5" s="38">
        <v>17.285746</v>
      </c>
      <c r="G5" s="15">
        <v>36.412930000000003</v>
      </c>
      <c r="H5" s="38">
        <v>2.6296870000000001</v>
      </c>
      <c r="I5" s="38">
        <v>33.783242999999999</v>
      </c>
      <c r="J5" s="38">
        <v>14.985205000000001</v>
      </c>
      <c r="K5" s="38">
        <v>18.798037999999998</v>
      </c>
    </row>
    <row r="6" spans="1:11">
      <c r="A6" s="51" t="s">
        <v>139</v>
      </c>
      <c r="B6" s="38">
        <v>38.644027000000001</v>
      </c>
      <c r="C6" s="38">
        <v>1.6713089999999999</v>
      </c>
      <c r="D6" s="38">
        <v>36.972718</v>
      </c>
      <c r="E6" s="38">
        <v>15.211209999999999</v>
      </c>
      <c r="F6" s="38">
        <v>21.761507999999999</v>
      </c>
      <c r="G6" s="15">
        <v>39.530639000000001</v>
      </c>
      <c r="H6" s="38">
        <v>0.56551200000000001</v>
      </c>
      <c r="I6" s="38">
        <v>38.965127000000003</v>
      </c>
      <c r="J6" s="38">
        <v>20.176742000000001</v>
      </c>
      <c r="K6" s="38">
        <v>18.788385000000002</v>
      </c>
    </row>
    <row r="7" spans="1:11">
      <c r="A7" s="51" t="s">
        <v>140</v>
      </c>
      <c r="B7" s="38">
        <v>21.379902000000001</v>
      </c>
      <c r="C7" s="38">
        <v>1.147527</v>
      </c>
      <c r="D7" s="38">
        <v>20.232375000000001</v>
      </c>
      <c r="E7" s="38">
        <v>2.0040260000000001</v>
      </c>
      <c r="F7" s="38">
        <v>18.228349000000001</v>
      </c>
      <c r="G7" s="15">
        <v>16.908373999999998</v>
      </c>
      <c r="H7" s="38">
        <v>0.86973199999999995</v>
      </c>
      <c r="I7" s="38">
        <v>16.038641999999999</v>
      </c>
      <c r="J7" s="38">
        <v>3.5276930000000002</v>
      </c>
      <c r="K7" s="38">
        <v>12.510949</v>
      </c>
    </row>
    <row r="8" spans="1:11">
      <c r="A8" s="51" t="s">
        <v>141</v>
      </c>
      <c r="B8" s="38">
        <v>51.513855999999997</v>
      </c>
      <c r="C8" s="38">
        <v>2.5417700000000001</v>
      </c>
      <c r="D8" s="38">
        <v>48.972085999999997</v>
      </c>
      <c r="E8" s="38">
        <v>13.557331</v>
      </c>
      <c r="F8" s="38">
        <v>35.414755999999997</v>
      </c>
      <c r="G8" s="15">
        <v>54.131346999999998</v>
      </c>
      <c r="H8" s="38">
        <v>3.0834389999999998</v>
      </c>
      <c r="I8" s="38">
        <v>51.047908</v>
      </c>
      <c r="J8" s="38">
        <v>21.028689</v>
      </c>
      <c r="K8" s="38">
        <v>30.019219</v>
      </c>
    </row>
    <row r="9" spans="1:11">
      <c r="A9" s="51" t="s">
        <v>142</v>
      </c>
      <c r="B9" s="38">
        <v>24.875613999999999</v>
      </c>
      <c r="C9" s="38">
        <v>1.7699579999999999</v>
      </c>
      <c r="D9" s="38">
        <v>23.105657000000001</v>
      </c>
      <c r="E9" s="38">
        <v>1.9710760000000001</v>
      </c>
      <c r="F9" s="38">
        <v>21.134581000000001</v>
      </c>
      <c r="G9" s="15">
        <v>33.345005999999998</v>
      </c>
      <c r="H9" s="38">
        <v>1.395599</v>
      </c>
      <c r="I9" s="38">
        <v>31.949406</v>
      </c>
      <c r="J9" s="38">
        <v>5.6679000000000004</v>
      </c>
      <c r="K9" s="38">
        <v>26.281506</v>
      </c>
    </row>
    <row r="10" spans="1:11">
      <c r="A10" s="51" t="s">
        <v>143</v>
      </c>
      <c r="B10" s="38">
        <v>49.768357999999999</v>
      </c>
      <c r="C10" s="38">
        <v>3.621718</v>
      </c>
      <c r="D10" s="38">
        <v>46.146639999999998</v>
      </c>
      <c r="E10" s="38">
        <v>20.735776999999999</v>
      </c>
      <c r="F10" s="38">
        <v>25.410862999999999</v>
      </c>
      <c r="G10" s="15">
        <v>49.320886000000002</v>
      </c>
      <c r="H10" s="38">
        <v>5.7350899999999996</v>
      </c>
      <c r="I10" s="38">
        <v>43.585796000000002</v>
      </c>
      <c r="J10" s="38">
        <v>24.272769</v>
      </c>
      <c r="K10" s="38">
        <v>19.313027000000002</v>
      </c>
    </row>
    <row r="11" spans="1:11">
      <c r="A11" s="51" t="s">
        <v>144</v>
      </c>
      <c r="B11" s="38">
        <v>27.283189</v>
      </c>
      <c r="C11" s="38">
        <v>1.866193</v>
      </c>
      <c r="D11" s="38">
        <v>25.416996000000001</v>
      </c>
      <c r="E11" s="38">
        <v>14.40931</v>
      </c>
      <c r="F11" s="38">
        <v>11.007686</v>
      </c>
      <c r="G11" s="15">
        <v>33.129362</v>
      </c>
      <c r="H11" s="38">
        <v>2.2342960000000001</v>
      </c>
      <c r="I11" s="38">
        <v>30.895066</v>
      </c>
      <c r="J11" s="38">
        <v>18.363641000000001</v>
      </c>
      <c r="K11" s="38">
        <v>12.531425</v>
      </c>
    </row>
    <row r="12" spans="1:11">
      <c r="A12" s="51" t="s">
        <v>145</v>
      </c>
      <c r="B12" s="38">
        <v>35.691001999999997</v>
      </c>
      <c r="C12" s="38">
        <v>1.670293</v>
      </c>
      <c r="D12" s="38">
        <v>34.020707999999999</v>
      </c>
      <c r="E12" s="38">
        <v>11.418260999999999</v>
      </c>
      <c r="F12" s="38">
        <v>22.602447000000002</v>
      </c>
      <c r="G12" s="15">
        <v>39.367047999999997</v>
      </c>
      <c r="H12" s="38">
        <v>2.847553</v>
      </c>
      <c r="I12" s="38">
        <v>36.519495999999997</v>
      </c>
      <c r="J12" s="38">
        <v>13.164664</v>
      </c>
      <c r="K12" s="38">
        <v>23.354831999999998</v>
      </c>
    </row>
    <row r="13" spans="1:11">
      <c r="A13" s="51" t="s">
        <v>146</v>
      </c>
      <c r="B13" s="38">
        <v>32.177534999999999</v>
      </c>
      <c r="C13" s="38">
        <v>1.6667650000000001</v>
      </c>
      <c r="D13" s="38">
        <v>30.510770000000001</v>
      </c>
      <c r="E13" s="38">
        <v>19.735506000000001</v>
      </c>
      <c r="F13" s="38">
        <v>10.775263000000001</v>
      </c>
      <c r="G13" s="15">
        <v>32.695202000000002</v>
      </c>
      <c r="H13" s="38">
        <v>1.1655519999999999</v>
      </c>
      <c r="I13" s="38">
        <v>31.52965</v>
      </c>
      <c r="J13" s="38">
        <v>25.761951</v>
      </c>
      <c r="K13" s="38">
        <v>5.7676990000000004</v>
      </c>
    </row>
    <row r="14" spans="1:11">
      <c r="A14" s="51" t="s">
        <v>147</v>
      </c>
      <c r="B14" s="38">
        <v>30.766794000000001</v>
      </c>
      <c r="C14" s="38">
        <v>3.521379</v>
      </c>
      <c r="D14" s="38">
        <v>27.245415000000001</v>
      </c>
      <c r="E14" s="38">
        <v>4.7419130000000003</v>
      </c>
      <c r="F14" s="38">
        <v>22.503502000000001</v>
      </c>
      <c r="G14" s="15">
        <v>29.178815</v>
      </c>
      <c r="H14" s="38">
        <v>2.5613649999999999</v>
      </c>
      <c r="I14" s="38">
        <v>26.617450000000002</v>
      </c>
      <c r="J14" s="38">
        <v>2.283541</v>
      </c>
      <c r="K14" s="38">
        <v>24.333908999999998</v>
      </c>
    </row>
    <row r="15" spans="1:11">
      <c r="A15" s="51" t="s">
        <v>148</v>
      </c>
      <c r="B15" s="38">
        <v>58.818519000000002</v>
      </c>
      <c r="C15" s="38">
        <v>3.364719</v>
      </c>
      <c r="D15" s="38">
        <v>55.453798999999997</v>
      </c>
      <c r="E15" s="38">
        <v>29.826383</v>
      </c>
      <c r="F15" s="38">
        <v>25.627416</v>
      </c>
      <c r="G15" s="15">
        <v>66.005401000000006</v>
      </c>
      <c r="H15" s="38">
        <v>4.2568039999999998</v>
      </c>
      <c r="I15" s="38">
        <v>61.748595999999999</v>
      </c>
      <c r="J15" s="38">
        <v>23.284984000000001</v>
      </c>
      <c r="K15" s="38">
        <v>38.463611999999998</v>
      </c>
    </row>
    <row r="16" spans="1:11">
      <c r="A16" s="51" t="s">
        <v>149</v>
      </c>
      <c r="B16" s="38">
        <v>45.489483999999997</v>
      </c>
      <c r="C16" s="38">
        <v>1.7973490000000001</v>
      </c>
      <c r="D16" s="38">
        <v>43.692135</v>
      </c>
      <c r="E16" s="38">
        <v>28.623421</v>
      </c>
      <c r="F16" s="38">
        <v>15.068714999999999</v>
      </c>
      <c r="G16" s="15">
        <v>46.552599000000001</v>
      </c>
      <c r="H16" s="38">
        <v>2.1616770000000001</v>
      </c>
      <c r="I16" s="38">
        <v>44.390922000000003</v>
      </c>
      <c r="J16" s="38">
        <v>28.967758</v>
      </c>
      <c r="K16" s="38">
        <v>15.423164</v>
      </c>
    </row>
    <row r="17" spans="1:11">
      <c r="A17" s="51" t="s">
        <v>150</v>
      </c>
      <c r="B17" s="38">
        <v>28.729423000000001</v>
      </c>
      <c r="C17" s="38">
        <v>4.5030590000000004</v>
      </c>
      <c r="D17" s="38">
        <v>24.226364</v>
      </c>
      <c r="E17" s="38">
        <v>16.779378999999999</v>
      </c>
      <c r="F17" s="38">
        <v>7.4469849999999997</v>
      </c>
      <c r="G17" s="15">
        <v>25.457166999999998</v>
      </c>
      <c r="H17" s="38">
        <v>4.1222180000000002</v>
      </c>
      <c r="I17" s="38">
        <v>21.334949000000002</v>
      </c>
      <c r="J17" s="38">
        <v>13.772663</v>
      </c>
      <c r="K17" s="38">
        <v>7.5622860000000003</v>
      </c>
    </row>
    <row r="18" spans="1:11">
      <c r="A18" s="51" t="s">
        <v>151</v>
      </c>
      <c r="B18" s="38">
        <v>30.438203999999999</v>
      </c>
      <c r="C18" s="38">
        <v>2.3510580000000001</v>
      </c>
      <c r="D18" s="38">
        <v>28.087146000000001</v>
      </c>
      <c r="E18" s="38">
        <v>2.0078849999999999</v>
      </c>
      <c r="F18" s="38">
        <v>26.079260999999999</v>
      </c>
      <c r="G18" s="15">
        <v>35.369512</v>
      </c>
      <c r="H18" s="38">
        <v>3.3055490000000001</v>
      </c>
      <c r="I18" s="38">
        <v>32.063963000000001</v>
      </c>
      <c r="J18" s="38">
        <v>2.0347749999999998</v>
      </c>
      <c r="K18" s="38">
        <v>30.029188000000001</v>
      </c>
    </row>
    <row r="19" spans="1:11">
      <c r="A19" s="51" t="s">
        <v>152</v>
      </c>
      <c r="B19" s="38">
        <v>27.119609000000001</v>
      </c>
      <c r="C19" s="38">
        <v>2.0525060000000002</v>
      </c>
      <c r="D19" s="38">
        <v>25.067104</v>
      </c>
      <c r="E19" s="38">
        <v>1.7505269999999999</v>
      </c>
      <c r="F19" s="38">
        <v>23.316576000000001</v>
      </c>
      <c r="G19" s="15">
        <v>30.101929999999999</v>
      </c>
      <c r="H19" s="38">
        <v>2.0742449999999999</v>
      </c>
      <c r="I19" s="38">
        <v>28.027685000000002</v>
      </c>
      <c r="J19" s="38">
        <v>4.059571</v>
      </c>
      <c r="K19" s="38">
        <v>23.968114</v>
      </c>
    </row>
    <row r="20" spans="1:11">
      <c r="A20" s="51" t="s">
        <v>153</v>
      </c>
      <c r="B20" s="38">
        <v>54.342396000000001</v>
      </c>
      <c r="C20" s="38">
        <v>2.210391</v>
      </c>
      <c r="D20" s="38">
        <v>52.132004999999999</v>
      </c>
      <c r="E20" s="38">
        <v>35.953209000000001</v>
      </c>
      <c r="F20" s="38">
        <v>16.178795999999998</v>
      </c>
      <c r="G20" s="15">
        <v>56.228523000000003</v>
      </c>
      <c r="H20" s="38">
        <v>2.2593200000000002</v>
      </c>
      <c r="I20" s="38">
        <v>53.969203</v>
      </c>
      <c r="J20" s="38">
        <v>35.812243000000002</v>
      </c>
      <c r="K20" s="38">
        <v>18.156959000000001</v>
      </c>
    </row>
    <row r="21" spans="1:11">
      <c r="A21" s="51" t="s">
        <v>264</v>
      </c>
      <c r="B21" s="38">
        <v>33.379100000000001</v>
      </c>
      <c r="C21" s="38">
        <v>2.2509139999999999</v>
      </c>
      <c r="D21" s="38">
        <v>31.128185999999999</v>
      </c>
      <c r="E21" s="38">
        <v>24.638480000000001</v>
      </c>
      <c r="F21" s="38">
        <v>6.489706</v>
      </c>
      <c r="G21" s="22" t="s">
        <v>248</v>
      </c>
      <c r="H21" s="42" t="s">
        <v>248</v>
      </c>
      <c r="I21" s="42" t="s">
        <v>248</v>
      </c>
      <c r="J21" s="42" t="s">
        <v>248</v>
      </c>
      <c r="K21" s="42" t="s">
        <v>248</v>
      </c>
    </row>
    <row r="22" spans="1:11">
      <c r="A22" s="51" t="s">
        <v>154</v>
      </c>
      <c r="B22" s="38">
        <v>26.594926999999998</v>
      </c>
      <c r="C22" s="38">
        <v>1.1579809999999999</v>
      </c>
      <c r="D22" s="38">
        <v>25.436945999999999</v>
      </c>
      <c r="E22" s="38">
        <v>9.597982</v>
      </c>
      <c r="F22" s="38">
        <v>15.838964000000001</v>
      </c>
      <c r="G22" s="15">
        <v>27.424218</v>
      </c>
      <c r="H22" s="38">
        <v>1.4645619999999999</v>
      </c>
      <c r="I22" s="38">
        <v>25.959655999999999</v>
      </c>
      <c r="J22" s="38">
        <v>10.634687</v>
      </c>
      <c r="K22" s="38">
        <v>15.324968999999999</v>
      </c>
    </row>
    <row r="23" spans="1:11">
      <c r="A23" s="51" t="s">
        <v>155</v>
      </c>
      <c r="B23" s="38">
        <v>29.674168999999999</v>
      </c>
      <c r="C23" s="38">
        <v>2.9544069999999998</v>
      </c>
      <c r="D23" s="38">
        <v>26.719761999999999</v>
      </c>
      <c r="E23" s="38">
        <v>2.668393</v>
      </c>
      <c r="F23" s="38">
        <v>24.051369999999999</v>
      </c>
      <c r="G23" s="15">
        <v>29.928046999999999</v>
      </c>
      <c r="H23" s="38">
        <v>3.1363539999999999</v>
      </c>
      <c r="I23" s="38">
        <v>26.791692000000001</v>
      </c>
      <c r="J23" s="38">
        <v>3.800357</v>
      </c>
      <c r="K23" s="38">
        <v>22.991336</v>
      </c>
    </row>
    <row r="24" spans="1:11">
      <c r="A24" s="51" t="s">
        <v>156</v>
      </c>
      <c r="B24" s="38">
        <v>47.501317</v>
      </c>
      <c r="C24" s="38">
        <v>2.2310289999999999</v>
      </c>
      <c r="D24" s="38">
        <v>45.270288999999998</v>
      </c>
      <c r="E24" s="38">
        <v>23.276698</v>
      </c>
      <c r="F24" s="38">
        <v>21.993590999999999</v>
      </c>
      <c r="G24" s="15">
        <v>55.421501999999997</v>
      </c>
      <c r="H24" s="38">
        <v>3.2191939999999999</v>
      </c>
      <c r="I24" s="38">
        <v>52.202308000000002</v>
      </c>
      <c r="J24" s="38">
        <v>29.500498</v>
      </c>
      <c r="K24" s="38">
        <v>22.701809999999998</v>
      </c>
    </row>
    <row r="25" spans="1:11">
      <c r="A25" s="51" t="s">
        <v>157</v>
      </c>
      <c r="B25" s="38">
        <v>25.042345999999998</v>
      </c>
      <c r="C25" s="38">
        <v>2.7806549999999999</v>
      </c>
      <c r="D25" s="38">
        <v>22.261690000000002</v>
      </c>
      <c r="E25" s="38">
        <v>5.6327369999999997</v>
      </c>
      <c r="F25" s="38">
        <v>16.628954</v>
      </c>
      <c r="G25" s="15">
        <v>31.767921000000001</v>
      </c>
      <c r="H25" s="38">
        <v>3.5792000000000002</v>
      </c>
      <c r="I25" s="38">
        <v>28.18872</v>
      </c>
      <c r="J25" s="38">
        <v>6.0884140000000002</v>
      </c>
      <c r="K25" s="38">
        <v>22.100306</v>
      </c>
    </row>
    <row r="26" spans="1:11">
      <c r="A26" s="51" t="s">
        <v>158</v>
      </c>
      <c r="B26" s="38">
        <v>31.495550999999999</v>
      </c>
      <c r="C26" s="38">
        <v>2.2772860000000001</v>
      </c>
      <c r="D26" s="38">
        <v>29.218264999999999</v>
      </c>
      <c r="E26" s="38">
        <v>19.224284000000001</v>
      </c>
      <c r="F26" s="38">
        <v>9.9939809999999998</v>
      </c>
      <c r="G26" s="15">
        <v>33.438533</v>
      </c>
      <c r="H26" s="38">
        <v>1.9806950000000001</v>
      </c>
      <c r="I26" s="38">
        <v>31.457837999999999</v>
      </c>
      <c r="J26" s="38">
        <v>20.844968999999999</v>
      </c>
      <c r="K26" s="38">
        <v>10.612869</v>
      </c>
    </row>
    <row r="27" spans="1:11">
      <c r="A27" s="51" t="s">
        <v>159</v>
      </c>
      <c r="B27" s="38">
        <v>32.367572000000003</v>
      </c>
      <c r="C27" s="38">
        <v>3.511441</v>
      </c>
      <c r="D27" s="38">
        <v>28.856131000000001</v>
      </c>
      <c r="E27" s="38">
        <v>1.576525</v>
      </c>
      <c r="F27" s="38">
        <v>27.279605</v>
      </c>
      <c r="G27" s="15">
        <v>30.493607000000001</v>
      </c>
      <c r="H27" s="38">
        <v>3.076139</v>
      </c>
      <c r="I27" s="38">
        <v>27.417468</v>
      </c>
      <c r="J27" s="38">
        <v>2.3801939999999999</v>
      </c>
      <c r="K27" s="38">
        <v>25.037274</v>
      </c>
    </row>
    <row r="28" spans="1:11">
      <c r="A28" s="51" t="s">
        <v>160</v>
      </c>
      <c r="B28" s="38">
        <v>32.442591999999998</v>
      </c>
      <c r="C28" s="38">
        <v>2.3176809999999999</v>
      </c>
      <c r="D28" s="38">
        <v>30.124911000000001</v>
      </c>
      <c r="E28" s="38">
        <v>6.1208070000000001</v>
      </c>
      <c r="F28" s="38">
        <v>24.004104999999999</v>
      </c>
      <c r="G28" s="15">
        <v>35.687733000000001</v>
      </c>
      <c r="H28" s="38">
        <v>1.452207</v>
      </c>
      <c r="I28" s="38">
        <v>34.235526</v>
      </c>
      <c r="J28" s="38">
        <v>12.215761000000001</v>
      </c>
      <c r="K28" s="38">
        <v>22.019765</v>
      </c>
    </row>
    <row r="29" spans="1:11">
      <c r="A29" s="51" t="s">
        <v>161</v>
      </c>
      <c r="B29" s="38">
        <v>34.845300999999999</v>
      </c>
      <c r="C29" s="38">
        <v>4.1931770000000004</v>
      </c>
      <c r="D29" s="38">
        <v>30.652123</v>
      </c>
      <c r="E29" s="38">
        <v>4.9415620000000002</v>
      </c>
      <c r="F29" s="38">
        <v>25.710560999999998</v>
      </c>
      <c r="G29" s="15">
        <v>36.041139000000001</v>
      </c>
      <c r="H29" s="38">
        <v>1.259682</v>
      </c>
      <c r="I29" s="38">
        <v>34.781457000000003</v>
      </c>
      <c r="J29" s="38">
        <v>7.2149219999999996</v>
      </c>
      <c r="K29" s="38">
        <v>27.566534999999998</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29.898192999999999</v>
      </c>
      <c r="C31" s="38">
        <v>5.8361140000000002</v>
      </c>
      <c r="D31" s="38">
        <v>24.062079000000001</v>
      </c>
      <c r="E31" s="38">
        <v>10.075803000000001</v>
      </c>
      <c r="F31" s="38">
        <v>13.986276</v>
      </c>
      <c r="G31" s="15">
        <v>32.983038999999998</v>
      </c>
      <c r="H31" s="38">
        <v>4.3222529999999999</v>
      </c>
      <c r="I31" s="38">
        <v>28.660786000000002</v>
      </c>
      <c r="J31" s="38">
        <v>7.587618</v>
      </c>
      <c r="K31" s="38">
        <v>21.073167999999999</v>
      </c>
    </row>
    <row r="32" spans="1:11">
      <c r="A32" s="51" t="s">
        <v>164</v>
      </c>
      <c r="B32" s="38">
        <v>38.159399999999998</v>
      </c>
      <c r="C32" s="38">
        <v>2.3193760000000001</v>
      </c>
      <c r="D32" s="38">
        <v>35.840024</v>
      </c>
      <c r="E32" s="38">
        <v>21.860945000000001</v>
      </c>
      <c r="F32" s="38">
        <v>13.97908</v>
      </c>
      <c r="G32" s="15">
        <v>34.870230999999997</v>
      </c>
      <c r="H32" s="38">
        <v>2.9158780000000002</v>
      </c>
      <c r="I32" s="38">
        <v>31.954352</v>
      </c>
      <c r="J32" s="38">
        <v>19.632079000000001</v>
      </c>
      <c r="K32" s="38">
        <v>12.322272999999999</v>
      </c>
    </row>
    <row r="33" spans="1:11">
      <c r="A33" s="19" t="s">
        <v>265</v>
      </c>
      <c r="B33" s="8">
        <v>18.796341999999999</v>
      </c>
      <c r="C33" s="8">
        <v>2.05979</v>
      </c>
      <c r="D33" s="8">
        <v>16.736552</v>
      </c>
      <c r="E33" s="8">
        <v>4.5668579999999999</v>
      </c>
      <c r="F33" s="8">
        <v>12.169693000000001</v>
      </c>
      <c r="G33" s="20">
        <v>22.072696000000001</v>
      </c>
      <c r="H33" s="8">
        <v>3.7331810000000001</v>
      </c>
      <c r="I33" s="8">
        <v>18.339514999999999</v>
      </c>
      <c r="J33" s="8">
        <v>3.6661890000000001</v>
      </c>
      <c r="K33" s="8">
        <v>14.673325999999999</v>
      </c>
    </row>
    <row r="34" spans="1:11">
      <c r="A34" s="10" t="s">
        <v>252</v>
      </c>
    </row>
  </sheetData>
  <mergeCells count="3">
    <mergeCell ref="B2:F2"/>
    <mergeCell ref="A2:A3"/>
    <mergeCell ref="G2:K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F38"/>
  <sheetViews>
    <sheetView workbookViewId="0"/>
  </sheetViews>
  <sheetFormatPr defaultRowHeight="15"/>
  <cols>
    <col min="1" max="1" width="39" customWidth="1"/>
    <col min="2" max="6" width="23" customWidth="1"/>
  </cols>
  <sheetData>
    <row r="1" spans="1:6">
      <c r="A1" s="2" t="s">
        <v>37</v>
      </c>
    </row>
    <row r="2" spans="1:6">
      <c r="A2" s="43" t="s">
        <v>229</v>
      </c>
      <c r="B2" s="66">
        <v>2024</v>
      </c>
      <c r="C2" s="45"/>
      <c r="D2" s="45"/>
      <c r="E2" s="45"/>
      <c r="F2" s="45"/>
    </row>
    <row r="3" spans="1:6" ht="29.45" customHeight="1">
      <c r="A3" s="46"/>
      <c r="B3" s="47" t="s">
        <v>237</v>
      </c>
      <c r="C3" s="47" t="s">
        <v>238</v>
      </c>
      <c r="D3" s="48" t="s">
        <v>239</v>
      </c>
      <c r="E3" s="48" t="s">
        <v>246</v>
      </c>
      <c r="F3" s="48" t="s">
        <v>247</v>
      </c>
    </row>
    <row r="4" spans="1:6">
      <c r="A4" s="37" t="s">
        <v>179</v>
      </c>
      <c r="B4" s="38">
        <v>29.661360999999999</v>
      </c>
      <c r="C4" s="38">
        <v>2.4599679999999999</v>
      </c>
      <c r="D4" s="38">
        <v>27.201392999999999</v>
      </c>
      <c r="E4" s="38">
        <v>12.668428</v>
      </c>
      <c r="F4" s="38">
        <v>14.532964</v>
      </c>
    </row>
    <row r="5" spans="1:6">
      <c r="A5" s="37" t="s">
        <v>263</v>
      </c>
      <c r="B5" s="38">
        <v>37.005040999999999</v>
      </c>
      <c r="C5" s="38">
        <v>3.241323</v>
      </c>
      <c r="D5" s="38">
        <v>33.763717999999997</v>
      </c>
      <c r="E5" s="38">
        <v>17.220507999999999</v>
      </c>
      <c r="F5" s="38">
        <v>16.543209999999998</v>
      </c>
    </row>
    <row r="6" spans="1:6">
      <c r="A6" s="51" t="s">
        <v>139</v>
      </c>
      <c r="B6" s="38">
        <v>42.014327000000002</v>
      </c>
      <c r="C6" s="38">
        <v>2.354905</v>
      </c>
      <c r="D6" s="38">
        <v>39.659421999999999</v>
      </c>
      <c r="E6" s="38">
        <v>20.803934000000002</v>
      </c>
      <c r="F6" s="38">
        <v>18.855488000000001</v>
      </c>
    </row>
    <row r="7" spans="1:6">
      <c r="A7" s="51" t="s">
        <v>140</v>
      </c>
      <c r="B7" s="38">
        <v>18.845953999999999</v>
      </c>
      <c r="C7" s="38">
        <v>2.5959020000000002</v>
      </c>
      <c r="D7" s="38">
        <v>16.250052</v>
      </c>
      <c r="E7" s="38">
        <v>2.388827</v>
      </c>
      <c r="F7" s="38">
        <v>13.861224999999999</v>
      </c>
    </row>
    <row r="8" spans="1:6">
      <c r="A8" s="51" t="s">
        <v>141</v>
      </c>
      <c r="B8" s="38">
        <v>50.647463999999999</v>
      </c>
      <c r="C8" s="38">
        <v>3.0467089999999999</v>
      </c>
      <c r="D8" s="38">
        <v>47.600754999999999</v>
      </c>
      <c r="E8" s="38">
        <v>19.439751000000001</v>
      </c>
      <c r="F8" s="38">
        <v>28.161003999999998</v>
      </c>
    </row>
    <row r="9" spans="1:6">
      <c r="A9" s="51" t="s">
        <v>142</v>
      </c>
      <c r="B9" s="38">
        <v>31.271584000000001</v>
      </c>
      <c r="C9" s="38">
        <v>1.75084</v>
      </c>
      <c r="D9" s="38">
        <v>29.520744000000001</v>
      </c>
      <c r="E9" s="38">
        <v>5.3179169999999996</v>
      </c>
      <c r="F9" s="38">
        <v>24.202826999999999</v>
      </c>
    </row>
    <row r="10" spans="1:6">
      <c r="A10" s="51" t="s">
        <v>143</v>
      </c>
      <c r="B10" s="38">
        <v>51.848087999999997</v>
      </c>
      <c r="C10" s="38">
        <v>5.9058140000000003</v>
      </c>
      <c r="D10" s="38">
        <v>45.942273</v>
      </c>
      <c r="E10" s="38">
        <v>21.105460000000001</v>
      </c>
      <c r="F10" s="38">
        <v>24.836814</v>
      </c>
    </row>
    <row r="11" spans="1:6">
      <c r="A11" s="51" t="s">
        <v>144</v>
      </c>
      <c r="B11" s="38">
        <v>33.369858999999998</v>
      </c>
      <c r="C11" s="38">
        <v>2.4683440000000001</v>
      </c>
      <c r="D11" s="38">
        <v>30.901513999999999</v>
      </c>
      <c r="E11" s="38">
        <v>18.928056000000002</v>
      </c>
      <c r="F11" s="38">
        <v>11.973459</v>
      </c>
    </row>
    <row r="12" spans="1:6">
      <c r="A12" s="51" t="s">
        <v>145</v>
      </c>
      <c r="B12" s="38">
        <v>40.871488999999997</v>
      </c>
      <c r="C12" s="38">
        <v>6.2989540000000002</v>
      </c>
      <c r="D12" s="38">
        <v>34.572535000000002</v>
      </c>
      <c r="E12" s="38">
        <v>9.640015</v>
      </c>
      <c r="F12" s="38">
        <v>24.93252</v>
      </c>
    </row>
    <row r="13" spans="1:6">
      <c r="A13" s="51" t="s">
        <v>146</v>
      </c>
      <c r="B13" s="38">
        <v>33.670349999999999</v>
      </c>
      <c r="C13" s="38">
        <v>2.3519350000000001</v>
      </c>
      <c r="D13" s="38">
        <v>31.318415000000002</v>
      </c>
      <c r="E13" s="38">
        <v>23.026440000000001</v>
      </c>
      <c r="F13" s="38">
        <v>8.2919750000000008</v>
      </c>
    </row>
    <row r="14" spans="1:6">
      <c r="A14" s="51" t="s">
        <v>147</v>
      </c>
      <c r="B14" s="38">
        <v>32.784708999999999</v>
      </c>
      <c r="C14" s="38">
        <v>2.5502899999999999</v>
      </c>
      <c r="D14" s="38">
        <v>30.234418999999999</v>
      </c>
      <c r="E14" s="38">
        <v>3.5093290000000001</v>
      </c>
      <c r="F14" s="38">
        <v>26.725090000000002</v>
      </c>
    </row>
    <row r="15" spans="1:6">
      <c r="A15" s="51" t="s">
        <v>148</v>
      </c>
      <c r="B15" s="38">
        <v>60.575234000000002</v>
      </c>
      <c r="C15" s="38">
        <v>7.4855689999999999</v>
      </c>
      <c r="D15" s="38">
        <v>53.089664999999997</v>
      </c>
      <c r="E15" s="38">
        <v>35.882224999999998</v>
      </c>
      <c r="F15" s="38">
        <v>17.207439999999998</v>
      </c>
    </row>
    <row r="16" spans="1:6">
      <c r="A16" s="51" t="s">
        <v>149</v>
      </c>
      <c r="B16" s="38">
        <v>44.378355999999997</v>
      </c>
      <c r="C16" s="38">
        <v>5.4980859999999998</v>
      </c>
      <c r="D16" s="38">
        <v>38.880270000000003</v>
      </c>
      <c r="E16" s="38">
        <v>25.217362999999999</v>
      </c>
      <c r="F16" s="38">
        <v>13.662908</v>
      </c>
    </row>
    <row r="17" spans="1:6">
      <c r="A17" s="51" t="s">
        <v>150</v>
      </c>
      <c r="B17" s="38">
        <v>27.860087</v>
      </c>
      <c r="C17" s="38">
        <v>5.5078319999999996</v>
      </c>
      <c r="D17" s="38">
        <v>22.352255</v>
      </c>
      <c r="E17" s="38">
        <v>13.068201</v>
      </c>
      <c r="F17" s="38">
        <v>9.2840539999999994</v>
      </c>
    </row>
    <row r="18" spans="1:6">
      <c r="A18" s="51" t="s">
        <v>151</v>
      </c>
      <c r="B18" s="38">
        <v>34.371918999999998</v>
      </c>
      <c r="C18" s="38">
        <v>4.3508170000000002</v>
      </c>
      <c r="D18" s="38">
        <v>30.021103</v>
      </c>
      <c r="E18" s="38">
        <v>5.1107849999999999</v>
      </c>
      <c r="F18" s="38">
        <v>24.910318</v>
      </c>
    </row>
    <row r="19" spans="1:6">
      <c r="A19" s="51" t="s">
        <v>152</v>
      </c>
      <c r="B19" s="38">
        <v>28.787742000000001</v>
      </c>
      <c r="C19" s="38">
        <v>2.0705580000000001</v>
      </c>
      <c r="D19" s="38">
        <v>26.717184</v>
      </c>
      <c r="E19" s="38">
        <v>4.6797700000000004</v>
      </c>
      <c r="F19" s="38">
        <v>22.037413999999998</v>
      </c>
    </row>
    <row r="20" spans="1:6">
      <c r="A20" s="51" t="s">
        <v>153</v>
      </c>
      <c r="B20" s="38">
        <v>56.205024999999999</v>
      </c>
      <c r="C20" s="38">
        <v>3.1630959999999999</v>
      </c>
      <c r="D20" s="38">
        <v>53.041929000000003</v>
      </c>
      <c r="E20" s="38">
        <v>47.483463</v>
      </c>
      <c r="F20" s="38">
        <v>5.5584660000000001</v>
      </c>
    </row>
    <row r="21" spans="1:6">
      <c r="A21" s="51" t="s">
        <v>264</v>
      </c>
      <c r="B21" s="42" t="s">
        <v>248</v>
      </c>
      <c r="C21" s="42" t="s">
        <v>248</v>
      </c>
      <c r="D21" s="42" t="s">
        <v>248</v>
      </c>
      <c r="E21" s="42" t="s">
        <v>248</v>
      </c>
      <c r="F21" s="42" t="s">
        <v>248</v>
      </c>
    </row>
    <row r="22" spans="1:6">
      <c r="A22" s="51" t="s">
        <v>154</v>
      </c>
      <c r="B22" s="38">
        <v>29.884706999999999</v>
      </c>
      <c r="C22" s="38">
        <v>2.0361859999999998</v>
      </c>
      <c r="D22" s="38">
        <v>27.848521999999999</v>
      </c>
      <c r="E22" s="38">
        <v>10.850028999999999</v>
      </c>
      <c r="F22" s="38">
        <v>16.998493</v>
      </c>
    </row>
    <row r="23" spans="1:6">
      <c r="A23" s="51" t="s">
        <v>155</v>
      </c>
      <c r="B23" s="38">
        <v>30.264717999999998</v>
      </c>
      <c r="C23" s="38">
        <v>2.859388</v>
      </c>
      <c r="D23" s="38">
        <v>27.405329999999999</v>
      </c>
      <c r="E23" s="38">
        <v>4.968642</v>
      </c>
      <c r="F23" s="38">
        <v>22.436688</v>
      </c>
    </row>
    <row r="24" spans="1:6">
      <c r="A24" s="51" t="s">
        <v>156</v>
      </c>
      <c r="B24" s="38">
        <v>52.223858999999997</v>
      </c>
      <c r="C24" s="38">
        <v>4.5376279999999998</v>
      </c>
      <c r="D24" s="38">
        <v>47.686230999999999</v>
      </c>
      <c r="E24" s="38">
        <v>31.833829999999999</v>
      </c>
      <c r="F24" s="38">
        <v>15.852401</v>
      </c>
    </row>
    <row r="25" spans="1:6">
      <c r="A25" s="51" t="s">
        <v>157</v>
      </c>
      <c r="B25" s="38">
        <v>36.070033000000002</v>
      </c>
      <c r="C25" s="38">
        <v>5.0702030000000002</v>
      </c>
      <c r="D25" s="38">
        <v>30.999831</v>
      </c>
      <c r="E25" s="38">
        <v>4.4011849999999999</v>
      </c>
      <c r="F25" s="38">
        <v>26.598645000000001</v>
      </c>
    </row>
    <row r="26" spans="1:6">
      <c r="A26" s="51" t="s">
        <v>158</v>
      </c>
      <c r="B26" s="38">
        <v>36.318219999999997</v>
      </c>
      <c r="C26" s="38">
        <v>2.2920669999999999</v>
      </c>
      <c r="D26" s="38">
        <v>34.026153000000001</v>
      </c>
      <c r="E26" s="38">
        <v>23.621324999999999</v>
      </c>
      <c r="F26" s="38">
        <v>10.404828999999999</v>
      </c>
    </row>
    <row r="27" spans="1:6">
      <c r="A27" s="51" t="s">
        <v>159</v>
      </c>
      <c r="B27" s="38">
        <v>38.728636000000002</v>
      </c>
      <c r="C27" s="38">
        <v>5.1063780000000003</v>
      </c>
      <c r="D27" s="38">
        <v>33.622259</v>
      </c>
      <c r="E27" s="38">
        <v>3.5107740000000001</v>
      </c>
      <c r="F27" s="38">
        <v>30.111484000000001</v>
      </c>
    </row>
    <row r="28" spans="1:6">
      <c r="A28" s="51" t="s">
        <v>160</v>
      </c>
      <c r="B28" s="38">
        <v>34.191316999999998</v>
      </c>
      <c r="C28" s="38">
        <v>4.3281489999999998</v>
      </c>
      <c r="D28" s="38">
        <v>29.863168000000002</v>
      </c>
      <c r="E28" s="38">
        <v>11.566960999999999</v>
      </c>
      <c r="F28" s="38">
        <v>18.296208</v>
      </c>
    </row>
    <row r="29" spans="1:6">
      <c r="A29" s="51" t="s">
        <v>161</v>
      </c>
      <c r="B29" s="38">
        <v>38.024785999999999</v>
      </c>
      <c r="C29" s="38">
        <v>5.3088990000000003</v>
      </c>
      <c r="D29" s="38">
        <v>32.715888</v>
      </c>
      <c r="E29" s="38">
        <v>7.4935109999999998</v>
      </c>
      <c r="F29" s="38">
        <v>25.222377000000002</v>
      </c>
    </row>
    <row r="30" spans="1:6">
      <c r="A30" s="51" t="s">
        <v>162</v>
      </c>
      <c r="B30" s="38">
        <v>32.779611000000003</v>
      </c>
      <c r="C30" s="38">
        <v>0.56563099999999999</v>
      </c>
      <c r="D30" s="38">
        <v>32.213980999999997</v>
      </c>
      <c r="E30" s="38">
        <v>2.0580799999999999</v>
      </c>
      <c r="F30" s="38">
        <v>30.155899999999999</v>
      </c>
    </row>
    <row r="31" spans="1:6">
      <c r="A31" s="51" t="s">
        <v>163</v>
      </c>
      <c r="B31" s="38">
        <v>38.321843999999999</v>
      </c>
      <c r="C31" s="38">
        <v>6.5835220000000003</v>
      </c>
      <c r="D31" s="38">
        <v>31.738322</v>
      </c>
      <c r="E31" s="38">
        <v>9.1982710000000001</v>
      </c>
      <c r="F31" s="38">
        <v>22.540050999999998</v>
      </c>
    </row>
    <row r="32" spans="1:6">
      <c r="A32" s="51" t="s">
        <v>164</v>
      </c>
      <c r="B32" s="38">
        <v>31.904167000000001</v>
      </c>
      <c r="C32" s="38">
        <v>4.0722569999999996</v>
      </c>
      <c r="D32" s="38">
        <v>27.831909</v>
      </c>
      <c r="E32" s="38">
        <v>16.566088000000001</v>
      </c>
      <c r="F32" s="38">
        <v>11.265821000000001</v>
      </c>
    </row>
    <row r="33" spans="1:6">
      <c r="A33" s="19" t="s">
        <v>265</v>
      </c>
      <c r="B33" s="13" t="s">
        <v>248</v>
      </c>
      <c r="C33" s="13" t="s">
        <v>248</v>
      </c>
      <c r="D33" s="13" t="s">
        <v>248</v>
      </c>
      <c r="E33" s="13" t="s">
        <v>248</v>
      </c>
      <c r="F33" s="13" t="s">
        <v>248</v>
      </c>
    </row>
    <row r="34" spans="1:6">
      <c r="A34" s="10" t="s">
        <v>249</v>
      </c>
    </row>
    <row r="35" spans="1:6">
      <c r="A35" s="10" t="s">
        <v>71</v>
      </c>
    </row>
    <row r="36" spans="1:6">
      <c r="A36" s="10" t="s">
        <v>231</v>
      </c>
    </row>
    <row r="37" spans="1:6">
      <c r="A37" s="10" t="s">
        <v>266</v>
      </c>
    </row>
    <row r="38" spans="1:6">
      <c r="A38" s="10" t="s">
        <v>267</v>
      </c>
    </row>
  </sheetData>
  <mergeCells count="2">
    <mergeCell ref="B2:F2"/>
    <mergeCell ref="A2: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K34"/>
  <sheetViews>
    <sheetView workbookViewId="0"/>
  </sheetViews>
  <sheetFormatPr defaultRowHeight="15"/>
  <cols>
    <col min="1" max="1" width="26" customWidth="1"/>
    <col min="2" max="11" width="16" customWidth="1"/>
  </cols>
  <sheetData>
    <row r="1" spans="1:11">
      <c r="A1" s="2" t="s">
        <v>38</v>
      </c>
    </row>
    <row r="2" spans="1:11">
      <c r="A2" s="43" t="s">
        <v>229</v>
      </c>
      <c r="B2" s="66">
        <v>2003</v>
      </c>
      <c r="C2" s="45"/>
      <c r="D2" s="45"/>
      <c r="E2" s="45"/>
      <c r="F2" s="45"/>
      <c r="G2" s="66">
        <v>2005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18.5442</v>
      </c>
      <c r="C4" s="38">
        <v>3.76</v>
      </c>
      <c r="D4" s="38">
        <v>14.7842</v>
      </c>
      <c r="E4" s="38">
        <v>7.9584999999999999</v>
      </c>
      <c r="F4" s="38">
        <v>6.8257000000000003</v>
      </c>
      <c r="G4" s="15">
        <v>18.607500000000002</v>
      </c>
      <c r="H4" s="38">
        <v>3.6387999999999998</v>
      </c>
      <c r="I4" s="38">
        <v>14.9688</v>
      </c>
      <c r="J4" s="38">
        <v>6.9692999999999996</v>
      </c>
      <c r="K4" s="38">
        <v>7.9996</v>
      </c>
    </row>
    <row r="5" spans="1:11">
      <c r="A5" s="37" t="s">
        <v>263</v>
      </c>
      <c r="B5" s="38">
        <v>24.153400000000001</v>
      </c>
      <c r="C5" s="38">
        <v>4.8064</v>
      </c>
      <c r="D5" s="38">
        <v>19.347000000000001</v>
      </c>
      <c r="E5" s="38">
        <v>12.5572</v>
      </c>
      <c r="F5" s="38">
        <v>6.7897999999999996</v>
      </c>
      <c r="G5" s="15">
        <v>24.192</v>
      </c>
      <c r="H5" s="38">
        <v>3.9561999999999999</v>
      </c>
      <c r="I5" s="38">
        <v>20.235800000000001</v>
      </c>
      <c r="J5" s="38">
        <v>11.8774</v>
      </c>
      <c r="K5" s="38">
        <v>8.3583999999999996</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11.3085</v>
      </c>
      <c r="C7" s="38">
        <v>1.9888999999999999</v>
      </c>
      <c r="D7" s="38">
        <v>9.3195999999999994</v>
      </c>
      <c r="E7" s="38">
        <v>4.3587999999999996</v>
      </c>
      <c r="F7" s="38">
        <v>4.9607999999999999</v>
      </c>
      <c r="G7" s="15">
        <v>11.628299999999999</v>
      </c>
      <c r="H7" s="38">
        <v>1.4221999999999999</v>
      </c>
      <c r="I7" s="38">
        <v>10.206200000000001</v>
      </c>
      <c r="J7" s="38">
        <v>2.6960000000000002</v>
      </c>
      <c r="K7" s="38">
        <v>7.5101000000000004</v>
      </c>
    </row>
    <row r="8" spans="1:11">
      <c r="A8" s="51" t="s">
        <v>141</v>
      </c>
      <c r="B8" s="42" t="s">
        <v>248</v>
      </c>
      <c r="C8" s="42" t="s">
        <v>248</v>
      </c>
      <c r="D8" s="42" t="s">
        <v>248</v>
      </c>
      <c r="E8" s="42" t="s">
        <v>248</v>
      </c>
      <c r="F8" s="42" t="s">
        <v>248</v>
      </c>
      <c r="G8" s="15">
        <v>25.721599999999999</v>
      </c>
      <c r="H8" s="38">
        <v>9.9442000000000004</v>
      </c>
      <c r="I8" s="38">
        <v>15.7773</v>
      </c>
      <c r="J8" s="38">
        <v>11.982200000000001</v>
      </c>
      <c r="K8" s="38">
        <v>3.7951000000000001</v>
      </c>
    </row>
    <row r="9" spans="1:11">
      <c r="A9" s="51" t="s">
        <v>142</v>
      </c>
      <c r="B9" s="42" t="s">
        <v>248</v>
      </c>
      <c r="C9" s="42" t="s">
        <v>248</v>
      </c>
      <c r="D9" s="42" t="s">
        <v>248</v>
      </c>
      <c r="E9" s="42" t="s">
        <v>248</v>
      </c>
      <c r="F9" s="42" t="s">
        <v>248</v>
      </c>
      <c r="G9" s="22" t="s">
        <v>248</v>
      </c>
      <c r="H9" s="42" t="s">
        <v>248</v>
      </c>
      <c r="I9" s="42" t="s">
        <v>248</v>
      </c>
      <c r="J9" s="42" t="s">
        <v>248</v>
      </c>
      <c r="K9" s="42" t="s">
        <v>248</v>
      </c>
    </row>
    <row r="10" spans="1:11">
      <c r="A10" s="51" t="s">
        <v>143</v>
      </c>
      <c r="B10" s="38">
        <v>31.1889</v>
      </c>
      <c r="C10" s="38">
        <v>6.8944999999999999</v>
      </c>
      <c r="D10" s="38">
        <v>24.2944</v>
      </c>
      <c r="E10" s="38">
        <v>9.4329999999999998</v>
      </c>
      <c r="F10" s="38">
        <v>14.8614</v>
      </c>
      <c r="G10" s="15">
        <v>24.9772</v>
      </c>
      <c r="H10" s="38">
        <v>9.0022000000000002</v>
      </c>
      <c r="I10" s="38">
        <v>15.975</v>
      </c>
      <c r="J10" s="38">
        <v>6.9219999999999997</v>
      </c>
      <c r="K10" s="38">
        <v>9.0530000000000008</v>
      </c>
    </row>
    <row r="11" spans="1:11">
      <c r="A11" s="51" t="s">
        <v>144</v>
      </c>
      <c r="B11" s="38">
        <v>17.791399999999999</v>
      </c>
      <c r="C11" s="38">
        <v>3.3719999999999999</v>
      </c>
      <c r="D11" s="38">
        <v>14.4194</v>
      </c>
      <c r="E11" s="38">
        <v>5.1365999999999996</v>
      </c>
      <c r="F11" s="38">
        <v>9.2827999999999999</v>
      </c>
      <c r="G11" s="15">
        <v>18.472100000000001</v>
      </c>
      <c r="H11" s="38">
        <v>3.3895</v>
      </c>
      <c r="I11" s="38">
        <v>15.082700000000001</v>
      </c>
      <c r="J11" s="38">
        <v>5.3231999999999999</v>
      </c>
      <c r="K11" s="38">
        <v>9.7594999999999992</v>
      </c>
    </row>
    <row r="12" spans="1:11">
      <c r="A12" s="51" t="s">
        <v>145</v>
      </c>
      <c r="B12" s="38">
        <v>22.004300000000001</v>
      </c>
      <c r="C12" s="38">
        <v>6.8090000000000002</v>
      </c>
      <c r="D12" s="38">
        <v>15.1953</v>
      </c>
      <c r="E12" s="38">
        <v>7.9105999999999996</v>
      </c>
      <c r="F12" s="38">
        <v>7.2847</v>
      </c>
      <c r="G12" s="15">
        <v>21.059699999999999</v>
      </c>
      <c r="H12" s="38">
        <v>3.4350000000000001</v>
      </c>
      <c r="I12" s="38">
        <v>17.624700000000001</v>
      </c>
      <c r="J12" s="38">
        <v>5.2634999999999996</v>
      </c>
      <c r="K12" s="38">
        <v>12.3612</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20.588100000000001</v>
      </c>
      <c r="C14" s="38">
        <v>9.0863999999999994</v>
      </c>
      <c r="D14" s="38">
        <v>11.5017</v>
      </c>
      <c r="E14" s="38">
        <v>2.2696999999999998</v>
      </c>
      <c r="F14" s="38">
        <v>9.2319999999999993</v>
      </c>
      <c r="G14" s="15">
        <v>20.456</v>
      </c>
      <c r="H14" s="38">
        <v>8.9478000000000009</v>
      </c>
      <c r="I14" s="38">
        <v>11.5082</v>
      </c>
      <c r="J14" s="38">
        <v>2.7850000000000001</v>
      </c>
      <c r="K14" s="38">
        <v>8.7232000000000003</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22" t="s">
        <v>248</v>
      </c>
      <c r="H17" s="42" t="s">
        <v>248</v>
      </c>
      <c r="I17" s="42" t="s">
        <v>248</v>
      </c>
      <c r="J17" s="42" t="s">
        <v>248</v>
      </c>
      <c r="K17" s="42" t="s">
        <v>248</v>
      </c>
    </row>
    <row r="18" spans="1:11">
      <c r="A18" s="51" t="s">
        <v>151</v>
      </c>
      <c r="B18" s="38">
        <v>19.764299999999999</v>
      </c>
      <c r="C18" s="38">
        <v>6.0185000000000004</v>
      </c>
      <c r="D18" s="38">
        <v>13.745799999999999</v>
      </c>
      <c r="E18" s="38">
        <v>4.7266000000000004</v>
      </c>
      <c r="F18" s="38">
        <v>9.0191999999999997</v>
      </c>
      <c r="G18" s="15">
        <v>19.400400000000001</v>
      </c>
      <c r="H18" s="38">
        <v>5.5664999999999996</v>
      </c>
      <c r="I18" s="38">
        <v>13.8339</v>
      </c>
      <c r="J18" s="38">
        <v>2.4893000000000001</v>
      </c>
      <c r="K18" s="38">
        <v>11.3446</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22" t="s">
        <v>248</v>
      </c>
      <c r="H21" s="42" t="s">
        <v>248</v>
      </c>
      <c r="I21" s="42" t="s">
        <v>248</v>
      </c>
      <c r="J21" s="42" t="s">
        <v>248</v>
      </c>
      <c r="K21" s="42" t="s">
        <v>248</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26.093399999999999</v>
      </c>
      <c r="C24" s="38">
        <v>7.9695999999999998</v>
      </c>
      <c r="D24" s="38">
        <v>18.123699999999999</v>
      </c>
      <c r="E24" s="38">
        <v>15.5931</v>
      </c>
      <c r="F24" s="38">
        <v>2.5306000000000002</v>
      </c>
      <c r="G24" s="15">
        <v>24.3568</v>
      </c>
      <c r="H24" s="38">
        <v>6.0942999999999996</v>
      </c>
      <c r="I24" s="38">
        <v>18.262599999999999</v>
      </c>
      <c r="J24" s="38">
        <v>14.1159</v>
      </c>
      <c r="K24" s="38">
        <v>4.1466000000000003</v>
      </c>
    </row>
    <row r="25" spans="1:11">
      <c r="A25" s="51" t="s">
        <v>157</v>
      </c>
      <c r="B25" s="42" t="s">
        <v>248</v>
      </c>
      <c r="C25" s="42" t="s">
        <v>248</v>
      </c>
      <c r="D25" s="42" t="s">
        <v>248</v>
      </c>
      <c r="E25" s="42" t="s">
        <v>248</v>
      </c>
      <c r="F25" s="42" t="s">
        <v>248</v>
      </c>
      <c r="G25" s="22" t="s">
        <v>248</v>
      </c>
      <c r="H25" s="42" t="s">
        <v>248</v>
      </c>
      <c r="I25" s="42" t="s">
        <v>248</v>
      </c>
      <c r="J25" s="42" t="s">
        <v>248</v>
      </c>
      <c r="K25" s="42" t="s">
        <v>248</v>
      </c>
    </row>
    <row r="26" spans="1:11">
      <c r="A26" s="51" t="s">
        <v>158</v>
      </c>
      <c r="B26" s="38">
        <v>37.201799999999999</v>
      </c>
      <c r="C26" s="38">
        <v>2.3927999999999998</v>
      </c>
      <c r="D26" s="38">
        <v>34.808999999999997</v>
      </c>
      <c r="E26" s="38">
        <v>28.982199999999999</v>
      </c>
      <c r="F26" s="38">
        <v>5.8268000000000004</v>
      </c>
      <c r="G26" s="15">
        <v>39.380899999999997</v>
      </c>
      <c r="H26" s="38">
        <v>3.0308000000000002</v>
      </c>
      <c r="I26" s="38">
        <v>36.35</v>
      </c>
      <c r="J26" s="38">
        <v>30.3401</v>
      </c>
      <c r="K26" s="38">
        <v>6.0289000000000001</v>
      </c>
    </row>
    <row r="27" spans="1:11">
      <c r="A27" s="51" t="s">
        <v>159</v>
      </c>
      <c r="B27" s="42" t="s">
        <v>248</v>
      </c>
      <c r="C27" s="42" t="s">
        <v>248</v>
      </c>
      <c r="D27" s="42" t="s">
        <v>248</v>
      </c>
      <c r="E27" s="42" t="s">
        <v>248</v>
      </c>
      <c r="F27" s="42" t="s">
        <v>248</v>
      </c>
      <c r="G27" s="22" t="s">
        <v>248</v>
      </c>
      <c r="H27" s="42" t="s">
        <v>248</v>
      </c>
      <c r="I27" s="42" t="s">
        <v>248</v>
      </c>
      <c r="J27" s="42" t="s">
        <v>248</v>
      </c>
      <c r="K27" s="42" t="s">
        <v>248</v>
      </c>
    </row>
    <row r="28" spans="1:11">
      <c r="A28" s="51" t="s">
        <v>160</v>
      </c>
      <c r="B28" s="42" t="s">
        <v>248</v>
      </c>
      <c r="C28" s="42" t="s">
        <v>248</v>
      </c>
      <c r="D28" s="42" t="s">
        <v>248</v>
      </c>
      <c r="E28" s="42" t="s">
        <v>248</v>
      </c>
      <c r="F28" s="42" t="s">
        <v>248</v>
      </c>
      <c r="G28" s="22" t="s">
        <v>248</v>
      </c>
      <c r="H28" s="42" t="s">
        <v>248</v>
      </c>
      <c r="I28" s="42" t="s">
        <v>248</v>
      </c>
      <c r="J28" s="42" t="s">
        <v>248</v>
      </c>
      <c r="K28" s="42" t="s">
        <v>248</v>
      </c>
    </row>
    <row r="29" spans="1:11">
      <c r="A29" s="51" t="s">
        <v>161</v>
      </c>
      <c r="B29" s="38">
        <v>24.406300000000002</v>
      </c>
      <c r="C29" s="38">
        <v>5.0425000000000004</v>
      </c>
      <c r="D29" s="38">
        <v>19.363800000000001</v>
      </c>
      <c r="E29" s="38">
        <v>5.5567000000000002</v>
      </c>
      <c r="F29" s="38">
        <v>13.8071</v>
      </c>
      <c r="G29" s="15">
        <v>20.226299999999998</v>
      </c>
      <c r="H29" s="38">
        <v>2.0985999999999998</v>
      </c>
      <c r="I29" s="38">
        <v>18.127600000000001</v>
      </c>
      <c r="J29" s="38">
        <v>2.4369999999999998</v>
      </c>
      <c r="K29" s="38">
        <v>15.6906</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22" t="s">
        <v>248</v>
      </c>
      <c r="H31" s="42" t="s">
        <v>248</v>
      </c>
      <c r="I31" s="42" t="s">
        <v>248</v>
      </c>
      <c r="J31" s="42" t="s">
        <v>248</v>
      </c>
      <c r="K31" s="42" t="s">
        <v>248</v>
      </c>
    </row>
    <row r="32" spans="1:11">
      <c r="A32" s="51" t="s">
        <v>164</v>
      </c>
      <c r="B32" s="38">
        <v>29.460599999999999</v>
      </c>
      <c r="C32" s="38">
        <v>3.5185</v>
      </c>
      <c r="D32" s="38">
        <v>25.9421</v>
      </c>
      <c r="E32" s="38">
        <v>22.254799999999999</v>
      </c>
      <c r="F32" s="38">
        <v>3.6873999999999998</v>
      </c>
      <c r="G32" s="15">
        <v>28.2014</v>
      </c>
      <c r="H32" s="38">
        <v>4.3571999999999997</v>
      </c>
      <c r="I32" s="38">
        <v>23.844200000000001</v>
      </c>
      <c r="J32" s="38">
        <v>17.311299999999999</v>
      </c>
      <c r="K32" s="38">
        <v>6.5328999999999997</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K34"/>
  <sheetViews>
    <sheetView workbookViewId="0"/>
  </sheetViews>
  <sheetFormatPr defaultRowHeight="15"/>
  <cols>
    <col min="1" max="1" width="26" customWidth="1"/>
    <col min="2" max="11" width="16" customWidth="1"/>
  </cols>
  <sheetData>
    <row r="1" spans="1:11">
      <c r="A1" s="2" t="s">
        <v>39</v>
      </c>
    </row>
    <row r="2" spans="1:11">
      <c r="A2" s="43" t="s">
        <v>229</v>
      </c>
      <c r="B2" s="66">
        <v>2007</v>
      </c>
      <c r="C2" s="45"/>
      <c r="D2" s="45"/>
      <c r="E2" s="45"/>
      <c r="F2" s="45"/>
      <c r="G2" s="66">
        <v>2009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18.106000000000002</v>
      </c>
      <c r="C4" s="38">
        <v>4.1216999999999997</v>
      </c>
      <c r="D4" s="38">
        <v>13.984400000000001</v>
      </c>
      <c r="E4" s="38">
        <v>6.1989000000000001</v>
      </c>
      <c r="F4" s="38">
        <v>7.7854999999999999</v>
      </c>
      <c r="G4" s="15">
        <v>17.746200000000002</v>
      </c>
      <c r="H4" s="38">
        <v>3.0295000000000001</v>
      </c>
      <c r="I4" s="38">
        <v>14.716699999999999</v>
      </c>
      <c r="J4" s="38">
        <v>5.2039999999999997</v>
      </c>
      <c r="K4" s="38">
        <v>9.5127000000000006</v>
      </c>
    </row>
    <row r="5" spans="1:11">
      <c r="A5" s="37" t="s">
        <v>263</v>
      </c>
      <c r="B5" s="38">
        <v>23.0395</v>
      </c>
      <c r="C5" s="38">
        <v>4.3070000000000004</v>
      </c>
      <c r="D5" s="38">
        <v>18.732500000000002</v>
      </c>
      <c r="E5" s="38">
        <v>9.5306999999999995</v>
      </c>
      <c r="F5" s="38">
        <v>9.2017000000000007</v>
      </c>
      <c r="G5" s="15">
        <v>23.206900000000001</v>
      </c>
      <c r="H5" s="38">
        <v>3.3774999999999999</v>
      </c>
      <c r="I5" s="38">
        <v>19.829499999999999</v>
      </c>
      <c r="J5" s="38">
        <v>8.7568999999999999</v>
      </c>
      <c r="K5" s="38">
        <v>11.0726</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11.373100000000001</v>
      </c>
      <c r="C7" s="38">
        <v>3.2921999999999998</v>
      </c>
      <c r="D7" s="38">
        <v>8.0808999999999997</v>
      </c>
      <c r="E7" s="38">
        <v>1.9389000000000001</v>
      </c>
      <c r="F7" s="38">
        <v>6.1420000000000003</v>
      </c>
      <c r="G7" s="15">
        <v>11.790699999999999</v>
      </c>
      <c r="H7" s="38">
        <v>1.3446</v>
      </c>
      <c r="I7" s="38">
        <v>10.446099999999999</v>
      </c>
      <c r="J7" s="38">
        <v>1.3293999999999999</v>
      </c>
      <c r="K7" s="38">
        <v>9.1166999999999998</v>
      </c>
    </row>
    <row r="8" spans="1:11">
      <c r="A8" s="51" t="s">
        <v>141</v>
      </c>
      <c r="B8" s="38">
        <v>28.812000000000001</v>
      </c>
      <c r="C8" s="38">
        <v>5.4622000000000002</v>
      </c>
      <c r="D8" s="38">
        <v>23.349699999999999</v>
      </c>
      <c r="E8" s="38">
        <v>15.6767</v>
      </c>
      <c r="F8" s="38">
        <v>7.673</v>
      </c>
      <c r="G8" s="15">
        <v>29.433599999999998</v>
      </c>
      <c r="H8" s="38">
        <v>6.7037000000000004</v>
      </c>
      <c r="I8" s="38">
        <v>22.729900000000001</v>
      </c>
      <c r="J8" s="38">
        <v>13.3141</v>
      </c>
      <c r="K8" s="38">
        <v>9.4158000000000008</v>
      </c>
    </row>
    <row r="9" spans="1:11">
      <c r="A9" s="51" t="s">
        <v>142</v>
      </c>
      <c r="B9" s="42" t="s">
        <v>248</v>
      </c>
      <c r="C9" s="42" t="s">
        <v>248</v>
      </c>
      <c r="D9" s="42" t="s">
        <v>248</v>
      </c>
      <c r="E9" s="42" t="s">
        <v>248</v>
      </c>
      <c r="F9" s="42" t="s">
        <v>248</v>
      </c>
      <c r="G9" s="15">
        <v>18.9602</v>
      </c>
      <c r="H9" s="38">
        <v>11.3268</v>
      </c>
      <c r="I9" s="38">
        <v>7.6334</v>
      </c>
      <c r="J9" s="38">
        <v>1.4473</v>
      </c>
      <c r="K9" s="38">
        <v>6.1859999999999999</v>
      </c>
    </row>
    <row r="10" spans="1:11">
      <c r="A10" s="51" t="s">
        <v>143</v>
      </c>
      <c r="B10" s="38">
        <v>26.654</v>
      </c>
      <c r="C10" s="38">
        <v>8.2482000000000006</v>
      </c>
      <c r="D10" s="38">
        <v>18.4057</v>
      </c>
      <c r="E10" s="38">
        <v>6.4221000000000004</v>
      </c>
      <c r="F10" s="38">
        <v>11.983599999999999</v>
      </c>
      <c r="G10" s="15">
        <v>29.9194</v>
      </c>
      <c r="H10" s="38">
        <v>9.4618000000000002</v>
      </c>
      <c r="I10" s="38">
        <v>20.457599999999999</v>
      </c>
      <c r="J10" s="38">
        <v>4.9560000000000004</v>
      </c>
      <c r="K10" s="38">
        <v>15.5016</v>
      </c>
    </row>
    <row r="11" spans="1:11">
      <c r="A11" s="51" t="s">
        <v>144</v>
      </c>
      <c r="B11" s="38">
        <v>20.3889</v>
      </c>
      <c r="C11" s="38">
        <v>2.7132999999999998</v>
      </c>
      <c r="D11" s="38">
        <v>17.675599999999999</v>
      </c>
      <c r="E11" s="38">
        <v>5.9062000000000001</v>
      </c>
      <c r="F11" s="38">
        <v>11.769399999999999</v>
      </c>
      <c r="G11" s="15">
        <v>17.0471</v>
      </c>
      <c r="H11" s="38">
        <v>2.6453000000000002</v>
      </c>
      <c r="I11" s="38">
        <v>14.4018</v>
      </c>
      <c r="J11" s="38">
        <v>4.5289999999999999</v>
      </c>
      <c r="K11" s="38">
        <v>9.8727999999999998</v>
      </c>
    </row>
    <row r="12" spans="1:11">
      <c r="A12" s="51" t="s">
        <v>145</v>
      </c>
      <c r="B12" s="38">
        <v>22.787800000000001</v>
      </c>
      <c r="C12" s="38">
        <v>6.1763000000000003</v>
      </c>
      <c r="D12" s="38">
        <v>16.611499999999999</v>
      </c>
      <c r="E12" s="38">
        <v>4.7511999999999999</v>
      </c>
      <c r="F12" s="38">
        <v>11.860300000000001</v>
      </c>
      <c r="G12" s="15">
        <v>21.1708</v>
      </c>
      <c r="H12" s="38">
        <v>4.4753999999999996</v>
      </c>
      <c r="I12" s="38">
        <v>16.695399999999999</v>
      </c>
      <c r="J12" s="38">
        <v>3.3906000000000001</v>
      </c>
      <c r="K12" s="38">
        <v>13.3048</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24.211200000000002</v>
      </c>
      <c r="C14" s="38">
        <v>13.291</v>
      </c>
      <c r="D14" s="38">
        <v>10.920199999999999</v>
      </c>
      <c r="E14" s="38">
        <v>2.2443</v>
      </c>
      <c r="F14" s="38">
        <v>8.6759000000000004</v>
      </c>
      <c r="G14" s="15">
        <v>27.907599999999999</v>
      </c>
      <c r="H14" s="38">
        <v>11.2432</v>
      </c>
      <c r="I14" s="38">
        <v>16.664400000000001</v>
      </c>
      <c r="J14" s="38">
        <v>1.5254000000000001</v>
      </c>
      <c r="K14" s="38">
        <v>15.1389</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15">
        <v>23.039000000000001</v>
      </c>
      <c r="H17" s="38">
        <v>4.6542000000000003</v>
      </c>
      <c r="I17" s="38">
        <v>18.384699999999999</v>
      </c>
      <c r="J17" s="38">
        <v>7.2074999999999996</v>
      </c>
      <c r="K17" s="38">
        <v>11.177199999999999</v>
      </c>
    </row>
    <row r="18" spans="1:11">
      <c r="A18" s="51" t="s">
        <v>151</v>
      </c>
      <c r="B18" s="38">
        <v>20.8369</v>
      </c>
      <c r="C18" s="38">
        <v>9.9707000000000008</v>
      </c>
      <c r="D18" s="38">
        <v>10.866300000000001</v>
      </c>
      <c r="E18" s="38">
        <v>2.8300999999999998</v>
      </c>
      <c r="F18" s="38">
        <v>8.0361999999999991</v>
      </c>
      <c r="G18" s="15">
        <v>23.338100000000001</v>
      </c>
      <c r="H18" s="38">
        <v>7.1097999999999999</v>
      </c>
      <c r="I18" s="38">
        <v>16.228300000000001</v>
      </c>
      <c r="J18" s="38">
        <v>2.6254</v>
      </c>
      <c r="K18" s="38">
        <v>13.6029</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15">
        <v>29.198599999999999</v>
      </c>
      <c r="H21" s="38">
        <v>2.3210999999999999</v>
      </c>
      <c r="I21" s="38">
        <v>26.877500000000001</v>
      </c>
      <c r="J21" s="38">
        <v>20.264900000000001</v>
      </c>
      <c r="K21" s="38">
        <v>6.6125999999999996</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21.802199999999999</v>
      </c>
      <c r="C24" s="38">
        <v>6.1193</v>
      </c>
      <c r="D24" s="38">
        <v>15.6829</v>
      </c>
      <c r="E24" s="38">
        <v>10.082100000000001</v>
      </c>
      <c r="F24" s="38">
        <v>5.6007999999999996</v>
      </c>
      <c r="G24" s="15">
        <v>21.684200000000001</v>
      </c>
      <c r="H24" s="38">
        <v>5.4222000000000001</v>
      </c>
      <c r="I24" s="38">
        <v>16.262</v>
      </c>
      <c r="J24" s="38">
        <v>8.5614000000000008</v>
      </c>
      <c r="K24" s="38">
        <v>7.7005999999999997</v>
      </c>
    </row>
    <row r="25" spans="1:11">
      <c r="A25" s="51" t="s">
        <v>157</v>
      </c>
      <c r="B25" s="42" t="s">
        <v>248</v>
      </c>
      <c r="C25" s="42" t="s">
        <v>248</v>
      </c>
      <c r="D25" s="42" t="s">
        <v>248</v>
      </c>
      <c r="E25" s="42" t="s">
        <v>248</v>
      </c>
      <c r="F25" s="42" t="s">
        <v>248</v>
      </c>
      <c r="G25" s="15">
        <v>14.6191</v>
      </c>
      <c r="H25" s="38">
        <v>3.5939999999999999</v>
      </c>
      <c r="I25" s="38">
        <v>11.025</v>
      </c>
      <c r="J25" s="38">
        <v>3.6511</v>
      </c>
      <c r="K25" s="38">
        <v>7.3738999999999999</v>
      </c>
    </row>
    <row r="26" spans="1:11">
      <c r="A26" s="51" t="s">
        <v>158</v>
      </c>
      <c r="B26" s="38">
        <v>33.228200000000001</v>
      </c>
      <c r="C26" s="38">
        <v>2.2717000000000001</v>
      </c>
      <c r="D26" s="38">
        <v>30.956499999999998</v>
      </c>
      <c r="E26" s="38">
        <v>24.5227</v>
      </c>
      <c r="F26" s="38">
        <v>6.4337999999999997</v>
      </c>
      <c r="G26" s="15">
        <v>29.215</v>
      </c>
      <c r="H26" s="38">
        <v>1.9457</v>
      </c>
      <c r="I26" s="38">
        <v>27.269300000000001</v>
      </c>
      <c r="J26" s="38">
        <v>19.451799999999999</v>
      </c>
      <c r="K26" s="38">
        <v>7.8174999999999999</v>
      </c>
    </row>
    <row r="27" spans="1:11">
      <c r="A27" s="51" t="s">
        <v>159</v>
      </c>
      <c r="B27" s="42" t="s">
        <v>248</v>
      </c>
      <c r="C27" s="42" t="s">
        <v>248</v>
      </c>
      <c r="D27" s="42" t="s">
        <v>248</v>
      </c>
      <c r="E27" s="42" t="s">
        <v>248</v>
      </c>
      <c r="F27" s="42" t="s">
        <v>248</v>
      </c>
      <c r="G27" s="15">
        <v>19.846800000000002</v>
      </c>
      <c r="H27" s="38">
        <v>2.7768999999999999</v>
      </c>
      <c r="I27" s="38">
        <v>17.069900000000001</v>
      </c>
      <c r="J27" s="38">
        <v>0.64039999999999997</v>
      </c>
      <c r="K27" s="38">
        <v>16.429600000000001</v>
      </c>
    </row>
    <row r="28" spans="1:11">
      <c r="A28" s="51" t="s">
        <v>160</v>
      </c>
      <c r="B28" s="42" t="s">
        <v>248</v>
      </c>
      <c r="C28" s="42" t="s">
        <v>248</v>
      </c>
      <c r="D28" s="42" t="s">
        <v>248</v>
      </c>
      <c r="E28" s="42" t="s">
        <v>248</v>
      </c>
      <c r="F28" s="42" t="s">
        <v>248</v>
      </c>
      <c r="G28" s="15">
        <v>26.247399999999999</v>
      </c>
      <c r="H28" s="38">
        <v>4.1970000000000001</v>
      </c>
      <c r="I28" s="38">
        <v>22.0504</v>
      </c>
      <c r="J28" s="38">
        <v>2.3382000000000001</v>
      </c>
      <c r="K28" s="38">
        <v>19.712299999999999</v>
      </c>
    </row>
    <row r="29" spans="1:11">
      <c r="A29" s="51" t="s">
        <v>161</v>
      </c>
      <c r="B29" s="38">
        <v>22.052499999999998</v>
      </c>
      <c r="C29" s="38">
        <v>1.7693000000000001</v>
      </c>
      <c r="D29" s="38">
        <v>20.283200000000001</v>
      </c>
      <c r="E29" s="38">
        <v>1.3314999999999999</v>
      </c>
      <c r="F29" s="38">
        <v>18.951599999999999</v>
      </c>
      <c r="G29" s="15">
        <v>22.805700000000002</v>
      </c>
      <c r="H29" s="38">
        <v>2.2448999999999999</v>
      </c>
      <c r="I29" s="38">
        <v>20.5608</v>
      </c>
      <c r="J29" s="38">
        <v>0.79090000000000005</v>
      </c>
      <c r="K29" s="38">
        <v>19.7699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15">
        <v>22.378699999999998</v>
      </c>
      <c r="H31" s="38">
        <v>5.5688000000000004</v>
      </c>
      <c r="I31" s="38">
        <v>16.809999999999999</v>
      </c>
      <c r="J31" s="38">
        <v>2.4836</v>
      </c>
      <c r="K31" s="38">
        <v>14.3264</v>
      </c>
    </row>
    <row r="32" spans="1:11">
      <c r="A32" s="51" t="s">
        <v>164</v>
      </c>
      <c r="B32" s="38">
        <v>28.249500000000001</v>
      </c>
      <c r="C32" s="38">
        <v>4.3087</v>
      </c>
      <c r="D32" s="38">
        <v>23.940799999999999</v>
      </c>
      <c r="E32" s="38">
        <v>18.657800000000002</v>
      </c>
      <c r="F32" s="38">
        <v>5.2830000000000004</v>
      </c>
      <c r="G32" s="15">
        <v>24.968399999999999</v>
      </c>
      <c r="H32" s="38">
        <v>4.7816999999999998</v>
      </c>
      <c r="I32" s="38">
        <v>20.186699999999998</v>
      </c>
      <c r="J32" s="38">
        <v>15.0786</v>
      </c>
      <c r="K32" s="38">
        <v>5.1079999999999997</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1"/>
  <sheetViews>
    <sheetView workbookViewId="0"/>
  </sheetViews>
  <sheetFormatPr defaultRowHeight="15"/>
  <cols>
    <col min="1" max="1" width="39" customWidth="1"/>
    <col min="2" max="6" width="23" customWidth="1"/>
  </cols>
  <sheetData>
    <row r="1" spans="1:6">
      <c r="A1" s="2" t="s">
        <v>5</v>
      </c>
    </row>
    <row r="2" spans="1:6">
      <c r="A2" s="43" t="s">
        <v>73</v>
      </c>
      <c r="B2" s="44" t="s">
        <v>167</v>
      </c>
      <c r="C2" s="45"/>
      <c r="D2" s="45"/>
      <c r="E2" s="44" t="s">
        <v>168</v>
      </c>
      <c r="F2" s="45"/>
    </row>
    <row r="3" spans="1:6" ht="29.45" customHeight="1">
      <c r="A3" s="46"/>
      <c r="B3" s="47" t="s">
        <v>172</v>
      </c>
      <c r="C3" s="48" t="s">
        <v>177</v>
      </c>
      <c r="D3" s="48" t="s">
        <v>178</v>
      </c>
      <c r="E3" s="49" t="s">
        <v>172</v>
      </c>
      <c r="F3" s="48" t="s">
        <v>173</v>
      </c>
    </row>
    <row r="4" spans="1:6">
      <c r="A4" s="37" t="s">
        <v>179</v>
      </c>
      <c r="B4" s="38">
        <v>99.674863714613394</v>
      </c>
      <c r="C4" s="38">
        <v>99.536491542876504</v>
      </c>
      <c r="D4" s="50">
        <v>5750</v>
      </c>
      <c r="E4" s="15">
        <v>92.086104758309702</v>
      </c>
      <c r="F4" s="50">
        <v>112700</v>
      </c>
    </row>
    <row r="5" spans="1:6">
      <c r="A5" s="51" t="s">
        <v>79</v>
      </c>
      <c r="B5" s="38">
        <v>100</v>
      </c>
      <c r="C5" s="38">
        <v>100</v>
      </c>
      <c r="D5" s="38">
        <v>80</v>
      </c>
      <c r="E5" s="15">
        <v>92.308334443872297</v>
      </c>
      <c r="F5" s="50">
        <v>1700</v>
      </c>
    </row>
    <row r="6" spans="1:6">
      <c r="A6" s="51" t="s">
        <v>80</v>
      </c>
      <c r="B6" s="38">
        <v>99.864710342077203</v>
      </c>
      <c r="C6" s="38">
        <v>97.697452679111706</v>
      </c>
      <c r="D6" s="38">
        <v>130</v>
      </c>
      <c r="E6" s="15">
        <v>90.105235146889996</v>
      </c>
      <c r="F6" s="50">
        <v>1800</v>
      </c>
    </row>
    <row r="7" spans="1:6">
      <c r="A7" s="51" t="s">
        <v>81</v>
      </c>
      <c r="B7" s="38">
        <v>100</v>
      </c>
      <c r="C7" s="38">
        <v>100</v>
      </c>
      <c r="D7" s="38">
        <v>90</v>
      </c>
      <c r="E7" s="15">
        <v>91.205105182853003</v>
      </c>
      <c r="F7" s="50">
        <v>1900</v>
      </c>
    </row>
    <row r="8" spans="1:6">
      <c r="A8" s="51" t="s">
        <v>82</v>
      </c>
      <c r="B8" s="38">
        <v>100</v>
      </c>
      <c r="C8" s="38">
        <v>100</v>
      </c>
      <c r="D8" s="38">
        <v>90</v>
      </c>
      <c r="E8" s="15">
        <v>95.001258293380999</v>
      </c>
      <c r="F8" s="50">
        <v>1800</v>
      </c>
    </row>
    <row r="9" spans="1:6">
      <c r="A9" s="51" t="s">
        <v>83</v>
      </c>
      <c r="B9" s="38">
        <v>99.103004104448303</v>
      </c>
      <c r="C9" s="38">
        <v>98.257205752007593</v>
      </c>
      <c r="D9" s="38">
        <v>180</v>
      </c>
      <c r="E9" s="15">
        <v>91.330010875944893</v>
      </c>
      <c r="F9" s="50">
        <v>3800</v>
      </c>
    </row>
    <row r="10" spans="1:6">
      <c r="A10" s="51" t="s">
        <v>84</v>
      </c>
      <c r="B10" s="38">
        <v>100</v>
      </c>
      <c r="C10" s="38">
        <v>100</v>
      </c>
      <c r="D10" s="38">
        <v>120</v>
      </c>
      <c r="E10" s="15">
        <v>91.021922857071203</v>
      </c>
      <c r="F10" s="50">
        <v>2400</v>
      </c>
    </row>
    <row r="11" spans="1:6">
      <c r="A11" s="51" t="s">
        <v>85</v>
      </c>
      <c r="B11" s="38">
        <v>100</v>
      </c>
      <c r="C11" s="38">
        <v>100</v>
      </c>
      <c r="D11" s="38">
        <v>90</v>
      </c>
      <c r="E11" s="15">
        <v>91.137063852089199</v>
      </c>
      <c r="F11" s="50">
        <v>1800</v>
      </c>
    </row>
    <row r="12" spans="1:6">
      <c r="A12" s="51" t="s">
        <v>86</v>
      </c>
      <c r="B12" s="38">
        <v>98.822712893635895</v>
      </c>
      <c r="C12" s="38">
        <v>99.028991013651407</v>
      </c>
      <c r="D12" s="38">
        <v>70</v>
      </c>
      <c r="E12" s="15">
        <v>93.014106487534804</v>
      </c>
      <c r="F12" s="50">
        <v>1700</v>
      </c>
    </row>
    <row r="13" spans="1:6">
      <c r="A13" s="51" t="s">
        <v>87</v>
      </c>
      <c r="B13" s="38">
        <v>100</v>
      </c>
      <c r="C13" s="38">
        <v>100</v>
      </c>
      <c r="D13" s="38">
        <v>240</v>
      </c>
      <c r="E13" s="15">
        <v>91.724167180111394</v>
      </c>
      <c r="F13" s="50">
        <v>5300</v>
      </c>
    </row>
    <row r="14" spans="1:6">
      <c r="A14" s="51" t="s">
        <v>88</v>
      </c>
      <c r="B14" s="38">
        <v>100</v>
      </c>
      <c r="C14" s="38">
        <v>100</v>
      </c>
      <c r="D14" s="38">
        <v>120</v>
      </c>
      <c r="E14" s="15">
        <v>93.503672121929696</v>
      </c>
      <c r="F14" s="50">
        <v>2700</v>
      </c>
    </row>
    <row r="15" spans="1:6">
      <c r="A15" s="51" t="s">
        <v>89</v>
      </c>
      <c r="B15" s="38">
        <v>100</v>
      </c>
      <c r="C15" s="38">
        <v>100</v>
      </c>
      <c r="D15" s="38">
        <v>90</v>
      </c>
      <c r="E15" s="15">
        <v>90.874582455740196</v>
      </c>
      <c r="F15" s="50">
        <v>1700</v>
      </c>
    </row>
    <row r="16" spans="1:6">
      <c r="A16" s="51" t="s">
        <v>90</v>
      </c>
      <c r="B16" s="38">
        <v>100</v>
      </c>
      <c r="C16" s="38">
        <v>100</v>
      </c>
      <c r="D16" s="38">
        <v>90</v>
      </c>
      <c r="E16" s="15">
        <v>93.119716449218799</v>
      </c>
      <c r="F16" s="50">
        <v>1800</v>
      </c>
    </row>
    <row r="17" spans="1:6">
      <c r="A17" s="51" t="s">
        <v>91</v>
      </c>
      <c r="B17" s="38">
        <v>100</v>
      </c>
      <c r="C17" s="38">
        <v>100</v>
      </c>
      <c r="D17" s="38">
        <v>150</v>
      </c>
      <c r="E17" s="15">
        <v>92.342046459243903</v>
      </c>
      <c r="F17" s="50">
        <v>2800</v>
      </c>
    </row>
    <row r="18" spans="1:6">
      <c r="A18" s="51" t="s">
        <v>92</v>
      </c>
      <c r="B18" s="38">
        <v>100</v>
      </c>
      <c r="C18" s="38">
        <v>100</v>
      </c>
      <c r="D18" s="38">
        <v>80</v>
      </c>
      <c r="E18" s="15">
        <v>92.981011734275796</v>
      </c>
      <c r="F18" s="50">
        <v>1700</v>
      </c>
    </row>
    <row r="19" spans="1:6">
      <c r="A19" s="51" t="s">
        <v>93</v>
      </c>
      <c r="B19" s="38">
        <v>99.8548744109994</v>
      </c>
      <c r="C19" s="38">
        <v>97.173798551845806</v>
      </c>
      <c r="D19" s="38">
        <v>90</v>
      </c>
      <c r="E19" s="15">
        <v>93.206621455790696</v>
      </c>
      <c r="F19" s="50">
        <v>1800</v>
      </c>
    </row>
    <row r="20" spans="1:6">
      <c r="A20" s="51" t="s">
        <v>94</v>
      </c>
      <c r="B20" s="38">
        <v>100</v>
      </c>
      <c r="C20" s="38">
        <v>100</v>
      </c>
      <c r="D20" s="38">
        <v>100</v>
      </c>
      <c r="E20" s="15">
        <v>94.897695275094605</v>
      </c>
      <c r="F20" s="50">
        <v>1900</v>
      </c>
    </row>
    <row r="21" spans="1:6">
      <c r="A21" s="51" t="s">
        <v>95</v>
      </c>
      <c r="B21" s="38">
        <v>100</v>
      </c>
      <c r="C21" s="38">
        <v>100</v>
      </c>
      <c r="D21" s="38">
        <v>110</v>
      </c>
      <c r="E21" s="15">
        <v>93.681131236099205</v>
      </c>
      <c r="F21" s="50">
        <v>2400</v>
      </c>
    </row>
    <row r="22" spans="1:6">
      <c r="A22" s="51" t="s">
        <v>96</v>
      </c>
      <c r="B22" s="38">
        <v>100</v>
      </c>
      <c r="C22" s="38">
        <v>100</v>
      </c>
      <c r="D22" s="38">
        <v>80</v>
      </c>
      <c r="E22" s="15">
        <v>93.261970335817395</v>
      </c>
      <c r="F22" s="50">
        <v>1700</v>
      </c>
    </row>
    <row r="23" spans="1:6">
      <c r="A23" s="51" t="s">
        <v>97</v>
      </c>
      <c r="B23" s="38">
        <v>99.4822461028551</v>
      </c>
      <c r="C23" s="38">
        <v>98.841356647154996</v>
      </c>
      <c r="D23" s="38">
        <v>110</v>
      </c>
      <c r="E23" s="15">
        <v>91.733218638461196</v>
      </c>
      <c r="F23" s="50">
        <v>1800</v>
      </c>
    </row>
    <row r="24" spans="1:6">
      <c r="A24" s="51" t="s">
        <v>98</v>
      </c>
      <c r="B24" s="38">
        <v>100</v>
      </c>
      <c r="C24" s="38">
        <v>100</v>
      </c>
      <c r="D24" s="38">
        <v>120</v>
      </c>
      <c r="E24" s="15">
        <v>93.986129443262698</v>
      </c>
      <c r="F24" s="50">
        <v>2600</v>
      </c>
    </row>
    <row r="25" spans="1:6">
      <c r="A25" s="51" t="s">
        <v>99</v>
      </c>
      <c r="B25" s="38">
        <v>100</v>
      </c>
      <c r="C25" s="38">
        <v>100</v>
      </c>
      <c r="D25" s="38">
        <v>130</v>
      </c>
      <c r="E25" s="15">
        <v>92.901866405344606</v>
      </c>
      <c r="F25" s="50">
        <v>2700</v>
      </c>
    </row>
    <row r="26" spans="1:6">
      <c r="A26" s="51" t="s">
        <v>100</v>
      </c>
      <c r="B26" s="38">
        <v>100</v>
      </c>
      <c r="C26" s="38">
        <v>100</v>
      </c>
      <c r="D26" s="38">
        <v>130</v>
      </c>
      <c r="E26" s="15">
        <v>91.921792906119094</v>
      </c>
      <c r="F26" s="50">
        <v>2700</v>
      </c>
    </row>
    <row r="27" spans="1:6">
      <c r="A27" s="51" t="s">
        <v>101</v>
      </c>
      <c r="B27" s="38">
        <v>100</v>
      </c>
      <c r="C27" s="38">
        <v>100</v>
      </c>
      <c r="D27" s="38">
        <v>100</v>
      </c>
      <c r="E27" s="15">
        <v>92.3381479974922</v>
      </c>
      <c r="F27" s="50">
        <v>2000</v>
      </c>
    </row>
    <row r="28" spans="1:6">
      <c r="A28" s="51" t="s">
        <v>102</v>
      </c>
      <c r="B28" s="38">
        <v>100</v>
      </c>
      <c r="C28" s="38">
        <v>100</v>
      </c>
      <c r="D28" s="38">
        <v>90</v>
      </c>
      <c r="E28" s="15">
        <v>92.869151079655893</v>
      </c>
      <c r="F28" s="50">
        <v>1800</v>
      </c>
    </row>
    <row r="29" spans="1:6">
      <c r="A29" s="51" t="s">
        <v>103</v>
      </c>
      <c r="B29" s="38">
        <v>100</v>
      </c>
      <c r="C29" s="38">
        <v>100</v>
      </c>
      <c r="D29" s="38">
        <v>90</v>
      </c>
      <c r="E29" s="15">
        <v>92.699998101198105</v>
      </c>
      <c r="F29" s="50">
        <v>1700</v>
      </c>
    </row>
    <row r="30" spans="1:6">
      <c r="A30" s="51" t="s">
        <v>104</v>
      </c>
      <c r="B30" s="38">
        <v>100</v>
      </c>
      <c r="C30" s="38">
        <v>100</v>
      </c>
      <c r="D30" s="38">
        <v>120</v>
      </c>
      <c r="E30" s="15">
        <v>90.755303857736607</v>
      </c>
      <c r="F30" s="50">
        <v>1700</v>
      </c>
    </row>
    <row r="31" spans="1:6">
      <c r="A31" s="51" t="s">
        <v>105</v>
      </c>
      <c r="B31" s="38">
        <v>100</v>
      </c>
      <c r="C31" s="38">
        <v>100</v>
      </c>
      <c r="D31" s="38">
        <v>110</v>
      </c>
      <c r="E31" s="15">
        <v>94.176213205492701</v>
      </c>
      <c r="F31" s="50">
        <v>2000</v>
      </c>
    </row>
    <row r="32" spans="1:6">
      <c r="A32" s="51" t="s">
        <v>106</v>
      </c>
      <c r="B32" s="38">
        <v>100</v>
      </c>
      <c r="C32" s="38">
        <v>100</v>
      </c>
      <c r="D32" s="38">
        <v>90</v>
      </c>
      <c r="E32" s="15">
        <v>92.4834215383855</v>
      </c>
      <c r="F32" s="50">
        <v>2000</v>
      </c>
    </row>
    <row r="33" spans="1:6">
      <c r="A33" s="51" t="s">
        <v>107</v>
      </c>
      <c r="B33" s="38">
        <v>100</v>
      </c>
      <c r="C33" s="38">
        <v>100</v>
      </c>
      <c r="D33" s="38">
        <v>100</v>
      </c>
      <c r="E33" s="15">
        <v>89.522283026607596</v>
      </c>
      <c r="F33" s="50">
        <v>1800</v>
      </c>
    </row>
    <row r="34" spans="1:6">
      <c r="A34" s="51" t="s">
        <v>108</v>
      </c>
      <c r="B34" s="38">
        <v>98.224939422087402</v>
      </c>
      <c r="C34" s="38">
        <v>98.118912115559596</v>
      </c>
      <c r="D34" s="38">
        <v>90</v>
      </c>
      <c r="E34" s="15">
        <v>92.351668729405105</v>
      </c>
      <c r="F34" s="50">
        <v>1800</v>
      </c>
    </row>
    <row r="35" spans="1:6">
      <c r="A35" s="51" t="s">
        <v>109</v>
      </c>
      <c r="B35" s="38">
        <v>100</v>
      </c>
      <c r="C35" s="38">
        <v>100</v>
      </c>
      <c r="D35" s="38">
        <v>120</v>
      </c>
      <c r="E35" s="15">
        <v>92.709421140626404</v>
      </c>
      <c r="F35" s="50">
        <v>2200</v>
      </c>
    </row>
    <row r="36" spans="1:6">
      <c r="A36" s="51" t="s">
        <v>110</v>
      </c>
      <c r="B36" s="38">
        <v>96.976523458387604</v>
      </c>
      <c r="C36" s="38">
        <v>97.126271485475201</v>
      </c>
      <c r="D36" s="38">
        <v>120</v>
      </c>
      <c r="E36" s="15">
        <v>89.289461758016898</v>
      </c>
      <c r="F36" s="50">
        <v>2500</v>
      </c>
    </row>
    <row r="37" spans="1:6">
      <c r="A37" s="51" t="s">
        <v>111</v>
      </c>
      <c r="B37" s="38">
        <v>100</v>
      </c>
      <c r="C37" s="38">
        <v>100</v>
      </c>
      <c r="D37" s="38">
        <v>170</v>
      </c>
      <c r="E37" s="15">
        <v>90.997917913341396</v>
      </c>
      <c r="F37" s="50">
        <v>3700</v>
      </c>
    </row>
    <row r="38" spans="1:6">
      <c r="A38" s="51" t="s">
        <v>112</v>
      </c>
      <c r="B38" s="38">
        <v>100</v>
      </c>
      <c r="C38" s="38">
        <v>100</v>
      </c>
      <c r="D38" s="38">
        <v>120</v>
      </c>
      <c r="E38" s="15">
        <v>91.927563868903107</v>
      </c>
      <c r="F38" s="50">
        <v>1800</v>
      </c>
    </row>
    <row r="39" spans="1:6">
      <c r="A39" s="51" t="s">
        <v>113</v>
      </c>
      <c r="B39" s="38">
        <v>100</v>
      </c>
      <c r="C39" s="38">
        <v>100</v>
      </c>
      <c r="D39" s="38">
        <v>140</v>
      </c>
      <c r="E39" s="15">
        <v>91.627693486863905</v>
      </c>
      <c r="F39" s="50">
        <v>2400</v>
      </c>
    </row>
    <row r="40" spans="1:6">
      <c r="A40" s="51" t="s">
        <v>114</v>
      </c>
      <c r="B40" s="38">
        <v>100</v>
      </c>
      <c r="C40" s="38">
        <v>100</v>
      </c>
      <c r="D40" s="38">
        <v>100</v>
      </c>
      <c r="E40" s="15">
        <v>92.303683357437706</v>
      </c>
      <c r="F40" s="50">
        <v>1700</v>
      </c>
    </row>
    <row r="41" spans="1:6">
      <c r="A41" s="51" t="s">
        <v>115</v>
      </c>
      <c r="B41" s="38">
        <v>100</v>
      </c>
      <c r="C41" s="38">
        <v>100</v>
      </c>
      <c r="D41" s="38">
        <v>100</v>
      </c>
      <c r="E41" s="15">
        <v>86.916122513508697</v>
      </c>
      <c r="F41" s="50">
        <v>1800</v>
      </c>
    </row>
    <row r="42" spans="1:6">
      <c r="A42" s="51" t="s">
        <v>116</v>
      </c>
      <c r="B42" s="38">
        <v>100</v>
      </c>
      <c r="C42" s="38">
        <v>100</v>
      </c>
      <c r="D42" s="38">
        <v>120</v>
      </c>
      <c r="E42" s="15">
        <v>91.4360933514713</v>
      </c>
      <c r="F42" s="50">
        <v>2500</v>
      </c>
    </row>
    <row r="43" spans="1:6">
      <c r="A43" s="51" t="s">
        <v>117</v>
      </c>
      <c r="B43" s="38">
        <v>100</v>
      </c>
      <c r="C43" s="38">
        <v>100</v>
      </c>
      <c r="D43" s="38">
        <v>80</v>
      </c>
      <c r="E43" s="15">
        <v>93.813088534936099</v>
      </c>
      <c r="F43" s="50">
        <v>1800</v>
      </c>
    </row>
    <row r="44" spans="1:6">
      <c r="A44" s="51" t="s">
        <v>118</v>
      </c>
      <c r="B44" s="38">
        <v>100</v>
      </c>
      <c r="C44" s="38">
        <v>100</v>
      </c>
      <c r="D44" s="38">
        <v>90</v>
      </c>
      <c r="E44" s="15">
        <v>93.421227336197205</v>
      </c>
      <c r="F44" s="50">
        <v>1800</v>
      </c>
    </row>
    <row r="45" spans="1:6">
      <c r="A45" s="51" t="s">
        <v>119</v>
      </c>
      <c r="B45" s="38">
        <v>100</v>
      </c>
      <c r="C45" s="38">
        <v>100</v>
      </c>
      <c r="D45" s="38">
        <v>110</v>
      </c>
      <c r="E45" s="15">
        <v>93.356045232351505</v>
      </c>
      <c r="F45" s="50">
        <v>1800</v>
      </c>
    </row>
    <row r="46" spans="1:6">
      <c r="A46" s="51" t="s">
        <v>120</v>
      </c>
      <c r="B46" s="38">
        <v>100</v>
      </c>
      <c r="C46" s="38">
        <v>100</v>
      </c>
      <c r="D46" s="38">
        <v>80</v>
      </c>
      <c r="E46" s="15">
        <v>92.739970961033094</v>
      </c>
      <c r="F46" s="50">
        <v>1800</v>
      </c>
    </row>
    <row r="47" spans="1:6">
      <c r="A47" s="51" t="s">
        <v>121</v>
      </c>
      <c r="B47" s="38">
        <v>100</v>
      </c>
      <c r="C47" s="38">
        <v>100</v>
      </c>
      <c r="D47" s="38">
        <v>270</v>
      </c>
      <c r="E47" s="15">
        <v>93.791693682777804</v>
      </c>
      <c r="F47" s="50">
        <v>5700</v>
      </c>
    </row>
    <row r="48" spans="1:6">
      <c r="A48" s="51" t="s">
        <v>122</v>
      </c>
      <c r="B48" s="38">
        <v>100</v>
      </c>
      <c r="C48" s="38">
        <v>100</v>
      </c>
      <c r="D48" s="38">
        <v>90</v>
      </c>
      <c r="E48" s="15">
        <v>92.603296482579594</v>
      </c>
      <c r="F48" s="50">
        <v>1900</v>
      </c>
    </row>
    <row r="49" spans="1:6">
      <c r="A49" s="51" t="s">
        <v>123</v>
      </c>
      <c r="B49" s="38">
        <v>100</v>
      </c>
      <c r="C49" s="38">
        <v>100</v>
      </c>
      <c r="D49" s="38">
        <v>130</v>
      </c>
      <c r="E49" s="15">
        <v>91.272305014119695</v>
      </c>
      <c r="F49" s="50">
        <v>1800</v>
      </c>
    </row>
    <row r="50" spans="1:6">
      <c r="A50" s="51" t="s">
        <v>124</v>
      </c>
      <c r="B50" s="38">
        <v>100</v>
      </c>
      <c r="C50" s="38">
        <v>100</v>
      </c>
      <c r="D50" s="38">
        <v>90</v>
      </c>
      <c r="E50" s="15">
        <v>92.012331863399396</v>
      </c>
      <c r="F50" s="50">
        <v>1800</v>
      </c>
    </row>
    <row r="51" spans="1:6">
      <c r="A51" s="51" t="s">
        <v>125</v>
      </c>
      <c r="B51" s="38">
        <v>100</v>
      </c>
      <c r="C51" s="38">
        <v>100</v>
      </c>
      <c r="D51" s="38">
        <v>100</v>
      </c>
      <c r="E51" s="15">
        <v>88.827394290288296</v>
      </c>
      <c r="F51" s="50">
        <v>1900</v>
      </c>
    </row>
    <row r="52" spans="1:6">
      <c r="A52" s="51" t="s">
        <v>126</v>
      </c>
      <c r="B52" s="38">
        <v>100</v>
      </c>
      <c r="C52" s="38">
        <v>100</v>
      </c>
      <c r="D52" s="38">
        <v>100</v>
      </c>
      <c r="E52" s="15">
        <v>92.313650520673505</v>
      </c>
      <c r="F52" s="50">
        <v>1700</v>
      </c>
    </row>
    <row r="53" spans="1:6">
      <c r="A53" s="51" t="s">
        <v>127</v>
      </c>
      <c r="B53" s="38">
        <v>100</v>
      </c>
      <c r="C53" s="38">
        <v>100</v>
      </c>
      <c r="D53" s="38">
        <v>140</v>
      </c>
      <c r="E53" s="15">
        <v>91.609482651233193</v>
      </c>
      <c r="F53" s="50">
        <v>2700</v>
      </c>
    </row>
    <row r="54" spans="1:6">
      <c r="A54" s="51" t="s">
        <v>128</v>
      </c>
      <c r="B54" s="38">
        <v>100</v>
      </c>
      <c r="C54" s="38">
        <v>100</v>
      </c>
      <c r="D54" s="38">
        <v>100</v>
      </c>
      <c r="E54" s="15">
        <v>93.241314786809696</v>
      </c>
      <c r="F54" s="50">
        <v>1900</v>
      </c>
    </row>
    <row r="55" spans="1:6">
      <c r="A55" s="40" t="s">
        <v>129</v>
      </c>
      <c r="B55" s="41"/>
      <c r="C55" s="41"/>
      <c r="D55" s="41"/>
      <c r="E55" s="41"/>
      <c r="F55" s="41"/>
    </row>
    <row r="56" spans="1:6">
      <c r="A56" s="52" t="s">
        <v>131</v>
      </c>
      <c r="B56" s="38">
        <v>100</v>
      </c>
      <c r="C56" s="38">
        <v>100</v>
      </c>
      <c r="D56" s="38">
        <v>90</v>
      </c>
      <c r="E56" s="15">
        <v>92.590569155545495</v>
      </c>
      <c r="F56" s="50">
        <v>1800</v>
      </c>
    </row>
    <row r="57" spans="1:6">
      <c r="A57" s="52" t="s">
        <v>180</v>
      </c>
      <c r="B57" s="38">
        <v>98.763497039359095</v>
      </c>
      <c r="C57" s="38">
        <v>96.6666666666667</v>
      </c>
      <c r="D57" s="38">
        <v>90</v>
      </c>
      <c r="E57" s="15">
        <v>93.197026022304797</v>
      </c>
      <c r="F57" s="50">
        <v>2500</v>
      </c>
    </row>
    <row r="58" spans="1:6">
      <c r="A58" s="16" t="s">
        <v>133</v>
      </c>
      <c r="B58" s="8">
        <v>100</v>
      </c>
      <c r="C58" s="8">
        <v>100</v>
      </c>
      <c r="D58" s="8">
        <v>200</v>
      </c>
      <c r="E58" s="20">
        <v>93.412598086829206</v>
      </c>
      <c r="F58" s="17">
        <v>4100</v>
      </c>
    </row>
    <row r="59" spans="1:6">
      <c r="A59" s="10" t="s">
        <v>181</v>
      </c>
    </row>
    <row r="60" spans="1:6">
      <c r="A60" s="10" t="s">
        <v>182</v>
      </c>
    </row>
    <row r="61" spans="1:6">
      <c r="A61" s="10" t="s">
        <v>137</v>
      </c>
    </row>
  </sheetData>
  <mergeCells count="4">
    <mergeCell ref="E2:F2"/>
    <mergeCell ref="B2:D2"/>
    <mergeCell ref="A55:F55"/>
    <mergeCell ref="A2:A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K34"/>
  <sheetViews>
    <sheetView workbookViewId="0"/>
  </sheetViews>
  <sheetFormatPr defaultRowHeight="15"/>
  <cols>
    <col min="1" max="1" width="26" customWidth="1"/>
    <col min="2" max="11" width="16" customWidth="1"/>
  </cols>
  <sheetData>
    <row r="1" spans="1:11">
      <c r="A1" s="2" t="s">
        <v>39</v>
      </c>
    </row>
    <row r="2" spans="1:11">
      <c r="A2" s="43" t="s">
        <v>229</v>
      </c>
      <c r="B2" s="66">
        <v>2011</v>
      </c>
      <c r="C2" s="45"/>
      <c r="D2" s="45"/>
      <c r="E2" s="45"/>
      <c r="F2" s="45"/>
      <c r="G2" s="66">
        <v>2013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17.562000000000001</v>
      </c>
      <c r="C4" s="38">
        <v>2.6360000000000001</v>
      </c>
      <c r="D4" s="38">
        <v>14.9261</v>
      </c>
      <c r="E4" s="38">
        <v>4.7882999999999996</v>
      </c>
      <c r="F4" s="38">
        <v>10.137700000000001</v>
      </c>
      <c r="G4" s="15">
        <v>17.249099999999999</v>
      </c>
      <c r="H4" s="38">
        <v>1.5871</v>
      </c>
      <c r="I4" s="38">
        <v>15.662000000000001</v>
      </c>
      <c r="J4" s="38">
        <v>3.4085000000000001</v>
      </c>
      <c r="K4" s="38">
        <v>12.253500000000001</v>
      </c>
    </row>
    <row r="5" spans="1:11">
      <c r="A5" s="37" t="s">
        <v>263</v>
      </c>
      <c r="B5" s="38">
        <v>22.517600000000002</v>
      </c>
      <c r="C5" s="38">
        <v>2.9018000000000002</v>
      </c>
      <c r="D5" s="38">
        <v>19.6158</v>
      </c>
      <c r="E5" s="38">
        <v>7.5442999999999998</v>
      </c>
      <c r="F5" s="38">
        <v>12.0715</v>
      </c>
      <c r="G5" s="15">
        <v>21.7834</v>
      </c>
      <c r="H5" s="38">
        <v>1.8332999999999999</v>
      </c>
      <c r="I5" s="38">
        <v>19.950099999999999</v>
      </c>
      <c r="J5" s="38">
        <v>4.7450000000000001</v>
      </c>
      <c r="K5" s="38">
        <v>15.2051</v>
      </c>
    </row>
    <row r="6" spans="1:11">
      <c r="A6" s="51" t="s">
        <v>139</v>
      </c>
      <c r="B6" s="38">
        <v>25.0395</v>
      </c>
      <c r="C6" s="38">
        <v>3.4329000000000001</v>
      </c>
      <c r="D6" s="38">
        <v>21.6066</v>
      </c>
      <c r="E6" s="38">
        <v>9.1730999999999998</v>
      </c>
      <c r="F6" s="38">
        <v>12.4335</v>
      </c>
      <c r="G6" s="15">
        <v>26.6447</v>
      </c>
      <c r="H6" s="38">
        <v>1.5264</v>
      </c>
      <c r="I6" s="38">
        <v>25.118300000000001</v>
      </c>
      <c r="J6" s="38">
        <v>10.675599999999999</v>
      </c>
      <c r="K6" s="38">
        <v>14.4427</v>
      </c>
    </row>
    <row r="7" spans="1:11">
      <c r="A7" s="51" t="s">
        <v>140</v>
      </c>
      <c r="B7" s="38">
        <v>12.2742</v>
      </c>
      <c r="C7" s="38">
        <v>2.4977999999999998</v>
      </c>
      <c r="D7" s="38">
        <v>9.7764000000000006</v>
      </c>
      <c r="E7" s="38">
        <v>1.3984000000000001</v>
      </c>
      <c r="F7" s="38">
        <v>8.3780000000000001</v>
      </c>
      <c r="G7" s="15">
        <v>13.5045</v>
      </c>
      <c r="H7" s="38">
        <v>0.71550000000000002</v>
      </c>
      <c r="I7" s="38">
        <v>12.789</v>
      </c>
      <c r="J7" s="38">
        <v>1.6848000000000001</v>
      </c>
      <c r="K7" s="38">
        <v>11.104200000000001</v>
      </c>
    </row>
    <row r="8" spans="1:11">
      <c r="A8" s="51" t="s">
        <v>141</v>
      </c>
      <c r="B8" s="38">
        <v>26.2164</v>
      </c>
      <c r="C8" s="38">
        <v>4.641</v>
      </c>
      <c r="D8" s="38">
        <v>21.575399999999998</v>
      </c>
      <c r="E8" s="38">
        <v>12.51</v>
      </c>
      <c r="F8" s="38">
        <v>9.0654000000000003</v>
      </c>
      <c r="G8" s="15">
        <v>26.566500000000001</v>
      </c>
      <c r="H8" s="38">
        <v>1.8764000000000001</v>
      </c>
      <c r="I8" s="38">
        <v>24.690100000000001</v>
      </c>
      <c r="J8" s="38">
        <v>4.0913000000000004</v>
      </c>
      <c r="K8" s="38">
        <v>20.598800000000001</v>
      </c>
    </row>
    <row r="9" spans="1:11">
      <c r="A9" s="51" t="s">
        <v>142</v>
      </c>
      <c r="B9" s="38">
        <v>20.808900000000001</v>
      </c>
      <c r="C9" s="38">
        <v>12.498699999999999</v>
      </c>
      <c r="D9" s="38">
        <v>8.3102</v>
      </c>
      <c r="E9" s="38">
        <v>0.81340000000000001</v>
      </c>
      <c r="F9" s="38">
        <v>7.4969000000000001</v>
      </c>
      <c r="G9" s="15">
        <v>21.932600000000001</v>
      </c>
      <c r="H9" s="38">
        <v>1.6988000000000001</v>
      </c>
      <c r="I9" s="38">
        <v>20.233799999999999</v>
      </c>
      <c r="J9" s="38">
        <v>0.50719999999999998</v>
      </c>
      <c r="K9" s="38">
        <v>19.726600000000001</v>
      </c>
    </row>
    <row r="10" spans="1:11">
      <c r="A10" s="51" t="s">
        <v>143</v>
      </c>
      <c r="B10" s="38">
        <v>35.9848</v>
      </c>
      <c r="C10" s="38">
        <v>5.7919999999999998</v>
      </c>
      <c r="D10" s="38">
        <v>30.192799999999998</v>
      </c>
      <c r="E10" s="38">
        <v>11.2561</v>
      </c>
      <c r="F10" s="38">
        <v>18.936699999999998</v>
      </c>
      <c r="G10" s="15">
        <v>37.013399999999997</v>
      </c>
      <c r="H10" s="38">
        <v>2.5465</v>
      </c>
      <c r="I10" s="38">
        <v>34.466799999999999</v>
      </c>
      <c r="J10" s="38">
        <v>13.5822</v>
      </c>
      <c r="K10" s="38">
        <v>20.884599999999999</v>
      </c>
    </row>
    <row r="11" spans="1:11">
      <c r="A11" s="51" t="s">
        <v>144</v>
      </c>
      <c r="B11" s="38">
        <v>16.9876</v>
      </c>
      <c r="C11" s="38">
        <v>1.3210999999999999</v>
      </c>
      <c r="D11" s="38">
        <v>15.666499999999999</v>
      </c>
      <c r="E11" s="38">
        <v>4.3811999999999998</v>
      </c>
      <c r="F11" s="38">
        <v>11.285399999999999</v>
      </c>
      <c r="G11" s="15">
        <v>17.212</v>
      </c>
      <c r="H11" s="38">
        <v>1.2926</v>
      </c>
      <c r="I11" s="38">
        <v>15.919499999999999</v>
      </c>
      <c r="J11" s="38">
        <v>5.8090000000000002</v>
      </c>
      <c r="K11" s="38">
        <v>10.1104</v>
      </c>
    </row>
    <row r="12" spans="1:11">
      <c r="A12" s="51" t="s">
        <v>145</v>
      </c>
      <c r="B12" s="38">
        <v>23.4298</v>
      </c>
      <c r="C12" s="38">
        <v>3.3262</v>
      </c>
      <c r="D12" s="38">
        <v>20.1036</v>
      </c>
      <c r="E12" s="38">
        <v>4.2664999999999997</v>
      </c>
      <c r="F12" s="38">
        <v>15.837</v>
      </c>
      <c r="G12" s="15">
        <v>20.057400000000001</v>
      </c>
      <c r="H12" s="38">
        <v>1.2816000000000001</v>
      </c>
      <c r="I12" s="38">
        <v>18.7758</v>
      </c>
      <c r="J12" s="38">
        <v>1.5891</v>
      </c>
      <c r="K12" s="38">
        <v>17.186699999999998</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31.028300000000002</v>
      </c>
      <c r="C14" s="38">
        <v>5.5860000000000003</v>
      </c>
      <c r="D14" s="38">
        <v>25.442299999999999</v>
      </c>
      <c r="E14" s="38">
        <v>1.2698</v>
      </c>
      <c r="F14" s="38">
        <v>24.172499999999999</v>
      </c>
      <c r="G14" s="15">
        <v>31.669</v>
      </c>
      <c r="H14" s="38">
        <v>2.6160000000000001</v>
      </c>
      <c r="I14" s="38">
        <v>29.053000000000001</v>
      </c>
      <c r="J14" s="38">
        <v>0.57340000000000002</v>
      </c>
      <c r="K14" s="38">
        <v>28.479600000000001</v>
      </c>
    </row>
    <row r="15" spans="1:11">
      <c r="A15" s="51" t="s">
        <v>148</v>
      </c>
      <c r="B15" s="38">
        <v>29.351400000000002</v>
      </c>
      <c r="C15" s="38">
        <v>4.8895999999999997</v>
      </c>
      <c r="D15" s="38">
        <v>24.4617</v>
      </c>
      <c r="E15" s="38">
        <v>18.220800000000001</v>
      </c>
      <c r="F15" s="38">
        <v>6.2408999999999999</v>
      </c>
      <c r="G15" s="15">
        <v>28.821999999999999</v>
      </c>
      <c r="H15" s="38">
        <v>2.4409999999999998</v>
      </c>
      <c r="I15" s="38">
        <v>26.381</v>
      </c>
      <c r="J15" s="38">
        <v>8.0358000000000001</v>
      </c>
      <c r="K15" s="38">
        <v>18.345199999999998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38">
        <v>26.173400000000001</v>
      </c>
      <c r="C17" s="38">
        <v>8.0831</v>
      </c>
      <c r="D17" s="38">
        <v>18.090399999999999</v>
      </c>
      <c r="E17" s="38">
        <v>9.8453999999999997</v>
      </c>
      <c r="F17" s="38">
        <v>8.2448999999999995</v>
      </c>
      <c r="G17" s="15">
        <v>27.7516</v>
      </c>
      <c r="H17" s="38">
        <v>4.1665999999999999</v>
      </c>
      <c r="I17" s="38">
        <v>23.585000000000001</v>
      </c>
      <c r="J17" s="38">
        <v>8.7177000000000007</v>
      </c>
      <c r="K17" s="38">
        <v>14.8673</v>
      </c>
    </row>
    <row r="18" spans="1:11">
      <c r="A18" s="51" t="s">
        <v>151</v>
      </c>
      <c r="B18" s="38">
        <v>26.1568</v>
      </c>
      <c r="C18" s="38">
        <v>6.5796000000000001</v>
      </c>
      <c r="D18" s="38">
        <v>19.577200000000001</v>
      </c>
      <c r="E18" s="38">
        <v>1.4520999999999999</v>
      </c>
      <c r="F18" s="38">
        <v>18.1252</v>
      </c>
      <c r="G18" s="15">
        <v>24.9069</v>
      </c>
      <c r="H18" s="38">
        <v>1.6898</v>
      </c>
      <c r="I18" s="38">
        <v>23.217099999999999</v>
      </c>
      <c r="J18" s="38">
        <v>1.0181</v>
      </c>
      <c r="K18" s="38">
        <v>22.199000000000002</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38">
        <v>24.2377</v>
      </c>
      <c r="C21" s="38">
        <v>1.1882999999999999</v>
      </c>
      <c r="D21" s="38">
        <v>23.049399999999999</v>
      </c>
      <c r="E21" s="38">
        <v>16.404599999999999</v>
      </c>
      <c r="F21" s="38">
        <v>6.6448</v>
      </c>
      <c r="G21" s="15">
        <v>21.3583</v>
      </c>
      <c r="H21" s="38">
        <v>1.7353000000000001</v>
      </c>
      <c r="I21" s="38">
        <v>19.622900000000001</v>
      </c>
      <c r="J21" s="38">
        <v>12.559799999999999</v>
      </c>
      <c r="K21" s="38">
        <v>7.0631000000000004</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38">
        <v>23.639700000000001</v>
      </c>
      <c r="C23" s="38">
        <v>1.8351</v>
      </c>
      <c r="D23" s="38">
        <v>21.804600000000001</v>
      </c>
      <c r="E23" s="38">
        <v>0.99009999999999998</v>
      </c>
      <c r="F23" s="38">
        <v>20.814599999999999</v>
      </c>
      <c r="G23" s="15">
        <v>22.0731</v>
      </c>
      <c r="H23" s="38">
        <v>1.3516999999999999</v>
      </c>
      <c r="I23" s="38">
        <v>20.721399999999999</v>
      </c>
      <c r="J23" s="42" t="s">
        <v>70</v>
      </c>
      <c r="K23" s="38">
        <v>20.461300000000001</v>
      </c>
    </row>
    <row r="24" spans="1:11">
      <c r="A24" s="51" t="s">
        <v>156</v>
      </c>
      <c r="B24" s="38">
        <v>23.496400000000001</v>
      </c>
      <c r="C24" s="38">
        <v>5.6067999999999998</v>
      </c>
      <c r="D24" s="38">
        <v>17.889500000000002</v>
      </c>
      <c r="E24" s="38">
        <v>12.4237</v>
      </c>
      <c r="F24" s="38">
        <v>5.4657999999999998</v>
      </c>
      <c r="G24" s="15">
        <v>24.536899999999999</v>
      </c>
      <c r="H24" s="38">
        <v>2.2067999999999999</v>
      </c>
      <c r="I24" s="38">
        <v>22.330200000000001</v>
      </c>
      <c r="J24" s="38">
        <v>7.6529999999999996</v>
      </c>
      <c r="K24" s="38">
        <v>14.677199999999999</v>
      </c>
    </row>
    <row r="25" spans="1:11">
      <c r="A25" s="51" t="s">
        <v>157</v>
      </c>
      <c r="B25" s="38">
        <v>14.738099999999999</v>
      </c>
      <c r="C25" s="38">
        <v>3.1612</v>
      </c>
      <c r="D25" s="38">
        <v>11.577</v>
      </c>
      <c r="E25" s="38">
        <v>3.4931000000000001</v>
      </c>
      <c r="F25" s="38">
        <v>8.0838999999999999</v>
      </c>
      <c r="G25" s="15">
        <v>16.150200000000002</v>
      </c>
      <c r="H25" s="38">
        <v>1.6513</v>
      </c>
      <c r="I25" s="38">
        <v>14.498900000000001</v>
      </c>
      <c r="J25" s="38">
        <v>1.7835000000000001</v>
      </c>
      <c r="K25" s="38">
        <v>12.715400000000001</v>
      </c>
    </row>
    <row r="26" spans="1:11">
      <c r="A26" s="51" t="s">
        <v>158</v>
      </c>
      <c r="B26" s="38">
        <v>25.5639</v>
      </c>
      <c r="C26" s="38">
        <v>1.2967</v>
      </c>
      <c r="D26" s="38">
        <v>24.267199999999999</v>
      </c>
      <c r="E26" s="38">
        <v>15.0604</v>
      </c>
      <c r="F26" s="38">
        <v>9.2067999999999994</v>
      </c>
      <c r="G26" s="15">
        <v>21.361899999999999</v>
      </c>
      <c r="H26" s="38">
        <v>1.5394000000000001</v>
      </c>
      <c r="I26" s="38">
        <v>19.822500000000002</v>
      </c>
      <c r="J26" s="38">
        <v>8.9910999999999994</v>
      </c>
      <c r="K26" s="38">
        <v>10.8314</v>
      </c>
    </row>
    <row r="27" spans="1:11">
      <c r="A27" s="51" t="s">
        <v>159</v>
      </c>
      <c r="B27" s="38">
        <v>20.048500000000001</v>
      </c>
      <c r="C27" s="38">
        <v>1.8740000000000001</v>
      </c>
      <c r="D27" s="38">
        <v>18.174600000000002</v>
      </c>
      <c r="E27" s="42" t="s">
        <v>70</v>
      </c>
      <c r="F27" s="38">
        <v>17.8216</v>
      </c>
      <c r="G27" s="15">
        <v>21.661000000000001</v>
      </c>
      <c r="H27" s="38">
        <v>2.2517999999999998</v>
      </c>
      <c r="I27" s="38">
        <v>19.409099999999999</v>
      </c>
      <c r="J27" s="38">
        <v>0.62739999999999996</v>
      </c>
      <c r="K27" s="38">
        <v>18.781700000000001</v>
      </c>
    </row>
    <row r="28" spans="1:11">
      <c r="A28" s="51" t="s">
        <v>160</v>
      </c>
      <c r="B28" s="38">
        <v>33.005499999999998</v>
      </c>
      <c r="C28" s="38">
        <v>4.8971999999999998</v>
      </c>
      <c r="D28" s="38">
        <v>28.1082</v>
      </c>
      <c r="E28" s="38">
        <v>2.6297999999999999</v>
      </c>
      <c r="F28" s="38">
        <v>25.4785</v>
      </c>
      <c r="G28" s="15">
        <v>30.747800000000002</v>
      </c>
      <c r="H28" s="38">
        <v>4.1048999999999998</v>
      </c>
      <c r="I28" s="38">
        <v>26.642900000000001</v>
      </c>
      <c r="J28" s="38">
        <v>1.0938000000000001</v>
      </c>
      <c r="K28" s="38">
        <v>25.548999999999999</v>
      </c>
    </row>
    <row r="29" spans="1:11">
      <c r="A29" s="51" t="s">
        <v>161</v>
      </c>
      <c r="B29" s="38">
        <v>25.6922</v>
      </c>
      <c r="C29" s="38">
        <v>1.0446</v>
      </c>
      <c r="D29" s="38">
        <v>24.647600000000001</v>
      </c>
      <c r="E29" s="42" t="s">
        <v>70</v>
      </c>
      <c r="F29" s="38">
        <v>24.151700000000002</v>
      </c>
      <c r="G29" s="15">
        <v>27.996200000000002</v>
      </c>
      <c r="H29" s="38">
        <v>1.7244999999999999</v>
      </c>
      <c r="I29" s="38">
        <v>26.271699999999999</v>
      </c>
      <c r="J29" s="42" t="s">
        <v>70</v>
      </c>
      <c r="K29" s="38">
        <v>26.103400000000001</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25.5137</v>
      </c>
      <c r="C31" s="38">
        <v>6.7102000000000004</v>
      </c>
      <c r="D31" s="38">
        <v>18.8035</v>
      </c>
      <c r="E31" s="38">
        <v>0.98750000000000004</v>
      </c>
      <c r="F31" s="38">
        <v>17.815999999999999</v>
      </c>
      <c r="G31" s="15">
        <v>25.8659</v>
      </c>
      <c r="H31" s="38">
        <v>3.7427999999999999</v>
      </c>
      <c r="I31" s="38">
        <v>22.123100000000001</v>
      </c>
      <c r="J31" s="38">
        <v>1.4342999999999999</v>
      </c>
      <c r="K31" s="38">
        <v>20.688800000000001</v>
      </c>
    </row>
    <row r="32" spans="1:11">
      <c r="A32" s="51" t="s">
        <v>164</v>
      </c>
      <c r="B32" s="38">
        <v>24.2562</v>
      </c>
      <c r="C32" s="38">
        <v>2.8336999999999999</v>
      </c>
      <c r="D32" s="38">
        <v>21.422499999999999</v>
      </c>
      <c r="E32" s="38">
        <v>13.4848</v>
      </c>
      <c r="F32" s="38">
        <v>7.9377000000000004</v>
      </c>
      <c r="G32" s="15">
        <v>24.075800000000001</v>
      </c>
      <c r="H32" s="38">
        <v>2.3174000000000001</v>
      </c>
      <c r="I32" s="38">
        <v>21.758400000000002</v>
      </c>
      <c r="J32" s="38">
        <v>9.9476999999999993</v>
      </c>
      <c r="K32" s="38">
        <v>11.8108</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K34"/>
  <sheetViews>
    <sheetView workbookViewId="0"/>
  </sheetViews>
  <sheetFormatPr defaultRowHeight="15"/>
  <cols>
    <col min="1" max="1" width="26" customWidth="1"/>
    <col min="2" max="11" width="16" customWidth="1"/>
  </cols>
  <sheetData>
    <row r="1" spans="1:11">
      <c r="A1" s="2" t="s">
        <v>39</v>
      </c>
    </row>
    <row r="2" spans="1:11">
      <c r="A2" s="43" t="s">
        <v>229</v>
      </c>
      <c r="B2" s="66">
        <v>2015</v>
      </c>
      <c r="C2" s="45"/>
      <c r="D2" s="45"/>
      <c r="E2" s="45"/>
      <c r="F2" s="45"/>
      <c r="G2" s="66">
        <v>2017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18.830200000000001</v>
      </c>
      <c r="C4" s="38">
        <v>1.6104000000000001</v>
      </c>
      <c r="D4" s="38">
        <v>17.219799999999999</v>
      </c>
      <c r="E4" s="38">
        <v>4.6013999999999999</v>
      </c>
      <c r="F4" s="38">
        <v>12.618399999999999</v>
      </c>
      <c r="G4" s="15">
        <v>19.609300000000001</v>
      </c>
      <c r="H4" s="38">
        <v>1.9534</v>
      </c>
      <c r="I4" s="38">
        <v>17.655899999999999</v>
      </c>
      <c r="J4" s="38">
        <v>5.7666000000000004</v>
      </c>
      <c r="K4" s="38">
        <v>11.8893</v>
      </c>
    </row>
    <row r="5" spans="1:11">
      <c r="A5" s="37" t="s">
        <v>263</v>
      </c>
      <c r="B5" s="38">
        <v>23.560600000000001</v>
      </c>
      <c r="C5" s="38">
        <v>2.1107999999999998</v>
      </c>
      <c r="D5" s="38">
        <v>21.4499</v>
      </c>
      <c r="E5" s="38">
        <v>6.6791</v>
      </c>
      <c r="F5" s="38">
        <v>14.770799999999999</v>
      </c>
      <c r="G5" s="15">
        <v>24.747499999999999</v>
      </c>
      <c r="H5" s="38">
        <v>2.7616000000000001</v>
      </c>
      <c r="I5" s="38">
        <v>21.985900000000001</v>
      </c>
      <c r="J5" s="38">
        <v>8.5287000000000006</v>
      </c>
      <c r="K5" s="38">
        <v>13.4572</v>
      </c>
    </row>
    <row r="6" spans="1:11">
      <c r="A6" s="51" t="s">
        <v>139</v>
      </c>
      <c r="B6" s="38">
        <v>26.959900000000001</v>
      </c>
      <c r="C6" s="38">
        <v>1.0807</v>
      </c>
      <c r="D6" s="38">
        <v>25.879200000000001</v>
      </c>
      <c r="E6" s="38">
        <v>11.7178</v>
      </c>
      <c r="F6" s="38">
        <v>14.1615</v>
      </c>
      <c r="G6" s="15">
        <v>26.244199999999999</v>
      </c>
      <c r="H6" s="38">
        <v>1.972</v>
      </c>
      <c r="I6" s="38">
        <v>24.272200000000002</v>
      </c>
      <c r="J6" s="38">
        <v>8.7385999999999999</v>
      </c>
      <c r="K6" s="38">
        <v>15.5335</v>
      </c>
    </row>
    <row r="7" spans="1:11">
      <c r="A7" s="51" t="s">
        <v>140</v>
      </c>
      <c r="B7" s="38">
        <v>13.8307</v>
      </c>
      <c r="C7" s="38">
        <v>1.4534</v>
      </c>
      <c r="D7" s="38">
        <v>12.3773</v>
      </c>
      <c r="E7" s="38">
        <v>0.98129999999999995</v>
      </c>
      <c r="F7" s="38">
        <v>11.396000000000001</v>
      </c>
      <c r="G7" s="15">
        <v>14.8264</v>
      </c>
      <c r="H7" s="38">
        <v>0.99539999999999995</v>
      </c>
      <c r="I7" s="38">
        <v>13.8309</v>
      </c>
      <c r="J7" s="38">
        <v>2.9678</v>
      </c>
      <c r="K7" s="38">
        <v>10.863099999999999</v>
      </c>
    </row>
    <row r="8" spans="1:11">
      <c r="A8" s="51" t="s">
        <v>141</v>
      </c>
      <c r="B8" s="38">
        <v>28.645800000000001</v>
      </c>
      <c r="C8" s="38">
        <v>2.6029</v>
      </c>
      <c r="D8" s="38">
        <v>26.042899999999999</v>
      </c>
      <c r="E8" s="38">
        <v>8.4639000000000006</v>
      </c>
      <c r="F8" s="38">
        <v>17.579000000000001</v>
      </c>
      <c r="G8" s="15">
        <v>33.4251</v>
      </c>
      <c r="H8" s="38">
        <v>2.2557999999999998</v>
      </c>
      <c r="I8" s="38">
        <v>31.1693</v>
      </c>
      <c r="J8" s="38">
        <v>8.8720999999999997</v>
      </c>
      <c r="K8" s="38">
        <v>22.2972</v>
      </c>
    </row>
    <row r="9" spans="1:11">
      <c r="A9" s="51" t="s">
        <v>142</v>
      </c>
      <c r="B9" s="38">
        <v>25.567699999999999</v>
      </c>
      <c r="C9" s="38">
        <v>3.2307000000000001</v>
      </c>
      <c r="D9" s="38">
        <v>22.337</v>
      </c>
      <c r="E9" s="38">
        <v>0.81110000000000004</v>
      </c>
      <c r="F9" s="38">
        <v>21.5259</v>
      </c>
      <c r="G9" s="15">
        <v>22.098400000000002</v>
      </c>
      <c r="H9" s="38">
        <v>2.2040000000000002</v>
      </c>
      <c r="I9" s="38">
        <v>19.894400000000001</v>
      </c>
      <c r="J9" s="38">
        <v>1.3792</v>
      </c>
      <c r="K9" s="38">
        <v>18.5151</v>
      </c>
    </row>
    <row r="10" spans="1:11">
      <c r="A10" s="51" t="s">
        <v>143</v>
      </c>
      <c r="B10" s="38">
        <v>38.117100000000001</v>
      </c>
      <c r="C10" s="38">
        <v>4.0688000000000004</v>
      </c>
      <c r="D10" s="38">
        <v>34.048200000000001</v>
      </c>
      <c r="E10" s="38">
        <v>7.4248000000000003</v>
      </c>
      <c r="F10" s="38">
        <v>26.6234</v>
      </c>
      <c r="G10" s="15">
        <v>39.172499999999999</v>
      </c>
      <c r="H10" s="38">
        <v>4.8242000000000003</v>
      </c>
      <c r="I10" s="38">
        <v>34.348399999999998</v>
      </c>
      <c r="J10" s="38">
        <v>11.617000000000001</v>
      </c>
      <c r="K10" s="38">
        <v>22.731400000000001</v>
      </c>
    </row>
    <row r="11" spans="1:11">
      <c r="A11" s="51" t="s">
        <v>144</v>
      </c>
      <c r="B11" s="38">
        <v>15.869199999999999</v>
      </c>
      <c r="C11" s="38">
        <v>1.4973000000000001</v>
      </c>
      <c r="D11" s="38">
        <v>14.3718</v>
      </c>
      <c r="E11" s="38">
        <v>4.4649999999999999</v>
      </c>
      <c r="F11" s="38">
        <v>9.9068000000000005</v>
      </c>
      <c r="G11" s="15">
        <v>17.689</v>
      </c>
      <c r="H11" s="38">
        <v>1.9308000000000001</v>
      </c>
      <c r="I11" s="38">
        <v>15.7582</v>
      </c>
      <c r="J11" s="38">
        <v>9.4611999999999998</v>
      </c>
      <c r="K11" s="38">
        <v>6.2969999999999997</v>
      </c>
    </row>
    <row r="12" spans="1:11">
      <c r="A12" s="51" t="s">
        <v>145</v>
      </c>
      <c r="B12" s="38">
        <v>21.422499999999999</v>
      </c>
      <c r="C12" s="38">
        <v>0.97919999999999996</v>
      </c>
      <c r="D12" s="38">
        <v>20.443300000000001</v>
      </c>
      <c r="E12" s="38">
        <v>2.7351999999999999</v>
      </c>
      <c r="F12" s="38">
        <v>17.708100000000002</v>
      </c>
      <c r="G12" s="15">
        <v>20.8065</v>
      </c>
      <c r="H12" s="38">
        <v>1.639</v>
      </c>
      <c r="I12" s="38">
        <v>19.1675</v>
      </c>
      <c r="J12" s="38">
        <v>4.0842999999999998</v>
      </c>
      <c r="K12" s="38">
        <v>15.0832</v>
      </c>
    </row>
    <row r="13" spans="1:11">
      <c r="A13" s="51" t="s">
        <v>146</v>
      </c>
      <c r="B13" s="42" t="s">
        <v>248</v>
      </c>
      <c r="C13" s="42" t="s">
        <v>248</v>
      </c>
      <c r="D13" s="42" t="s">
        <v>248</v>
      </c>
      <c r="E13" s="42" t="s">
        <v>248</v>
      </c>
      <c r="F13" s="42" t="s">
        <v>248</v>
      </c>
      <c r="G13" s="15">
        <v>23.8066</v>
      </c>
      <c r="H13" s="38">
        <v>2.0947</v>
      </c>
      <c r="I13" s="38">
        <v>21.7118</v>
      </c>
      <c r="J13" s="38">
        <v>14.8264</v>
      </c>
      <c r="K13" s="38">
        <v>6.8853999999999997</v>
      </c>
    </row>
    <row r="14" spans="1:11">
      <c r="A14" s="51" t="s">
        <v>147</v>
      </c>
      <c r="B14" s="38">
        <v>31.810700000000001</v>
      </c>
      <c r="C14" s="38">
        <v>4.5791000000000004</v>
      </c>
      <c r="D14" s="38">
        <v>27.2316</v>
      </c>
      <c r="E14" s="38">
        <v>2.2528000000000001</v>
      </c>
      <c r="F14" s="38">
        <v>24.9788</v>
      </c>
      <c r="G14" s="15">
        <v>33.246200000000002</v>
      </c>
      <c r="H14" s="38">
        <v>5.5846999999999998</v>
      </c>
      <c r="I14" s="38">
        <v>27.6615</v>
      </c>
      <c r="J14" s="38">
        <v>6.4023000000000003</v>
      </c>
      <c r="K14" s="38">
        <v>21.2592</v>
      </c>
    </row>
    <row r="15" spans="1:11">
      <c r="A15" s="51" t="s">
        <v>148</v>
      </c>
      <c r="B15" s="38">
        <v>40.527799999999999</v>
      </c>
      <c r="C15" s="38">
        <v>2.5501</v>
      </c>
      <c r="D15" s="38">
        <v>37.977600000000002</v>
      </c>
      <c r="E15" s="38">
        <v>17.093699999999998</v>
      </c>
      <c r="F15" s="38">
        <v>20.883900000000001</v>
      </c>
      <c r="G15" s="15">
        <v>52.636099999999999</v>
      </c>
      <c r="H15" s="38">
        <v>2.7254</v>
      </c>
      <c r="I15" s="38">
        <v>49.910699999999999</v>
      </c>
      <c r="J15" s="38">
        <v>23.082599999999999</v>
      </c>
      <c r="K15" s="38">
        <v>26.828099999999999</v>
      </c>
    </row>
    <row r="16" spans="1:11">
      <c r="A16" s="51" t="s">
        <v>149</v>
      </c>
      <c r="B16" s="42" t="s">
        <v>248</v>
      </c>
      <c r="C16" s="42" t="s">
        <v>248</v>
      </c>
      <c r="D16" s="42" t="s">
        <v>248</v>
      </c>
      <c r="E16" s="42" t="s">
        <v>248</v>
      </c>
      <c r="F16" s="42" t="s">
        <v>248</v>
      </c>
      <c r="G16" s="15">
        <v>38.6813</v>
      </c>
      <c r="H16" s="38">
        <v>2.9279000000000002</v>
      </c>
      <c r="I16" s="38">
        <v>35.753399999999999</v>
      </c>
      <c r="J16" s="38">
        <v>26.910499999999999</v>
      </c>
      <c r="K16" s="38">
        <v>8.8429000000000002</v>
      </c>
    </row>
    <row r="17" spans="1:11">
      <c r="A17" s="51" t="s">
        <v>150</v>
      </c>
      <c r="B17" s="38">
        <v>31.834499999999998</v>
      </c>
      <c r="C17" s="38">
        <v>4.9080000000000004</v>
      </c>
      <c r="D17" s="38">
        <v>26.926500000000001</v>
      </c>
      <c r="E17" s="38">
        <v>14.060600000000001</v>
      </c>
      <c r="F17" s="38">
        <v>12.8659</v>
      </c>
      <c r="G17" s="15">
        <v>34.7361</v>
      </c>
      <c r="H17" s="38">
        <v>6.2327000000000004</v>
      </c>
      <c r="I17" s="38">
        <v>28.503399999999999</v>
      </c>
      <c r="J17" s="38">
        <v>19.008099999999999</v>
      </c>
      <c r="K17" s="38">
        <v>9.4953000000000003</v>
      </c>
    </row>
    <row r="18" spans="1:11">
      <c r="A18" s="51" t="s">
        <v>151</v>
      </c>
      <c r="B18" s="38">
        <v>27.629100000000001</v>
      </c>
      <c r="C18" s="38">
        <v>5.3116000000000003</v>
      </c>
      <c r="D18" s="38">
        <v>22.317499999999999</v>
      </c>
      <c r="E18" s="38">
        <v>1.5416000000000001</v>
      </c>
      <c r="F18" s="38">
        <v>20.7759</v>
      </c>
      <c r="G18" s="15">
        <v>26.429200000000002</v>
      </c>
      <c r="H18" s="38">
        <v>3.4291</v>
      </c>
      <c r="I18" s="38">
        <v>23.0001</v>
      </c>
      <c r="J18" s="38">
        <v>2.9293</v>
      </c>
      <c r="K18" s="38">
        <v>20.070799999999998</v>
      </c>
    </row>
    <row r="19" spans="1:11">
      <c r="A19" s="51" t="s">
        <v>152</v>
      </c>
      <c r="B19" s="38">
        <v>15.813800000000001</v>
      </c>
      <c r="C19" s="38">
        <v>2.4407000000000001</v>
      </c>
      <c r="D19" s="38">
        <v>13.372999999999999</v>
      </c>
      <c r="E19" s="38">
        <v>1.7032</v>
      </c>
      <c r="F19" s="38">
        <v>11.6699</v>
      </c>
      <c r="G19" s="15">
        <v>18.271899999999999</v>
      </c>
      <c r="H19" s="38">
        <v>2.8005</v>
      </c>
      <c r="I19" s="38">
        <v>15.471399999999999</v>
      </c>
      <c r="J19" s="38">
        <v>2.8837999999999999</v>
      </c>
      <c r="K19" s="38">
        <v>12.5876</v>
      </c>
    </row>
    <row r="20" spans="1:11">
      <c r="A20" s="51" t="s">
        <v>153</v>
      </c>
      <c r="B20" s="42" t="s">
        <v>248</v>
      </c>
      <c r="C20" s="42" t="s">
        <v>248</v>
      </c>
      <c r="D20" s="42" t="s">
        <v>248</v>
      </c>
      <c r="E20" s="42" t="s">
        <v>248</v>
      </c>
      <c r="F20" s="42" t="s">
        <v>248</v>
      </c>
      <c r="G20" s="15">
        <v>29.511399999999998</v>
      </c>
      <c r="H20" s="38">
        <v>1.7896000000000001</v>
      </c>
      <c r="I20" s="38">
        <v>27.721699999999998</v>
      </c>
      <c r="J20" s="38">
        <v>15.306800000000001</v>
      </c>
      <c r="K20" s="38">
        <v>12.414999999999999</v>
      </c>
    </row>
    <row r="21" spans="1:11">
      <c r="A21" s="51" t="s">
        <v>264</v>
      </c>
      <c r="B21" s="38">
        <v>25.541399999999999</v>
      </c>
      <c r="C21" s="38">
        <v>1.6354</v>
      </c>
      <c r="D21" s="38">
        <v>23.906099999999999</v>
      </c>
      <c r="E21" s="38">
        <v>15.896599999999999</v>
      </c>
      <c r="F21" s="38">
        <v>8.0094999999999992</v>
      </c>
      <c r="G21" s="15">
        <v>20.929600000000001</v>
      </c>
      <c r="H21" s="38">
        <v>2.0526</v>
      </c>
      <c r="I21" s="38">
        <v>18.876999999999999</v>
      </c>
      <c r="J21" s="38">
        <v>12.5905</v>
      </c>
      <c r="K21" s="38">
        <v>6.2865000000000002</v>
      </c>
    </row>
    <row r="22" spans="1:11">
      <c r="A22" s="51" t="s">
        <v>154</v>
      </c>
      <c r="B22" s="42" t="s">
        <v>248</v>
      </c>
      <c r="C22" s="42" t="s">
        <v>248</v>
      </c>
      <c r="D22" s="42" t="s">
        <v>248</v>
      </c>
      <c r="E22" s="42" t="s">
        <v>248</v>
      </c>
      <c r="F22" s="42" t="s">
        <v>248</v>
      </c>
      <c r="G22" s="15">
        <v>19.633199999999999</v>
      </c>
      <c r="H22" s="38">
        <v>1.4688000000000001</v>
      </c>
      <c r="I22" s="38">
        <v>18.164400000000001</v>
      </c>
      <c r="J22" s="38">
        <v>5.6906999999999996</v>
      </c>
      <c r="K22" s="38">
        <v>12.473699999999999</v>
      </c>
    </row>
    <row r="23" spans="1:11">
      <c r="A23" s="51" t="s">
        <v>155</v>
      </c>
      <c r="B23" s="38">
        <v>25.1068</v>
      </c>
      <c r="C23" s="38">
        <v>1.8025</v>
      </c>
      <c r="D23" s="38">
        <v>23.304200000000002</v>
      </c>
      <c r="E23" s="38">
        <v>0.86709999999999998</v>
      </c>
      <c r="F23" s="38">
        <v>22.437100000000001</v>
      </c>
      <c r="G23" s="15">
        <v>24.867699999999999</v>
      </c>
      <c r="H23" s="38">
        <v>2.3340999999999998</v>
      </c>
      <c r="I23" s="38">
        <v>22.5336</v>
      </c>
      <c r="J23" s="38">
        <v>1.3125</v>
      </c>
      <c r="K23" s="38">
        <v>21.2211</v>
      </c>
    </row>
    <row r="24" spans="1:11">
      <c r="A24" s="51" t="s">
        <v>156</v>
      </c>
      <c r="B24" s="38">
        <v>26.5686</v>
      </c>
      <c r="C24" s="38">
        <v>3.7888000000000002</v>
      </c>
      <c r="D24" s="38">
        <v>22.779800000000002</v>
      </c>
      <c r="E24" s="38">
        <v>5.6871999999999998</v>
      </c>
      <c r="F24" s="38">
        <v>17.092600000000001</v>
      </c>
      <c r="G24" s="15">
        <v>27.623000000000001</v>
      </c>
      <c r="H24" s="38">
        <v>3.5053000000000001</v>
      </c>
      <c r="I24" s="38">
        <v>24.117799999999999</v>
      </c>
      <c r="J24" s="38">
        <v>9.9332999999999991</v>
      </c>
      <c r="K24" s="38">
        <v>14.1845</v>
      </c>
    </row>
    <row r="25" spans="1:11">
      <c r="A25" s="51" t="s">
        <v>157</v>
      </c>
      <c r="B25" s="38">
        <v>16.626300000000001</v>
      </c>
      <c r="C25" s="38">
        <v>1.4578</v>
      </c>
      <c r="D25" s="38">
        <v>15.1685</v>
      </c>
      <c r="E25" s="38">
        <v>1.6537999999999999</v>
      </c>
      <c r="F25" s="38">
        <v>13.514799999999999</v>
      </c>
      <c r="G25" s="15">
        <v>13.766500000000001</v>
      </c>
      <c r="H25" s="38">
        <v>1.2767999999999999</v>
      </c>
      <c r="I25" s="38">
        <v>12.489699999999999</v>
      </c>
      <c r="J25" s="38">
        <v>2.9561999999999999</v>
      </c>
      <c r="K25" s="38">
        <v>9.5335000000000001</v>
      </c>
    </row>
    <row r="26" spans="1:11">
      <c r="A26" s="51" t="s">
        <v>158</v>
      </c>
      <c r="B26" s="38">
        <v>22.2257</v>
      </c>
      <c r="C26" s="38">
        <v>2.5442999999999998</v>
      </c>
      <c r="D26" s="38">
        <v>19.6814</v>
      </c>
      <c r="E26" s="38">
        <v>7.9295</v>
      </c>
      <c r="F26" s="38">
        <v>11.751899999999999</v>
      </c>
      <c r="G26" s="15">
        <v>21.734400000000001</v>
      </c>
      <c r="H26" s="38">
        <v>3.2052999999999998</v>
      </c>
      <c r="I26" s="38">
        <v>18.529199999999999</v>
      </c>
      <c r="J26" s="38">
        <v>11.588800000000001</v>
      </c>
      <c r="K26" s="38">
        <v>6.9404000000000003</v>
      </c>
    </row>
    <row r="27" spans="1:11">
      <c r="A27" s="51" t="s">
        <v>159</v>
      </c>
      <c r="B27" s="38">
        <v>22.4071</v>
      </c>
      <c r="C27" s="38">
        <v>3.1701000000000001</v>
      </c>
      <c r="D27" s="38">
        <v>19.236999999999998</v>
      </c>
      <c r="E27" s="42" t="s">
        <v>70</v>
      </c>
      <c r="F27" s="38">
        <v>19.018000000000001</v>
      </c>
      <c r="G27" s="15">
        <v>23.423500000000001</v>
      </c>
      <c r="H27" s="38">
        <v>3.3113999999999999</v>
      </c>
      <c r="I27" s="38">
        <v>20.112100000000002</v>
      </c>
      <c r="J27" s="38">
        <v>1.7946</v>
      </c>
      <c r="K27" s="38">
        <v>18.317499999999999</v>
      </c>
    </row>
    <row r="28" spans="1:11">
      <c r="A28" s="51" t="s">
        <v>160</v>
      </c>
      <c r="B28" s="42" t="s">
        <v>248</v>
      </c>
      <c r="C28" s="42" t="s">
        <v>248</v>
      </c>
      <c r="D28" s="42" t="s">
        <v>248</v>
      </c>
      <c r="E28" s="42" t="s">
        <v>248</v>
      </c>
      <c r="F28" s="42" t="s">
        <v>248</v>
      </c>
      <c r="G28" s="15">
        <v>30.0686</v>
      </c>
      <c r="H28" s="38">
        <v>4.1566000000000001</v>
      </c>
      <c r="I28" s="38">
        <v>25.911999999999999</v>
      </c>
      <c r="J28" s="38">
        <v>4.3840000000000003</v>
      </c>
      <c r="K28" s="38">
        <v>21.527999999999999</v>
      </c>
    </row>
    <row r="29" spans="1:11">
      <c r="A29" s="51" t="s">
        <v>161</v>
      </c>
      <c r="B29" s="38">
        <v>26.121099999999998</v>
      </c>
      <c r="C29" s="38">
        <v>1.6653</v>
      </c>
      <c r="D29" s="38">
        <v>24.4558</v>
      </c>
      <c r="E29" s="38">
        <v>0.74819999999999998</v>
      </c>
      <c r="F29" s="38">
        <v>23.7075</v>
      </c>
      <c r="G29" s="15">
        <v>29.688099999999999</v>
      </c>
      <c r="H29" s="38">
        <v>2.4899</v>
      </c>
      <c r="I29" s="38">
        <v>27.1982</v>
      </c>
      <c r="J29" s="38">
        <v>3.0232000000000001</v>
      </c>
      <c r="K29" s="38">
        <v>24.175000000000001</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24.215900000000001</v>
      </c>
      <c r="C31" s="38">
        <v>3.1869999999999998</v>
      </c>
      <c r="D31" s="38">
        <v>21.0289</v>
      </c>
      <c r="E31" s="38">
        <v>3.3807999999999998</v>
      </c>
      <c r="F31" s="38">
        <v>17.648099999999999</v>
      </c>
      <c r="G31" s="15">
        <v>26.501999999999999</v>
      </c>
      <c r="H31" s="38">
        <v>4.9356999999999998</v>
      </c>
      <c r="I31" s="38">
        <v>21.566299999999998</v>
      </c>
      <c r="J31" s="38">
        <v>6.3521999999999998</v>
      </c>
      <c r="K31" s="38">
        <v>15.2141</v>
      </c>
    </row>
    <row r="32" spans="1:11">
      <c r="A32" s="51" t="s">
        <v>164</v>
      </c>
      <c r="B32" s="38">
        <v>23.919</v>
      </c>
      <c r="C32" s="38">
        <v>2.2341000000000002</v>
      </c>
      <c r="D32" s="38">
        <v>21.684899999999999</v>
      </c>
      <c r="E32" s="38">
        <v>14.3695</v>
      </c>
      <c r="F32" s="38">
        <v>7.3154000000000003</v>
      </c>
      <c r="G32" s="15">
        <v>21.884399999999999</v>
      </c>
      <c r="H32" s="38">
        <v>1.8107</v>
      </c>
      <c r="I32" s="38">
        <v>20.073599999999999</v>
      </c>
      <c r="J32" s="38">
        <v>13.0861</v>
      </c>
      <c r="K32" s="38">
        <v>6.9874999999999998</v>
      </c>
    </row>
    <row r="33" spans="1:11">
      <c r="A33" s="19" t="s">
        <v>265</v>
      </c>
      <c r="B33" s="13" t="s">
        <v>248</v>
      </c>
      <c r="C33" s="13" t="s">
        <v>248</v>
      </c>
      <c r="D33" s="13" t="s">
        <v>248</v>
      </c>
      <c r="E33" s="13" t="s">
        <v>248</v>
      </c>
      <c r="F33" s="13" t="s">
        <v>248</v>
      </c>
      <c r="G33" s="20">
        <v>19.6873</v>
      </c>
      <c r="H33" s="8">
        <v>2.2309999999999999</v>
      </c>
      <c r="I33" s="8">
        <v>17.456299999999999</v>
      </c>
      <c r="J33" s="8">
        <v>2.036</v>
      </c>
      <c r="K33" s="8">
        <v>15.420400000000001</v>
      </c>
    </row>
    <row r="34" spans="1:11">
      <c r="A34" s="10" t="s">
        <v>252</v>
      </c>
    </row>
  </sheetData>
  <mergeCells count="3">
    <mergeCell ref="B2:F2"/>
    <mergeCell ref="A2:A3"/>
    <mergeCell ref="G2:K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K34"/>
  <sheetViews>
    <sheetView workbookViewId="0"/>
  </sheetViews>
  <sheetFormatPr defaultRowHeight="15"/>
  <cols>
    <col min="1" max="1" width="26" customWidth="1"/>
    <col min="2" max="11" width="16" customWidth="1"/>
  </cols>
  <sheetData>
    <row r="1" spans="1:11">
      <c r="A1" s="2" t="s">
        <v>39</v>
      </c>
    </row>
    <row r="2" spans="1:11">
      <c r="A2" s="43" t="s">
        <v>229</v>
      </c>
      <c r="B2" s="66">
        <v>2019</v>
      </c>
      <c r="C2" s="45"/>
      <c r="D2" s="45"/>
      <c r="E2" s="45"/>
      <c r="F2" s="45"/>
      <c r="G2" s="66">
        <v>2022</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20.912282999999999</v>
      </c>
      <c r="C4" s="38">
        <v>1.5819540000000001</v>
      </c>
      <c r="D4" s="38">
        <v>19.330328000000002</v>
      </c>
      <c r="E4" s="38">
        <v>5.9733239999999999</v>
      </c>
      <c r="F4" s="38">
        <v>13.357004999999999</v>
      </c>
      <c r="G4" s="15">
        <v>23.582626000000001</v>
      </c>
      <c r="H4" s="38">
        <v>1.671216</v>
      </c>
      <c r="I4" s="38">
        <v>21.91141</v>
      </c>
      <c r="J4" s="38">
        <v>7.5036909999999999</v>
      </c>
      <c r="K4" s="38">
        <v>14.407719</v>
      </c>
    </row>
    <row r="5" spans="1:11">
      <c r="A5" s="37" t="s">
        <v>263</v>
      </c>
      <c r="B5" s="38">
        <v>25.445219000000002</v>
      </c>
      <c r="C5" s="38">
        <v>1.7861069999999999</v>
      </c>
      <c r="D5" s="38">
        <v>23.659112</v>
      </c>
      <c r="E5" s="38">
        <v>8.0496300000000005</v>
      </c>
      <c r="F5" s="38">
        <v>15.609482</v>
      </c>
      <c r="G5" s="15">
        <v>28.641811000000001</v>
      </c>
      <c r="H5" s="38">
        <v>2.0731320000000002</v>
      </c>
      <c r="I5" s="38">
        <v>26.568678999999999</v>
      </c>
      <c r="J5" s="38">
        <v>11.576758</v>
      </c>
      <c r="K5" s="38">
        <v>14.991921</v>
      </c>
    </row>
    <row r="6" spans="1:11">
      <c r="A6" s="51" t="s">
        <v>139</v>
      </c>
      <c r="B6" s="38">
        <v>30.308081999999999</v>
      </c>
      <c r="C6" s="38">
        <v>2.2334900000000002</v>
      </c>
      <c r="D6" s="38">
        <v>28.074593</v>
      </c>
      <c r="E6" s="38">
        <v>12.984603999999999</v>
      </c>
      <c r="F6" s="38">
        <v>15.089988</v>
      </c>
      <c r="G6" s="15">
        <v>40.012593000000003</v>
      </c>
      <c r="H6" s="38">
        <v>1.9215329999999999</v>
      </c>
      <c r="I6" s="38">
        <v>38.091059999999999</v>
      </c>
      <c r="J6" s="38">
        <v>22.384184000000001</v>
      </c>
      <c r="K6" s="38">
        <v>15.706875999999999</v>
      </c>
    </row>
    <row r="7" spans="1:11">
      <c r="A7" s="51" t="s">
        <v>140</v>
      </c>
      <c r="B7" s="38">
        <v>17.625684</v>
      </c>
      <c r="C7" s="38">
        <v>1.3025789999999999</v>
      </c>
      <c r="D7" s="38">
        <v>16.323105000000002</v>
      </c>
      <c r="E7" s="38">
        <v>1.0070269999999999</v>
      </c>
      <c r="F7" s="38">
        <v>15.316077999999999</v>
      </c>
      <c r="G7" s="15">
        <v>21.440640999999999</v>
      </c>
      <c r="H7" s="38">
        <v>0.89817499999999995</v>
      </c>
      <c r="I7" s="38">
        <v>20.542466999999998</v>
      </c>
      <c r="J7" s="38">
        <v>1.223984</v>
      </c>
      <c r="K7" s="38">
        <v>19.318483000000001</v>
      </c>
    </row>
    <row r="8" spans="1:11">
      <c r="A8" s="51" t="s">
        <v>141</v>
      </c>
      <c r="B8" s="38">
        <v>35.387923000000001</v>
      </c>
      <c r="C8" s="38">
        <v>1.540036</v>
      </c>
      <c r="D8" s="38">
        <v>33.847887999999998</v>
      </c>
      <c r="E8" s="38">
        <v>10.546697999999999</v>
      </c>
      <c r="F8" s="38">
        <v>23.301189000000001</v>
      </c>
      <c r="G8" s="15">
        <v>40.617899000000001</v>
      </c>
      <c r="H8" s="38">
        <v>1.9400999999999999</v>
      </c>
      <c r="I8" s="38">
        <v>38.677799999999998</v>
      </c>
      <c r="J8" s="38">
        <v>13.608445</v>
      </c>
      <c r="K8" s="38">
        <v>25.069354000000001</v>
      </c>
    </row>
    <row r="9" spans="1:11">
      <c r="A9" s="51" t="s">
        <v>142</v>
      </c>
      <c r="B9" s="38">
        <v>25.231379</v>
      </c>
      <c r="C9" s="38">
        <v>1.6271089999999999</v>
      </c>
      <c r="D9" s="38">
        <v>23.60427</v>
      </c>
      <c r="E9" s="38">
        <v>1.220332</v>
      </c>
      <c r="F9" s="38">
        <v>22.383938000000001</v>
      </c>
      <c r="G9" s="15">
        <v>25.456116000000002</v>
      </c>
      <c r="H9" s="38">
        <v>2.866711</v>
      </c>
      <c r="I9" s="38">
        <v>22.589404999999999</v>
      </c>
      <c r="J9" s="38">
        <v>1.3812009999999999</v>
      </c>
      <c r="K9" s="38">
        <v>21.208203999999999</v>
      </c>
    </row>
    <row r="10" spans="1:11">
      <c r="A10" s="51" t="s">
        <v>143</v>
      </c>
      <c r="B10" s="38">
        <v>39.333218000000002</v>
      </c>
      <c r="C10" s="38">
        <v>5.3818349999999997</v>
      </c>
      <c r="D10" s="38">
        <v>33.951383</v>
      </c>
      <c r="E10" s="38">
        <v>9.6621100000000002</v>
      </c>
      <c r="F10" s="38">
        <v>24.289273000000001</v>
      </c>
      <c r="G10" s="15">
        <v>37.987927999999997</v>
      </c>
      <c r="H10" s="38">
        <v>5.9368869999999996</v>
      </c>
      <c r="I10" s="38">
        <v>32.051040999999998</v>
      </c>
      <c r="J10" s="38">
        <v>12.370796</v>
      </c>
      <c r="K10" s="38">
        <v>19.680244999999999</v>
      </c>
    </row>
    <row r="11" spans="1:11">
      <c r="A11" s="51" t="s">
        <v>144</v>
      </c>
      <c r="B11" s="38">
        <v>17.140688999999998</v>
      </c>
      <c r="C11" s="38">
        <v>2.3039640000000001</v>
      </c>
      <c r="D11" s="38">
        <v>14.836724999999999</v>
      </c>
      <c r="E11" s="38">
        <v>5.8827800000000003</v>
      </c>
      <c r="F11" s="38">
        <v>8.9539449999999992</v>
      </c>
      <c r="G11" s="15">
        <v>24.407584</v>
      </c>
      <c r="H11" s="38">
        <v>3.109108</v>
      </c>
      <c r="I11" s="38">
        <v>21.298475</v>
      </c>
      <c r="J11" s="38">
        <v>9.6970840000000003</v>
      </c>
      <c r="K11" s="38">
        <v>11.601391</v>
      </c>
    </row>
    <row r="12" spans="1:11">
      <c r="A12" s="51" t="s">
        <v>145</v>
      </c>
      <c r="B12" s="38">
        <v>23.894227000000001</v>
      </c>
      <c r="C12" s="38">
        <v>1.4362170000000001</v>
      </c>
      <c r="D12" s="38">
        <v>22.458010000000002</v>
      </c>
      <c r="E12" s="38">
        <v>4.1519310000000003</v>
      </c>
      <c r="F12" s="38">
        <v>18.306079</v>
      </c>
      <c r="G12" s="15">
        <v>31.559667000000001</v>
      </c>
      <c r="H12" s="38">
        <v>0.948743</v>
      </c>
      <c r="I12" s="38">
        <v>30.610924000000001</v>
      </c>
      <c r="J12" s="38">
        <v>5.6127209999999996</v>
      </c>
      <c r="K12" s="38">
        <v>24.998203</v>
      </c>
    </row>
    <row r="13" spans="1:11">
      <c r="A13" s="51" t="s">
        <v>146</v>
      </c>
      <c r="B13" s="38">
        <v>23.053891</v>
      </c>
      <c r="C13" s="38">
        <v>1.2415909999999999</v>
      </c>
      <c r="D13" s="38">
        <v>21.8123</v>
      </c>
      <c r="E13" s="38">
        <v>13.538027</v>
      </c>
      <c r="F13" s="38">
        <v>8.2742740000000001</v>
      </c>
      <c r="G13" s="15">
        <v>20.911241</v>
      </c>
      <c r="H13" s="38">
        <v>1.2909219999999999</v>
      </c>
      <c r="I13" s="38">
        <v>19.620318999999999</v>
      </c>
      <c r="J13" s="38">
        <v>12.300865999999999</v>
      </c>
      <c r="K13" s="38">
        <v>7.3194520000000001</v>
      </c>
    </row>
    <row r="14" spans="1:11">
      <c r="A14" s="51" t="s">
        <v>147</v>
      </c>
      <c r="B14" s="38">
        <v>32.131807999999999</v>
      </c>
      <c r="C14" s="38">
        <v>4.8865660000000002</v>
      </c>
      <c r="D14" s="38">
        <v>27.245242000000001</v>
      </c>
      <c r="E14" s="38">
        <v>3.7842190000000002</v>
      </c>
      <c r="F14" s="38">
        <v>23.461023000000001</v>
      </c>
      <c r="G14" s="15">
        <v>31.356558</v>
      </c>
      <c r="H14" s="38">
        <v>3.8242509999999998</v>
      </c>
      <c r="I14" s="38">
        <v>27.532306999999999</v>
      </c>
      <c r="J14" s="38">
        <v>5.5836600000000001</v>
      </c>
      <c r="K14" s="38">
        <v>21.948647999999999</v>
      </c>
    </row>
    <row r="15" spans="1:11">
      <c r="A15" s="51" t="s">
        <v>148</v>
      </c>
      <c r="B15" s="38">
        <v>53.564205000000001</v>
      </c>
      <c r="C15" s="38">
        <v>2.4306640000000002</v>
      </c>
      <c r="D15" s="38">
        <v>51.133541000000001</v>
      </c>
      <c r="E15" s="38">
        <v>34.399214000000001</v>
      </c>
      <c r="F15" s="38">
        <v>16.734327</v>
      </c>
      <c r="G15" s="15">
        <v>59.563488999999997</v>
      </c>
      <c r="H15" s="38">
        <v>2.210925</v>
      </c>
      <c r="I15" s="38">
        <v>57.352564000000001</v>
      </c>
      <c r="J15" s="38">
        <v>35.014439000000003</v>
      </c>
      <c r="K15" s="38">
        <v>22.338125000000002</v>
      </c>
    </row>
    <row r="16" spans="1:11">
      <c r="A16" s="51" t="s">
        <v>149</v>
      </c>
      <c r="B16" s="38">
        <v>32.94849</v>
      </c>
      <c r="C16" s="38">
        <v>1.3945810000000001</v>
      </c>
      <c r="D16" s="38">
        <v>31.553909000000001</v>
      </c>
      <c r="E16" s="38">
        <v>19.806356999999998</v>
      </c>
      <c r="F16" s="38">
        <v>11.747551</v>
      </c>
      <c r="G16" s="15">
        <v>37.047536000000001</v>
      </c>
      <c r="H16" s="38">
        <v>2.6981760000000001</v>
      </c>
      <c r="I16" s="38">
        <v>34.349359999999997</v>
      </c>
      <c r="J16" s="38">
        <v>21.318083999999999</v>
      </c>
      <c r="K16" s="38">
        <v>13.031276</v>
      </c>
    </row>
    <row r="17" spans="1:11">
      <c r="A17" s="51" t="s">
        <v>150</v>
      </c>
      <c r="B17" s="38">
        <v>31.460407</v>
      </c>
      <c r="C17" s="38">
        <v>6.3743189999999998</v>
      </c>
      <c r="D17" s="38">
        <v>25.086088</v>
      </c>
      <c r="E17" s="38">
        <v>10.802595999999999</v>
      </c>
      <c r="F17" s="38">
        <v>14.283492000000001</v>
      </c>
      <c r="G17" s="15">
        <v>32.583033</v>
      </c>
      <c r="H17" s="38">
        <v>5.0210840000000001</v>
      </c>
      <c r="I17" s="38">
        <v>27.561948999999998</v>
      </c>
      <c r="J17" s="38">
        <v>16.007308999999999</v>
      </c>
      <c r="K17" s="38">
        <v>11.554639999999999</v>
      </c>
    </row>
    <row r="18" spans="1:11">
      <c r="A18" s="51" t="s">
        <v>151</v>
      </c>
      <c r="B18" s="38">
        <v>26.570806000000001</v>
      </c>
      <c r="C18" s="38">
        <v>2.3015829999999999</v>
      </c>
      <c r="D18" s="38">
        <v>24.269223</v>
      </c>
      <c r="E18" s="38">
        <v>1.279623</v>
      </c>
      <c r="F18" s="38">
        <v>22.989599999999999</v>
      </c>
      <c r="G18" s="15">
        <v>32.055425999999997</v>
      </c>
      <c r="H18" s="38">
        <v>3.9389280000000002</v>
      </c>
      <c r="I18" s="38">
        <v>28.116496999999999</v>
      </c>
      <c r="J18" s="42" t="s">
        <v>70</v>
      </c>
      <c r="K18" s="38">
        <v>27.629342999999999</v>
      </c>
    </row>
    <row r="19" spans="1:11">
      <c r="A19" s="51" t="s">
        <v>152</v>
      </c>
      <c r="B19" s="38">
        <v>20.969412999999999</v>
      </c>
      <c r="C19" s="38">
        <v>2.5137309999999999</v>
      </c>
      <c r="D19" s="38">
        <v>18.455681999999999</v>
      </c>
      <c r="E19" s="38">
        <v>1.8813120000000001</v>
      </c>
      <c r="F19" s="38">
        <v>16.574369999999998</v>
      </c>
      <c r="G19" s="15">
        <v>24.642716</v>
      </c>
      <c r="H19" s="38">
        <v>1.5270090000000001</v>
      </c>
      <c r="I19" s="38">
        <v>23.115707</v>
      </c>
      <c r="J19" s="38">
        <v>1.6872100000000001</v>
      </c>
      <c r="K19" s="38">
        <v>21.428497</v>
      </c>
    </row>
    <row r="20" spans="1:11">
      <c r="A20" s="51" t="s">
        <v>153</v>
      </c>
      <c r="B20" s="38">
        <v>34.337048000000003</v>
      </c>
      <c r="C20" s="38">
        <v>1.4710719999999999</v>
      </c>
      <c r="D20" s="38">
        <v>32.865976000000003</v>
      </c>
      <c r="E20" s="38">
        <v>20.776329</v>
      </c>
      <c r="F20" s="38">
        <v>12.089646999999999</v>
      </c>
      <c r="G20" s="15">
        <v>51.231622000000002</v>
      </c>
      <c r="H20" s="38">
        <v>2.2395019999999999</v>
      </c>
      <c r="I20" s="38">
        <v>48.99212</v>
      </c>
      <c r="J20" s="38">
        <v>34.981084000000003</v>
      </c>
      <c r="K20" s="38">
        <v>14.011036000000001</v>
      </c>
    </row>
    <row r="21" spans="1:11">
      <c r="A21" s="51" t="s">
        <v>264</v>
      </c>
      <c r="B21" s="38">
        <v>22.857389999999999</v>
      </c>
      <c r="C21" s="38">
        <v>1.098489</v>
      </c>
      <c r="D21" s="38">
        <v>21.758901000000002</v>
      </c>
      <c r="E21" s="38">
        <v>12.85441</v>
      </c>
      <c r="F21" s="38">
        <v>8.9044910000000002</v>
      </c>
      <c r="G21" s="22" t="s">
        <v>248</v>
      </c>
      <c r="H21" s="42" t="s">
        <v>248</v>
      </c>
      <c r="I21" s="42" t="s">
        <v>248</v>
      </c>
      <c r="J21" s="42" t="s">
        <v>248</v>
      </c>
      <c r="K21" s="42" t="s">
        <v>248</v>
      </c>
    </row>
    <row r="22" spans="1:11">
      <c r="A22" s="51" t="s">
        <v>154</v>
      </c>
      <c r="B22" s="38">
        <v>16.344193000000001</v>
      </c>
      <c r="C22" s="38">
        <v>0.68709399999999998</v>
      </c>
      <c r="D22" s="38">
        <v>15.657099000000001</v>
      </c>
      <c r="E22" s="38">
        <v>3.4879820000000001</v>
      </c>
      <c r="F22" s="38">
        <v>12.169116000000001</v>
      </c>
      <c r="G22" s="15">
        <v>22.961621000000001</v>
      </c>
      <c r="H22" s="38">
        <v>1.7661690000000001</v>
      </c>
      <c r="I22" s="38">
        <v>21.195452</v>
      </c>
      <c r="J22" s="38">
        <v>6.4044590000000001</v>
      </c>
      <c r="K22" s="38">
        <v>14.790993</v>
      </c>
    </row>
    <row r="23" spans="1:11">
      <c r="A23" s="51" t="s">
        <v>155</v>
      </c>
      <c r="B23" s="38">
        <v>27.264552999999999</v>
      </c>
      <c r="C23" s="38">
        <v>1.335726</v>
      </c>
      <c r="D23" s="38">
        <v>25.928827999999999</v>
      </c>
      <c r="E23" s="38">
        <v>2.2226819999999998</v>
      </c>
      <c r="F23" s="38">
        <v>23.706144999999999</v>
      </c>
      <c r="G23" s="15">
        <v>25.411062000000001</v>
      </c>
      <c r="H23" s="38">
        <v>2.2556389999999999</v>
      </c>
      <c r="I23" s="38">
        <v>23.155422999999999</v>
      </c>
      <c r="J23" s="38">
        <v>2.0537260000000002</v>
      </c>
      <c r="K23" s="38">
        <v>21.101697000000001</v>
      </c>
    </row>
    <row r="24" spans="1:11">
      <c r="A24" s="51" t="s">
        <v>156</v>
      </c>
      <c r="B24" s="38">
        <v>30.225322999999999</v>
      </c>
      <c r="C24" s="38">
        <v>2.1979220000000002</v>
      </c>
      <c r="D24" s="38">
        <v>28.027401000000001</v>
      </c>
      <c r="E24" s="38">
        <v>15.827176</v>
      </c>
      <c r="F24" s="38">
        <v>12.200225</v>
      </c>
      <c r="G24" s="15">
        <v>40.495691999999998</v>
      </c>
      <c r="H24" s="38">
        <v>3.0272019999999999</v>
      </c>
      <c r="I24" s="38">
        <v>37.468490000000003</v>
      </c>
      <c r="J24" s="38">
        <v>21.764956999999999</v>
      </c>
      <c r="K24" s="38">
        <v>15.703533</v>
      </c>
    </row>
    <row r="25" spans="1:11">
      <c r="A25" s="51" t="s">
        <v>157</v>
      </c>
      <c r="B25" s="38">
        <v>17.114996000000001</v>
      </c>
      <c r="C25" s="38">
        <v>1.9366950000000001</v>
      </c>
      <c r="D25" s="38">
        <v>15.178300999999999</v>
      </c>
      <c r="E25" s="38">
        <v>2.0312359999999998</v>
      </c>
      <c r="F25" s="38">
        <v>13.147065</v>
      </c>
      <c r="G25" s="15">
        <v>21.026987999999999</v>
      </c>
      <c r="H25" s="38">
        <v>1.464461</v>
      </c>
      <c r="I25" s="38">
        <v>19.562526999999999</v>
      </c>
      <c r="J25" s="38">
        <v>4.6408690000000004</v>
      </c>
      <c r="K25" s="38">
        <v>14.921658000000001</v>
      </c>
    </row>
    <row r="26" spans="1:11">
      <c r="A26" s="51" t="s">
        <v>158</v>
      </c>
      <c r="B26" s="38">
        <v>22.307023999999998</v>
      </c>
      <c r="C26" s="38">
        <v>2.0618150000000002</v>
      </c>
      <c r="D26" s="38">
        <v>20.245208999999999</v>
      </c>
      <c r="E26" s="38">
        <v>11.373552</v>
      </c>
      <c r="F26" s="38">
        <v>8.8716570000000008</v>
      </c>
      <c r="G26" s="15">
        <v>23.628585000000001</v>
      </c>
      <c r="H26" s="38">
        <v>2.3278150000000002</v>
      </c>
      <c r="I26" s="38">
        <v>21.30077</v>
      </c>
      <c r="J26" s="38">
        <v>11.581128</v>
      </c>
      <c r="K26" s="38">
        <v>9.7196420000000003</v>
      </c>
    </row>
    <row r="27" spans="1:11">
      <c r="A27" s="51" t="s">
        <v>159</v>
      </c>
      <c r="B27" s="38">
        <v>25.010086999999999</v>
      </c>
      <c r="C27" s="38">
        <v>2.0978829999999999</v>
      </c>
      <c r="D27" s="38">
        <v>22.912203999999999</v>
      </c>
      <c r="E27" s="38">
        <v>0.59693799999999997</v>
      </c>
      <c r="F27" s="38">
        <v>22.315265</v>
      </c>
      <c r="G27" s="15">
        <v>24.17315</v>
      </c>
      <c r="H27" s="38">
        <v>3.571094</v>
      </c>
      <c r="I27" s="38">
        <v>20.602056000000001</v>
      </c>
      <c r="J27" s="38">
        <v>2.4030450000000001</v>
      </c>
      <c r="K27" s="38">
        <v>18.199010999999999</v>
      </c>
    </row>
    <row r="28" spans="1:11">
      <c r="A28" s="51" t="s">
        <v>160</v>
      </c>
      <c r="B28" s="38">
        <v>31.137786999999999</v>
      </c>
      <c r="C28" s="38">
        <v>2.9796520000000002</v>
      </c>
      <c r="D28" s="38">
        <v>28.158134</v>
      </c>
      <c r="E28" s="38">
        <v>2.874063</v>
      </c>
      <c r="F28" s="38">
        <v>25.284071000000001</v>
      </c>
      <c r="G28" s="15">
        <v>32.643850999999998</v>
      </c>
      <c r="H28" s="38">
        <v>2.1167069999999999</v>
      </c>
      <c r="I28" s="38">
        <v>30.527145000000001</v>
      </c>
      <c r="J28" s="38">
        <v>7.2154489999999996</v>
      </c>
      <c r="K28" s="38">
        <v>23.311696000000001</v>
      </c>
    </row>
    <row r="29" spans="1:11">
      <c r="A29" s="51" t="s">
        <v>161</v>
      </c>
      <c r="B29" s="38">
        <v>29.956861</v>
      </c>
      <c r="C29" s="38">
        <v>0.99229400000000001</v>
      </c>
      <c r="D29" s="38">
        <v>28.964566999999999</v>
      </c>
      <c r="E29" s="38">
        <v>2.270851</v>
      </c>
      <c r="F29" s="38">
        <v>26.693715000000001</v>
      </c>
      <c r="G29" s="15">
        <v>28.984786</v>
      </c>
      <c r="H29" s="38">
        <v>0.69006100000000004</v>
      </c>
      <c r="I29" s="38">
        <v>28.294725</v>
      </c>
      <c r="J29" s="38">
        <v>3.275261</v>
      </c>
      <c r="K29" s="38">
        <v>25.019463999999999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27.928939</v>
      </c>
      <c r="C31" s="38">
        <v>5.111707</v>
      </c>
      <c r="D31" s="38">
        <v>22.817232000000001</v>
      </c>
      <c r="E31" s="38">
        <v>7.2910899999999996</v>
      </c>
      <c r="F31" s="38">
        <v>15.526141000000001</v>
      </c>
      <c r="G31" s="15">
        <v>31.631865999999999</v>
      </c>
      <c r="H31" s="38">
        <v>4.4723889999999997</v>
      </c>
      <c r="I31" s="38">
        <v>27.159478</v>
      </c>
      <c r="J31" s="38">
        <v>6.4269499999999997</v>
      </c>
      <c r="K31" s="38">
        <v>20.732527000000001</v>
      </c>
    </row>
    <row r="32" spans="1:11">
      <c r="A32" s="51" t="s">
        <v>164</v>
      </c>
      <c r="B32" s="38">
        <v>21.720784999999999</v>
      </c>
      <c r="C32" s="38">
        <v>1.9504490000000001</v>
      </c>
      <c r="D32" s="38">
        <v>19.770336</v>
      </c>
      <c r="E32" s="38">
        <v>11.786095</v>
      </c>
      <c r="F32" s="38">
        <v>7.9842399999999998</v>
      </c>
      <c r="G32" s="15">
        <v>26.516513</v>
      </c>
      <c r="H32" s="38">
        <v>1.8046610000000001</v>
      </c>
      <c r="I32" s="38">
        <v>24.711850999999999</v>
      </c>
      <c r="J32" s="38">
        <v>12.265072999999999</v>
      </c>
      <c r="K32" s="38">
        <v>12.446778</v>
      </c>
    </row>
    <row r="33" spans="1:11">
      <c r="A33" s="19" t="s">
        <v>265</v>
      </c>
      <c r="B33" s="8">
        <v>16.765069</v>
      </c>
      <c r="C33" s="8">
        <v>1.918086</v>
      </c>
      <c r="D33" s="8">
        <v>14.846984000000001</v>
      </c>
      <c r="E33" s="8">
        <v>2.9695550000000002</v>
      </c>
      <c r="F33" s="8">
        <v>11.877428999999999</v>
      </c>
      <c r="G33" s="20">
        <v>14.340854</v>
      </c>
      <c r="H33" s="8">
        <v>2.7681969999999998</v>
      </c>
      <c r="I33" s="8">
        <v>11.572657</v>
      </c>
      <c r="J33" s="8">
        <v>2.1793309999999999</v>
      </c>
      <c r="K33" s="8">
        <v>9.3933269999999993</v>
      </c>
    </row>
    <row r="34" spans="1:11">
      <c r="A34" s="10" t="s">
        <v>252</v>
      </c>
    </row>
  </sheetData>
  <mergeCells count="3">
    <mergeCell ref="B2:F2"/>
    <mergeCell ref="A2:A3"/>
    <mergeCell ref="G2:K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F38"/>
  <sheetViews>
    <sheetView workbookViewId="0"/>
  </sheetViews>
  <sheetFormatPr defaultRowHeight="15"/>
  <cols>
    <col min="1" max="1" width="39" customWidth="1"/>
    <col min="2" max="6" width="23" customWidth="1"/>
  </cols>
  <sheetData>
    <row r="1" spans="1:6">
      <c r="A1" s="2" t="s">
        <v>39</v>
      </c>
    </row>
    <row r="2" spans="1:6">
      <c r="A2" s="43" t="s">
        <v>229</v>
      </c>
      <c r="B2" s="66">
        <v>2024</v>
      </c>
      <c r="C2" s="45"/>
      <c r="D2" s="45"/>
      <c r="E2" s="45"/>
      <c r="F2" s="45"/>
    </row>
    <row r="3" spans="1:6" ht="29.45" customHeight="1">
      <c r="A3" s="46"/>
      <c r="B3" s="47" t="s">
        <v>237</v>
      </c>
      <c r="C3" s="47" t="s">
        <v>238</v>
      </c>
      <c r="D3" s="48" t="s">
        <v>239</v>
      </c>
      <c r="E3" s="48" t="s">
        <v>246</v>
      </c>
      <c r="F3" s="48" t="s">
        <v>247</v>
      </c>
    </row>
    <row r="4" spans="1:6">
      <c r="A4" s="37" t="s">
        <v>179</v>
      </c>
      <c r="B4" s="38">
        <v>24.545290999999999</v>
      </c>
      <c r="C4" s="38">
        <v>2.127246</v>
      </c>
      <c r="D4" s="38">
        <v>22.418044999999999</v>
      </c>
      <c r="E4" s="38">
        <v>8.6039870000000001</v>
      </c>
      <c r="F4" s="38">
        <v>13.814057999999999</v>
      </c>
    </row>
    <row r="5" spans="1:6">
      <c r="A5" s="37" t="s">
        <v>263</v>
      </c>
      <c r="B5" s="38">
        <v>31.718249</v>
      </c>
      <c r="C5" s="38">
        <v>3.1394449999999998</v>
      </c>
      <c r="D5" s="38">
        <v>28.578804000000002</v>
      </c>
      <c r="E5" s="38">
        <v>13.691484000000001</v>
      </c>
      <c r="F5" s="38">
        <v>14.887320000000001</v>
      </c>
    </row>
    <row r="6" spans="1:6">
      <c r="A6" s="51" t="s">
        <v>139</v>
      </c>
      <c r="B6" s="38">
        <v>39.487077999999997</v>
      </c>
      <c r="C6" s="38">
        <v>2.5357690000000002</v>
      </c>
      <c r="D6" s="38">
        <v>36.951309000000002</v>
      </c>
      <c r="E6" s="38">
        <v>21.944734</v>
      </c>
      <c r="F6" s="38">
        <v>15.006575</v>
      </c>
    </row>
    <row r="7" spans="1:6">
      <c r="A7" s="51" t="s">
        <v>140</v>
      </c>
      <c r="B7" s="38">
        <v>20.974557000000001</v>
      </c>
      <c r="C7" s="38">
        <v>1.3634230000000001</v>
      </c>
      <c r="D7" s="38">
        <v>19.611134</v>
      </c>
      <c r="E7" s="38">
        <v>1.6492899999999999</v>
      </c>
      <c r="F7" s="38">
        <v>17.961843999999999</v>
      </c>
    </row>
    <row r="8" spans="1:6">
      <c r="A8" s="51" t="s">
        <v>141</v>
      </c>
      <c r="B8" s="38">
        <v>44.958799999999997</v>
      </c>
      <c r="C8" s="38">
        <v>4.6998959999999999</v>
      </c>
      <c r="D8" s="38">
        <v>40.258904000000001</v>
      </c>
      <c r="E8" s="38">
        <v>19.786194999999999</v>
      </c>
      <c r="F8" s="38">
        <v>20.472708000000001</v>
      </c>
    </row>
    <row r="9" spans="1:6">
      <c r="A9" s="51" t="s">
        <v>142</v>
      </c>
      <c r="B9" s="38">
        <v>28.538138</v>
      </c>
      <c r="C9" s="38">
        <v>2.5538509999999999</v>
      </c>
      <c r="D9" s="38">
        <v>25.984286000000001</v>
      </c>
      <c r="E9" s="38">
        <v>1.8548990000000001</v>
      </c>
      <c r="F9" s="38">
        <v>24.129387999999999</v>
      </c>
    </row>
    <row r="10" spans="1:6">
      <c r="A10" s="51" t="s">
        <v>143</v>
      </c>
      <c r="B10" s="38">
        <v>42.393937000000001</v>
      </c>
      <c r="C10" s="38">
        <v>4.7739419999999999</v>
      </c>
      <c r="D10" s="38">
        <v>37.619995000000003</v>
      </c>
      <c r="E10" s="38">
        <v>12.264313</v>
      </c>
      <c r="F10" s="38">
        <v>25.355682999999999</v>
      </c>
    </row>
    <row r="11" spans="1:6">
      <c r="A11" s="51" t="s">
        <v>144</v>
      </c>
      <c r="B11" s="38">
        <v>26.884104000000001</v>
      </c>
      <c r="C11" s="38">
        <v>2.7539669999999998</v>
      </c>
      <c r="D11" s="38">
        <v>24.130137000000001</v>
      </c>
      <c r="E11" s="38">
        <v>13.833143</v>
      </c>
      <c r="F11" s="38">
        <v>10.296994</v>
      </c>
    </row>
    <row r="12" spans="1:6">
      <c r="A12" s="51" t="s">
        <v>145</v>
      </c>
      <c r="B12" s="38">
        <v>38.674365999999999</v>
      </c>
      <c r="C12" s="38">
        <v>6.5723240000000001</v>
      </c>
      <c r="D12" s="38">
        <v>32.102041999999997</v>
      </c>
      <c r="E12" s="38">
        <v>8.1527460000000005</v>
      </c>
      <c r="F12" s="38">
        <v>23.949296</v>
      </c>
    </row>
    <row r="13" spans="1:6">
      <c r="A13" s="51" t="s">
        <v>146</v>
      </c>
      <c r="B13" s="38">
        <v>24.502867999999999</v>
      </c>
      <c r="C13" s="38">
        <v>1.6842999999999999</v>
      </c>
      <c r="D13" s="38">
        <v>22.818567999999999</v>
      </c>
      <c r="E13" s="38">
        <v>15.012866000000001</v>
      </c>
      <c r="F13" s="38">
        <v>7.805701</v>
      </c>
    </row>
    <row r="14" spans="1:6">
      <c r="A14" s="51" t="s">
        <v>147</v>
      </c>
      <c r="B14" s="38">
        <v>32.691788000000003</v>
      </c>
      <c r="C14" s="38">
        <v>2.77163</v>
      </c>
      <c r="D14" s="38">
        <v>29.920158000000001</v>
      </c>
      <c r="E14" s="38">
        <v>1.677443</v>
      </c>
      <c r="F14" s="38">
        <v>28.242715</v>
      </c>
    </row>
    <row r="15" spans="1:6">
      <c r="A15" s="51" t="s">
        <v>148</v>
      </c>
      <c r="B15" s="38">
        <v>60.265289000000003</v>
      </c>
      <c r="C15" s="38">
        <v>4.8838660000000003</v>
      </c>
      <c r="D15" s="38">
        <v>55.381424000000003</v>
      </c>
      <c r="E15" s="38">
        <v>36.789588999999999</v>
      </c>
      <c r="F15" s="38">
        <v>18.591835</v>
      </c>
    </row>
    <row r="16" spans="1:6">
      <c r="A16" s="51" t="s">
        <v>149</v>
      </c>
      <c r="B16" s="38">
        <v>37.464913000000003</v>
      </c>
      <c r="C16" s="38">
        <v>6.3346460000000002</v>
      </c>
      <c r="D16" s="38">
        <v>31.130268000000001</v>
      </c>
      <c r="E16" s="38">
        <v>20.542974000000001</v>
      </c>
      <c r="F16" s="38">
        <v>10.587294</v>
      </c>
    </row>
    <row r="17" spans="1:6">
      <c r="A17" s="51" t="s">
        <v>150</v>
      </c>
      <c r="B17" s="38">
        <v>28.253913000000001</v>
      </c>
      <c r="C17" s="38">
        <v>6.2322660000000001</v>
      </c>
      <c r="D17" s="38">
        <v>22.021647000000002</v>
      </c>
      <c r="E17" s="38">
        <v>12.183926</v>
      </c>
      <c r="F17" s="38">
        <v>9.8377210000000002</v>
      </c>
    </row>
    <row r="18" spans="1:6">
      <c r="A18" s="51" t="s">
        <v>151</v>
      </c>
      <c r="B18" s="38">
        <v>30.832847999999998</v>
      </c>
      <c r="C18" s="38">
        <v>3.6474540000000002</v>
      </c>
      <c r="D18" s="38">
        <v>27.185393999999999</v>
      </c>
      <c r="E18" s="38">
        <v>4.1463299999999998</v>
      </c>
      <c r="F18" s="38">
        <v>23.039062999999999</v>
      </c>
    </row>
    <row r="19" spans="1:6">
      <c r="A19" s="51" t="s">
        <v>152</v>
      </c>
      <c r="B19" s="38">
        <v>24.806730999999999</v>
      </c>
      <c r="C19" s="38">
        <v>1.3727860000000001</v>
      </c>
      <c r="D19" s="38">
        <v>23.433945000000001</v>
      </c>
      <c r="E19" s="38">
        <v>3.102255</v>
      </c>
      <c r="F19" s="38">
        <v>20.331689999999998</v>
      </c>
    </row>
    <row r="20" spans="1:6">
      <c r="A20" s="51" t="s">
        <v>153</v>
      </c>
      <c r="B20" s="38">
        <v>53.208469999999998</v>
      </c>
      <c r="C20" s="38">
        <v>2.6186739999999999</v>
      </c>
      <c r="D20" s="38">
        <v>50.589796</v>
      </c>
      <c r="E20" s="38">
        <v>43.318027999999998</v>
      </c>
      <c r="F20" s="38">
        <v>7.2717679999999998</v>
      </c>
    </row>
    <row r="21" spans="1:6">
      <c r="A21" s="51" t="s">
        <v>264</v>
      </c>
      <c r="B21" s="42" t="s">
        <v>248</v>
      </c>
      <c r="C21" s="42" t="s">
        <v>248</v>
      </c>
      <c r="D21" s="42" t="s">
        <v>248</v>
      </c>
      <c r="E21" s="42" t="s">
        <v>248</v>
      </c>
      <c r="F21" s="42" t="s">
        <v>248</v>
      </c>
    </row>
    <row r="22" spans="1:6">
      <c r="A22" s="51" t="s">
        <v>154</v>
      </c>
      <c r="B22" s="38">
        <v>22.811406999999999</v>
      </c>
      <c r="C22" s="38">
        <v>1.1669309999999999</v>
      </c>
      <c r="D22" s="38">
        <v>21.644476000000001</v>
      </c>
      <c r="E22" s="38">
        <v>4.6686249999999996</v>
      </c>
      <c r="F22" s="38">
        <v>16.975850999999999</v>
      </c>
    </row>
    <row r="23" spans="1:6">
      <c r="A23" s="51" t="s">
        <v>155</v>
      </c>
      <c r="B23" s="38">
        <v>25.149481999999999</v>
      </c>
      <c r="C23" s="38">
        <v>2.631135</v>
      </c>
      <c r="D23" s="38">
        <v>22.518346999999999</v>
      </c>
      <c r="E23" s="38">
        <v>3.5507360000000001</v>
      </c>
      <c r="F23" s="38">
        <v>18.967611000000002</v>
      </c>
    </row>
    <row r="24" spans="1:6">
      <c r="A24" s="51" t="s">
        <v>156</v>
      </c>
      <c r="B24" s="38">
        <v>48.952401999999999</v>
      </c>
      <c r="C24" s="38">
        <v>3.6639400000000002</v>
      </c>
      <c r="D24" s="38">
        <v>45.288462000000003</v>
      </c>
      <c r="E24" s="38">
        <v>29.418465000000001</v>
      </c>
      <c r="F24" s="38">
        <v>15.869997</v>
      </c>
    </row>
    <row r="25" spans="1:6">
      <c r="A25" s="51" t="s">
        <v>157</v>
      </c>
      <c r="B25" s="38">
        <v>26.430364000000001</v>
      </c>
      <c r="C25" s="38">
        <v>3.2185049999999999</v>
      </c>
      <c r="D25" s="38">
        <v>23.211859</v>
      </c>
      <c r="E25" s="38">
        <v>4.0801930000000004</v>
      </c>
      <c r="F25" s="38">
        <v>19.131665999999999</v>
      </c>
    </row>
    <row r="26" spans="1:6">
      <c r="A26" s="51" t="s">
        <v>158</v>
      </c>
      <c r="B26" s="38">
        <v>23.845286999999999</v>
      </c>
      <c r="C26" s="38">
        <v>2.1885870000000001</v>
      </c>
      <c r="D26" s="38">
        <v>21.656700000000001</v>
      </c>
      <c r="E26" s="38">
        <v>11.994642000000001</v>
      </c>
      <c r="F26" s="38">
        <v>9.662058</v>
      </c>
    </row>
    <row r="27" spans="1:6">
      <c r="A27" s="51" t="s">
        <v>159</v>
      </c>
      <c r="B27" s="38">
        <v>29.467735000000001</v>
      </c>
      <c r="C27" s="38">
        <v>5.4005239999999999</v>
      </c>
      <c r="D27" s="38">
        <v>24.067211</v>
      </c>
      <c r="E27" s="38">
        <v>3.6667839999999998</v>
      </c>
      <c r="F27" s="38">
        <v>20.400428000000002</v>
      </c>
    </row>
    <row r="28" spans="1:6">
      <c r="A28" s="51" t="s">
        <v>160</v>
      </c>
      <c r="B28" s="38">
        <v>32.001007000000001</v>
      </c>
      <c r="C28" s="38">
        <v>2.9853960000000002</v>
      </c>
      <c r="D28" s="38">
        <v>29.015611</v>
      </c>
      <c r="E28" s="38">
        <v>12.926709000000001</v>
      </c>
      <c r="F28" s="38">
        <v>16.088902000000001</v>
      </c>
    </row>
    <row r="29" spans="1:6">
      <c r="A29" s="51" t="s">
        <v>161</v>
      </c>
      <c r="B29" s="38">
        <v>32.461435999999999</v>
      </c>
      <c r="C29" s="38">
        <v>2.6864409999999999</v>
      </c>
      <c r="D29" s="38">
        <v>29.774995000000001</v>
      </c>
      <c r="E29" s="38">
        <v>4.023593</v>
      </c>
      <c r="F29" s="38">
        <v>25.751401999999999</v>
      </c>
    </row>
    <row r="30" spans="1:6">
      <c r="A30" s="51" t="s">
        <v>162</v>
      </c>
      <c r="B30" s="38">
        <v>25.013672</v>
      </c>
      <c r="C30" s="38">
        <v>1.180331</v>
      </c>
      <c r="D30" s="38">
        <v>23.833341000000001</v>
      </c>
      <c r="E30" s="38">
        <v>3.6275019999999998</v>
      </c>
      <c r="F30" s="38">
        <v>20.205838</v>
      </c>
    </row>
    <row r="31" spans="1:6">
      <c r="A31" s="51" t="s">
        <v>163</v>
      </c>
      <c r="B31" s="38">
        <v>36.389628999999999</v>
      </c>
      <c r="C31" s="38">
        <v>5.6856419999999996</v>
      </c>
      <c r="D31" s="38">
        <v>30.703987000000001</v>
      </c>
      <c r="E31" s="38">
        <v>11.193847</v>
      </c>
      <c r="F31" s="38">
        <v>19.51014</v>
      </c>
    </row>
    <row r="32" spans="1:6">
      <c r="A32" s="51" t="s">
        <v>164</v>
      </c>
      <c r="B32" s="38">
        <v>25.175619000000001</v>
      </c>
      <c r="C32" s="38">
        <v>3.5377900000000002</v>
      </c>
      <c r="D32" s="38">
        <v>21.637829</v>
      </c>
      <c r="E32" s="38">
        <v>11.6905</v>
      </c>
      <c r="F32" s="38">
        <v>9.9473289999999999</v>
      </c>
    </row>
    <row r="33" spans="1:6">
      <c r="A33" s="19" t="s">
        <v>265</v>
      </c>
      <c r="B33" s="13" t="s">
        <v>248</v>
      </c>
      <c r="C33" s="13" t="s">
        <v>248</v>
      </c>
      <c r="D33" s="13" t="s">
        <v>248</v>
      </c>
      <c r="E33" s="13" t="s">
        <v>248</v>
      </c>
      <c r="F33" s="13" t="s">
        <v>248</v>
      </c>
    </row>
    <row r="34" spans="1:6">
      <c r="A34" s="10" t="s">
        <v>249</v>
      </c>
    </row>
    <row r="35" spans="1:6">
      <c r="A35" s="10" t="s">
        <v>71</v>
      </c>
    </row>
    <row r="36" spans="1:6">
      <c r="A36" s="10" t="s">
        <v>231</v>
      </c>
    </row>
    <row r="37" spans="1:6">
      <c r="A37" s="10" t="s">
        <v>266</v>
      </c>
    </row>
    <row r="38" spans="1:6">
      <c r="A38" s="10" t="s">
        <v>267</v>
      </c>
    </row>
  </sheetData>
  <mergeCells count="2">
    <mergeCell ref="B2:F2"/>
    <mergeCell ref="A2:A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K34"/>
  <sheetViews>
    <sheetView workbookViewId="0"/>
  </sheetViews>
  <sheetFormatPr defaultRowHeight="15"/>
  <cols>
    <col min="1" max="1" width="26" customWidth="1"/>
    <col min="2" max="11" width="16" customWidth="1"/>
  </cols>
  <sheetData>
    <row r="1" spans="1:11">
      <c r="A1" s="2" t="s">
        <v>40</v>
      </c>
    </row>
    <row r="2" spans="1:11">
      <c r="A2" s="43" t="s">
        <v>229</v>
      </c>
      <c r="B2" s="66">
        <v>2003</v>
      </c>
      <c r="C2" s="45"/>
      <c r="D2" s="45"/>
      <c r="E2" s="45"/>
      <c r="F2" s="45"/>
      <c r="G2" s="66">
        <v>2005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13.7851</v>
      </c>
      <c r="C4" s="38">
        <v>3.0137</v>
      </c>
      <c r="D4" s="38">
        <v>10.7715</v>
      </c>
      <c r="E4" s="38">
        <v>3.9834000000000001</v>
      </c>
      <c r="F4" s="38">
        <v>6.7881</v>
      </c>
      <c r="G4" s="15">
        <v>13.8811</v>
      </c>
      <c r="H4" s="38">
        <v>2.677</v>
      </c>
      <c r="I4" s="38">
        <v>11.2041</v>
      </c>
      <c r="J4" s="38">
        <v>3.5893999999999999</v>
      </c>
      <c r="K4" s="38">
        <v>7.6146000000000003</v>
      </c>
    </row>
    <row r="5" spans="1:11">
      <c r="A5" s="37" t="s">
        <v>263</v>
      </c>
      <c r="B5" s="38">
        <v>12.898300000000001</v>
      </c>
      <c r="C5" s="38">
        <v>3.4533999999999998</v>
      </c>
      <c r="D5" s="38">
        <v>9.4448000000000008</v>
      </c>
      <c r="E5" s="38">
        <v>3.7084999999999999</v>
      </c>
      <c r="F5" s="38">
        <v>5.7363</v>
      </c>
      <c r="G5" s="15">
        <v>13.364599999999999</v>
      </c>
      <c r="H5" s="38">
        <v>3.1048</v>
      </c>
      <c r="I5" s="38">
        <v>10.2598</v>
      </c>
      <c r="J5" s="38">
        <v>3.1486000000000001</v>
      </c>
      <c r="K5" s="38">
        <v>7.1112000000000002</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7.6295999999999999</v>
      </c>
      <c r="C7" s="38">
        <v>0.59379999999999999</v>
      </c>
      <c r="D7" s="38">
        <v>7.0358000000000001</v>
      </c>
      <c r="E7" s="38">
        <v>3.2888000000000002</v>
      </c>
      <c r="F7" s="38">
        <v>3.7469999999999999</v>
      </c>
      <c r="G7" s="15">
        <v>9.1606000000000005</v>
      </c>
      <c r="H7" s="38">
        <v>1.3864000000000001</v>
      </c>
      <c r="I7" s="38">
        <v>7.7743000000000002</v>
      </c>
      <c r="J7" s="38">
        <v>2.1663999999999999</v>
      </c>
      <c r="K7" s="38">
        <v>5.6078999999999999</v>
      </c>
    </row>
    <row r="8" spans="1:11">
      <c r="A8" s="51" t="s">
        <v>141</v>
      </c>
      <c r="B8" s="42" t="s">
        <v>248</v>
      </c>
      <c r="C8" s="42" t="s">
        <v>248</v>
      </c>
      <c r="D8" s="42" t="s">
        <v>248</v>
      </c>
      <c r="E8" s="42" t="s">
        <v>248</v>
      </c>
      <c r="F8" s="42" t="s">
        <v>248</v>
      </c>
      <c r="G8" s="15">
        <v>14.8169</v>
      </c>
      <c r="H8" s="38">
        <v>7.0114999999999998</v>
      </c>
      <c r="I8" s="38">
        <v>7.8052999999999999</v>
      </c>
      <c r="J8" s="38">
        <v>2.1071</v>
      </c>
      <c r="K8" s="38">
        <v>5.6981999999999999</v>
      </c>
    </row>
    <row r="9" spans="1:11">
      <c r="A9" s="51" t="s">
        <v>142</v>
      </c>
      <c r="B9" s="42" t="s">
        <v>248</v>
      </c>
      <c r="C9" s="42" t="s">
        <v>248</v>
      </c>
      <c r="D9" s="42" t="s">
        <v>248</v>
      </c>
      <c r="E9" s="42" t="s">
        <v>248</v>
      </c>
      <c r="F9" s="42" t="s">
        <v>248</v>
      </c>
      <c r="G9" s="22" t="s">
        <v>248</v>
      </c>
      <c r="H9" s="42" t="s">
        <v>248</v>
      </c>
      <c r="I9" s="42" t="s">
        <v>248</v>
      </c>
      <c r="J9" s="42" t="s">
        <v>248</v>
      </c>
      <c r="K9" s="42" t="s">
        <v>248</v>
      </c>
    </row>
    <row r="10" spans="1:11">
      <c r="A10" s="51" t="s">
        <v>143</v>
      </c>
      <c r="B10" s="38">
        <v>19.5397</v>
      </c>
      <c r="C10" s="38">
        <v>3.4893999999999998</v>
      </c>
      <c r="D10" s="38">
        <v>16.0503</v>
      </c>
      <c r="E10" s="38">
        <v>4.4288999999999996</v>
      </c>
      <c r="F10" s="38">
        <v>11.6214</v>
      </c>
      <c r="G10" s="15">
        <v>21.595500000000001</v>
      </c>
      <c r="H10" s="38">
        <v>4.6477000000000004</v>
      </c>
      <c r="I10" s="38">
        <v>16.947800000000001</v>
      </c>
      <c r="J10" s="38">
        <v>2.6757</v>
      </c>
      <c r="K10" s="38">
        <v>14.2721</v>
      </c>
    </row>
    <row r="11" spans="1:11">
      <c r="A11" s="51" t="s">
        <v>144</v>
      </c>
      <c r="B11" s="38">
        <v>16.5564</v>
      </c>
      <c r="C11" s="38">
        <v>2.9346999999999999</v>
      </c>
      <c r="D11" s="38">
        <v>13.621700000000001</v>
      </c>
      <c r="E11" s="38">
        <v>3.2054</v>
      </c>
      <c r="F11" s="38">
        <v>10.4163</v>
      </c>
      <c r="G11" s="15">
        <v>13.140499999999999</v>
      </c>
      <c r="H11" s="38">
        <v>2.1861000000000002</v>
      </c>
      <c r="I11" s="38">
        <v>10.9544</v>
      </c>
      <c r="J11" s="38">
        <v>2.6030000000000002</v>
      </c>
      <c r="K11" s="38">
        <v>8.3513999999999999</v>
      </c>
    </row>
    <row r="12" spans="1:11">
      <c r="A12" s="51" t="s">
        <v>145</v>
      </c>
      <c r="B12" s="38">
        <v>14.528700000000001</v>
      </c>
      <c r="C12" s="38">
        <v>4.8028000000000004</v>
      </c>
      <c r="D12" s="38">
        <v>9.7260000000000009</v>
      </c>
      <c r="E12" s="38">
        <v>4.1870000000000003</v>
      </c>
      <c r="F12" s="38">
        <v>5.5388999999999999</v>
      </c>
      <c r="G12" s="15">
        <v>13.428900000000001</v>
      </c>
      <c r="H12" s="38">
        <v>3.5314999999999999</v>
      </c>
      <c r="I12" s="38">
        <v>9.8973999999999993</v>
      </c>
      <c r="J12" s="38">
        <v>3.3725000000000001</v>
      </c>
      <c r="K12" s="38">
        <v>6.5248999999999997</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11.661199999999999</v>
      </c>
      <c r="C14" s="38">
        <v>5.4332000000000003</v>
      </c>
      <c r="D14" s="38">
        <v>6.2279</v>
      </c>
      <c r="E14" s="38">
        <v>1.5760000000000001</v>
      </c>
      <c r="F14" s="38">
        <v>4.6519000000000004</v>
      </c>
      <c r="G14" s="15">
        <v>13.3445</v>
      </c>
      <c r="H14" s="38">
        <v>4.9283999999999999</v>
      </c>
      <c r="I14" s="38">
        <v>8.4161000000000001</v>
      </c>
      <c r="J14" s="38">
        <v>0.64229999999999998</v>
      </c>
      <c r="K14" s="38">
        <v>7.7737999999999996</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22" t="s">
        <v>248</v>
      </c>
      <c r="H17" s="42" t="s">
        <v>248</v>
      </c>
      <c r="I17" s="42" t="s">
        <v>248</v>
      </c>
      <c r="J17" s="42" t="s">
        <v>248</v>
      </c>
      <c r="K17" s="42" t="s">
        <v>248</v>
      </c>
    </row>
    <row r="18" spans="1:11">
      <c r="A18" s="51" t="s">
        <v>151</v>
      </c>
      <c r="B18" s="38">
        <v>13.3712</v>
      </c>
      <c r="C18" s="38">
        <v>3.7341000000000002</v>
      </c>
      <c r="D18" s="38">
        <v>9.6371000000000002</v>
      </c>
      <c r="E18" s="38">
        <v>2.3502999999999998</v>
      </c>
      <c r="F18" s="38">
        <v>7.2869000000000002</v>
      </c>
      <c r="G18" s="15">
        <v>15.9575</v>
      </c>
      <c r="H18" s="38">
        <v>5.1509999999999998</v>
      </c>
      <c r="I18" s="38">
        <v>10.8064</v>
      </c>
      <c r="J18" s="38">
        <v>2.4918999999999998</v>
      </c>
      <c r="K18" s="38">
        <v>8.3145000000000007</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22" t="s">
        <v>248</v>
      </c>
      <c r="H21" s="42" t="s">
        <v>248</v>
      </c>
      <c r="I21" s="42" t="s">
        <v>248</v>
      </c>
      <c r="J21" s="42" t="s">
        <v>248</v>
      </c>
      <c r="K21" s="42" t="s">
        <v>248</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17.6831</v>
      </c>
      <c r="C24" s="38">
        <v>6.5914000000000001</v>
      </c>
      <c r="D24" s="38">
        <v>11.091699999999999</v>
      </c>
      <c r="E24" s="38">
        <v>7.8365</v>
      </c>
      <c r="F24" s="38">
        <v>3.2551999999999999</v>
      </c>
      <c r="G24" s="15">
        <v>12.132300000000001</v>
      </c>
      <c r="H24" s="38">
        <v>5.1623999999999999</v>
      </c>
      <c r="I24" s="38">
        <v>6.9699</v>
      </c>
      <c r="J24" s="38">
        <v>2.8742999999999999</v>
      </c>
      <c r="K24" s="38">
        <v>4.0956000000000001</v>
      </c>
    </row>
    <row r="25" spans="1:11">
      <c r="A25" s="51" t="s">
        <v>157</v>
      </c>
      <c r="B25" s="42" t="s">
        <v>248</v>
      </c>
      <c r="C25" s="42" t="s">
        <v>248</v>
      </c>
      <c r="D25" s="42" t="s">
        <v>248</v>
      </c>
      <c r="E25" s="42" t="s">
        <v>248</v>
      </c>
      <c r="F25" s="42" t="s">
        <v>248</v>
      </c>
      <c r="G25" s="22" t="s">
        <v>248</v>
      </c>
      <c r="H25" s="42" t="s">
        <v>248</v>
      </c>
      <c r="I25" s="42" t="s">
        <v>248</v>
      </c>
      <c r="J25" s="42" t="s">
        <v>248</v>
      </c>
      <c r="K25" s="42" t="s">
        <v>248</v>
      </c>
    </row>
    <row r="26" spans="1:11">
      <c r="A26" s="51" t="s">
        <v>158</v>
      </c>
      <c r="B26" s="38">
        <v>11.3691</v>
      </c>
      <c r="C26" s="38">
        <v>2.2151999999999998</v>
      </c>
      <c r="D26" s="38">
        <v>9.1539999999999999</v>
      </c>
      <c r="E26" s="38">
        <v>5.3574000000000002</v>
      </c>
      <c r="F26" s="38">
        <v>3.7966000000000002</v>
      </c>
      <c r="G26" s="15">
        <v>11.005699999999999</v>
      </c>
      <c r="H26" s="38">
        <v>2.6236000000000002</v>
      </c>
      <c r="I26" s="38">
        <v>8.3820999999999994</v>
      </c>
      <c r="J26" s="38">
        <v>3.0396000000000001</v>
      </c>
      <c r="K26" s="38">
        <v>5.3423999999999996</v>
      </c>
    </row>
    <row r="27" spans="1:11">
      <c r="A27" s="51" t="s">
        <v>159</v>
      </c>
      <c r="B27" s="42" t="s">
        <v>248</v>
      </c>
      <c r="C27" s="42" t="s">
        <v>248</v>
      </c>
      <c r="D27" s="42" t="s">
        <v>248</v>
      </c>
      <c r="E27" s="42" t="s">
        <v>248</v>
      </c>
      <c r="F27" s="42" t="s">
        <v>248</v>
      </c>
      <c r="G27" s="22" t="s">
        <v>248</v>
      </c>
      <c r="H27" s="42" t="s">
        <v>248</v>
      </c>
      <c r="I27" s="42" t="s">
        <v>248</v>
      </c>
      <c r="J27" s="42" t="s">
        <v>248</v>
      </c>
      <c r="K27" s="42" t="s">
        <v>248</v>
      </c>
    </row>
    <row r="28" spans="1:11">
      <c r="A28" s="51" t="s">
        <v>160</v>
      </c>
      <c r="B28" s="42" t="s">
        <v>248</v>
      </c>
      <c r="C28" s="42" t="s">
        <v>248</v>
      </c>
      <c r="D28" s="42" t="s">
        <v>248</v>
      </c>
      <c r="E28" s="42" t="s">
        <v>248</v>
      </c>
      <c r="F28" s="42" t="s">
        <v>248</v>
      </c>
      <c r="G28" s="22" t="s">
        <v>248</v>
      </c>
      <c r="H28" s="42" t="s">
        <v>248</v>
      </c>
      <c r="I28" s="42" t="s">
        <v>248</v>
      </c>
      <c r="J28" s="42" t="s">
        <v>248</v>
      </c>
      <c r="K28" s="42" t="s">
        <v>248</v>
      </c>
    </row>
    <row r="29" spans="1:11">
      <c r="A29" s="51" t="s">
        <v>161</v>
      </c>
      <c r="B29" s="38">
        <v>12.478</v>
      </c>
      <c r="C29" s="38">
        <v>0.90229999999999999</v>
      </c>
      <c r="D29" s="38">
        <v>11.575699999999999</v>
      </c>
      <c r="E29" s="38">
        <v>1.2372000000000001</v>
      </c>
      <c r="F29" s="38">
        <v>10.3385</v>
      </c>
      <c r="G29" s="15">
        <v>13.7212</v>
      </c>
      <c r="H29" s="38">
        <v>2.2359</v>
      </c>
      <c r="I29" s="38">
        <v>11.485300000000001</v>
      </c>
      <c r="J29" s="38">
        <v>0.93710000000000004</v>
      </c>
      <c r="K29" s="38">
        <v>10.5482</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22" t="s">
        <v>248</v>
      </c>
      <c r="H31" s="42" t="s">
        <v>248</v>
      </c>
      <c r="I31" s="42" t="s">
        <v>248</v>
      </c>
      <c r="J31" s="42" t="s">
        <v>248</v>
      </c>
      <c r="K31" s="42" t="s">
        <v>248</v>
      </c>
    </row>
    <row r="32" spans="1:11">
      <c r="A32" s="51" t="s">
        <v>164</v>
      </c>
      <c r="B32" s="38">
        <v>11.2136</v>
      </c>
      <c r="C32" s="38">
        <v>1.2089000000000001</v>
      </c>
      <c r="D32" s="38">
        <v>10.0047</v>
      </c>
      <c r="E32" s="38">
        <v>6.9939</v>
      </c>
      <c r="F32" s="38">
        <v>3.0108000000000001</v>
      </c>
      <c r="G32" s="15">
        <v>10.991199999999999</v>
      </c>
      <c r="H32" s="38">
        <v>2.2134</v>
      </c>
      <c r="I32" s="38">
        <v>8.7776999999999994</v>
      </c>
      <c r="J32" s="38">
        <v>4.3226000000000004</v>
      </c>
      <c r="K32" s="38">
        <v>4.4550999999999998</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K34"/>
  <sheetViews>
    <sheetView workbookViewId="0"/>
  </sheetViews>
  <sheetFormatPr defaultRowHeight="15"/>
  <cols>
    <col min="1" max="1" width="26" customWidth="1"/>
    <col min="2" max="11" width="16" customWidth="1"/>
  </cols>
  <sheetData>
    <row r="1" spans="1:11">
      <c r="A1" s="2" t="s">
        <v>41</v>
      </c>
    </row>
    <row r="2" spans="1:11">
      <c r="A2" s="43" t="s">
        <v>229</v>
      </c>
      <c r="B2" s="66">
        <v>2007</v>
      </c>
      <c r="C2" s="45"/>
      <c r="D2" s="45"/>
      <c r="E2" s="45"/>
      <c r="F2" s="45"/>
      <c r="G2" s="66">
        <v>2009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13.569599999999999</v>
      </c>
      <c r="C4" s="38">
        <v>2.6636000000000002</v>
      </c>
      <c r="D4" s="38">
        <v>10.906000000000001</v>
      </c>
      <c r="E4" s="38">
        <v>3.3176000000000001</v>
      </c>
      <c r="F4" s="38">
        <v>7.5884999999999998</v>
      </c>
      <c r="G4" s="15">
        <v>13.413600000000001</v>
      </c>
      <c r="H4" s="38">
        <v>2.1122000000000001</v>
      </c>
      <c r="I4" s="38">
        <v>11.301299999999999</v>
      </c>
      <c r="J4" s="38">
        <v>2.9573</v>
      </c>
      <c r="K4" s="38">
        <v>8.3439999999999994</v>
      </c>
    </row>
    <row r="5" spans="1:11">
      <c r="A5" s="37" t="s">
        <v>263</v>
      </c>
      <c r="B5" s="38">
        <v>13.1274</v>
      </c>
      <c r="C5" s="38">
        <v>2.9438</v>
      </c>
      <c r="D5" s="38">
        <v>10.1836</v>
      </c>
      <c r="E5" s="38">
        <v>2.9483999999999999</v>
      </c>
      <c r="F5" s="38">
        <v>7.2351999999999999</v>
      </c>
      <c r="G5" s="15">
        <v>13.2408</v>
      </c>
      <c r="H5" s="38">
        <v>2.3673000000000002</v>
      </c>
      <c r="I5" s="38">
        <v>10.8735</v>
      </c>
      <c r="J5" s="38">
        <v>2.3045</v>
      </c>
      <c r="K5" s="38">
        <v>8.5690000000000008</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10.0898</v>
      </c>
      <c r="C7" s="38">
        <v>1.6112</v>
      </c>
      <c r="D7" s="38">
        <v>8.4785000000000004</v>
      </c>
      <c r="E7" s="38">
        <v>3.597</v>
      </c>
      <c r="F7" s="38">
        <v>4.8815</v>
      </c>
      <c r="G7" s="15">
        <v>10.384600000000001</v>
      </c>
      <c r="H7" s="38">
        <v>1.0597000000000001</v>
      </c>
      <c r="I7" s="38">
        <v>9.3248999999999995</v>
      </c>
      <c r="J7" s="38">
        <v>3.2267000000000001</v>
      </c>
      <c r="K7" s="38">
        <v>6.0982000000000003</v>
      </c>
    </row>
    <row r="8" spans="1:11">
      <c r="A8" s="51" t="s">
        <v>141</v>
      </c>
      <c r="B8" s="38">
        <v>13.346399999999999</v>
      </c>
      <c r="C8" s="38">
        <v>3.8649</v>
      </c>
      <c r="D8" s="38">
        <v>9.4816000000000003</v>
      </c>
      <c r="E8" s="38">
        <v>2.3012000000000001</v>
      </c>
      <c r="F8" s="38">
        <v>7.1803999999999997</v>
      </c>
      <c r="G8" s="15">
        <v>15.610799999999999</v>
      </c>
      <c r="H8" s="38">
        <v>3.7397999999999998</v>
      </c>
      <c r="I8" s="38">
        <v>11.870900000000001</v>
      </c>
      <c r="J8" s="38">
        <v>2.1981000000000002</v>
      </c>
      <c r="K8" s="38">
        <v>9.6728000000000005</v>
      </c>
    </row>
    <row r="9" spans="1:11">
      <c r="A9" s="51" t="s">
        <v>142</v>
      </c>
      <c r="B9" s="42" t="s">
        <v>248</v>
      </c>
      <c r="C9" s="42" t="s">
        <v>248</v>
      </c>
      <c r="D9" s="42" t="s">
        <v>248</v>
      </c>
      <c r="E9" s="42" t="s">
        <v>248</v>
      </c>
      <c r="F9" s="42" t="s">
        <v>248</v>
      </c>
      <c r="G9" s="15">
        <v>17.037099999999999</v>
      </c>
      <c r="H9" s="38">
        <v>8.4153000000000002</v>
      </c>
      <c r="I9" s="38">
        <v>8.6217000000000006</v>
      </c>
      <c r="J9" s="38">
        <v>1.0953999999999999</v>
      </c>
      <c r="K9" s="38">
        <v>7.5263</v>
      </c>
    </row>
    <row r="10" spans="1:11">
      <c r="A10" s="51" t="s">
        <v>143</v>
      </c>
      <c r="B10" s="38">
        <v>22.379899999999999</v>
      </c>
      <c r="C10" s="38">
        <v>4.3593999999999999</v>
      </c>
      <c r="D10" s="38">
        <v>18.020499999999998</v>
      </c>
      <c r="E10" s="38">
        <v>2.8896999999999999</v>
      </c>
      <c r="F10" s="38">
        <v>15.130800000000001</v>
      </c>
      <c r="G10" s="15">
        <v>22.112500000000001</v>
      </c>
      <c r="H10" s="38">
        <v>4.7117000000000004</v>
      </c>
      <c r="I10" s="38">
        <v>17.4008</v>
      </c>
      <c r="J10" s="38">
        <v>2.8896999999999999</v>
      </c>
      <c r="K10" s="38">
        <v>14.511100000000001</v>
      </c>
    </row>
    <row r="11" spans="1:11">
      <c r="A11" s="51" t="s">
        <v>144</v>
      </c>
      <c r="B11" s="38">
        <v>12.4863</v>
      </c>
      <c r="C11" s="38">
        <v>2.4405999999999999</v>
      </c>
      <c r="D11" s="38">
        <v>10.0457</v>
      </c>
      <c r="E11" s="38">
        <v>1.9083000000000001</v>
      </c>
      <c r="F11" s="38">
        <v>8.1373999999999995</v>
      </c>
      <c r="G11" s="15">
        <v>12.3711</v>
      </c>
      <c r="H11" s="38">
        <v>1.6842999999999999</v>
      </c>
      <c r="I11" s="38">
        <v>10.6869</v>
      </c>
      <c r="J11" s="38">
        <v>2.1120000000000001</v>
      </c>
      <c r="K11" s="38">
        <v>8.5748999999999995</v>
      </c>
    </row>
    <row r="12" spans="1:11">
      <c r="A12" s="51" t="s">
        <v>145</v>
      </c>
      <c r="B12" s="38">
        <v>13.8139</v>
      </c>
      <c r="C12" s="38">
        <v>3.7593999999999999</v>
      </c>
      <c r="D12" s="38">
        <v>10.054500000000001</v>
      </c>
      <c r="E12" s="38">
        <v>3.8757999999999999</v>
      </c>
      <c r="F12" s="38">
        <v>6.1787000000000001</v>
      </c>
      <c r="G12" s="15">
        <v>14.469099999999999</v>
      </c>
      <c r="H12" s="38">
        <v>2.6276000000000002</v>
      </c>
      <c r="I12" s="38">
        <v>11.8415</v>
      </c>
      <c r="J12" s="38">
        <v>3.3603000000000001</v>
      </c>
      <c r="K12" s="38">
        <v>8.4811999999999994</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17.343299999999999</v>
      </c>
      <c r="C14" s="38">
        <v>12.569699999999999</v>
      </c>
      <c r="D14" s="38">
        <v>4.7736000000000001</v>
      </c>
      <c r="E14" s="42" t="s">
        <v>70</v>
      </c>
      <c r="F14" s="38">
        <v>4.4455999999999998</v>
      </c>
      <c r="G14" s="15">
        <v>19.616</v>
      </c>
      <c r="H14" s="38">
        <v>9.5725999999999996</v>
      </c>
      <c r="I14" s="38">
        <v>10.0434</v>
      </c>
      <c r="J14" s="42" t="s">
        <v>70</v>
      </c>
      <c r="K14" s="38">
        <v>9.5639000000000003</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15">
        <v>14.7719</v>
      </c>
      <c r="H17" s="38">
        <v>3.2101000000000002</v>
      </c>
      <c r="I17" s="38">
        <v>11.5618</v>
      </c>
      <c r="J17" s="38">
        <v>3.3662000000000001</v>
      </c>
      <c r="K17" s="38">
        <v>8.1956000000000007</v>
      </c>
    </row>
    <row r="18" spans="1:11">
      <c r="A18" s="51" t="s">
        <v>151</v>
      </c>
      <c r="B18" s="38">
        <v>13.623900000000001</v>
      </c>
      <c r="C18" s="38">
        <v>4.8053999999999997</v>
      </c>
      <c r="D18" s="38">
        <v>8.8185000000000002</v>
      </c>
      <c r="E18" s="38">
        <v>1.0444</v>
      </c>
      <c r="F18" s="38">
        <v>7.7740999999999998</v>
      </c>
      <c r="G18" s="15">
        <v>14.724500000000001</v>
      </c>
      <c r="H18" s="38">
        <v>4.3918999999999997</v>
      </c>
      <c r="I18" s="38">
        <v>10.332599999999999</v>
      </c>
      <c r="J18" s="38">
        <v>1.8231999999999999</v>
      </c>
      <c r="K18" s="38">
        <v>8.5093999999999994</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15">
        <v>10.5915</v>
      </c>
      <c r="H21" s="38">
        <v>3.1204999999999998</v>
      </c>
      <c r="I21" s="38">
        <v>7.4710000000000001</v>
      </c>
      <c r="J21" s="38">
        <v>2.5327999999999999</v>
      </c>
      <c r="K21" s="38">
        <v>4.9381000000000004</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9.9298999999999999</v>
      </c>
      <c r="C24" s="38">
        <v>3.3262</v>
      </c>
      <c r="D24" s="38">
        <v>6.6036999999999999</v>
      </c>
      <c r="E24" s="38">
        <v>2.4041999999999999</v>
      </c>
      <c r="F24" s="38">
        <v>4.1993999999999998</v>
      </c>
      <c r="G24" s="15">
        <v>7.4001000000000001</v>
      </c>
      <c r="H24" s="38">
        <v>2.1877</v>
      </c>
      <c r="I24" s="38">
        <v>5.2123999999999997</v>
      </c>
      <c r="J24" s="38">
        <v>1.4282999999999999</v>
      </c>
      <c r="K24" s="38">
        <v>3.7841</v>
      </c>
    </row>
    <row r="25" spans="1:11">
      <c r="A25" s="51" t="s">
        <v>157</v>
      </c>
      <c r="B25" s="42" t="s">
        <v>248</v>
      </c>
      <c r="C25" s="42" t="s">
        <v>248</v>
      </c>
      <c r="D25" s="42" t="s">
        <v>248</v>
      </c>
      <c r="E25" s="42" t="s">
        <v>248</v>
      </c>
      <c r="F25" s="42" t="s">
        <v>248</v>
      </c>
      <c r="G25" s="15">
        <v>15.448700000000001</v>
      </c>
      <c r="H25" s="38">
        <v>2.5712000000000002</v>
      </c>
      <c r="I25" s="38">
        <v>12.877599999999999</v>
      </c>
      <c r="J25" s="38">
        <v>4.6013999999999999</v>
      </c>
      <c r="K25" s="38">
        <v>8.2761999999999993</v>
      </c>
    </row>
    <row r="26" spans="1:11">
      <c r="A26" s="51" t="s">
        <v>158</v>
      </c>
      <c r="B26" s="38">
        <v>10.5558</v>
      </c>
      <c r="C26" s="38">
        <v>1.1198999999999999</v>
      </c>
      <c r="D26" s="38">
        <v>9.4359000000000002</v>
      </c>
      <c r="E26" s="38">
        <v>4.0347999999999997</v>
      </c>
      <c r="F26" s="38">
        <v>5.4010999999999996</v>
      </c>
      <c r="G26" s="15">
        <v>10.299799999999999</v>
      </c>
      <c r="H26" s="38">
        <v>0.86180000000000001</v>
      </c>
      <c r="I26" s="38">
        <v>9.4380000000000006</v>
      </c>
      <c r="J26" s="38">
        <v>2.8536999999999999</v>
      </c>
      <c r="K26" s="38">
        <v>6.5842000000000001</v>
      </c>
    </row>
    <row r="27" spans="1:11">
      <c r="A27" s="51" t="s">
        <v>159</v>
      </c>
      <c r="B27" s="42" t="s">
        <v>248</v>
      </c>
      <c r="C27" s="42" t="s">
        <v>248</v>
      </c>
      <c r="D27" s="42" t="s">
        <v>248</v>
      </c>
      <c r="E27" s="42" t="s">
        <v>248</v>
      </c>
      <c r="F27" s="42" t="s">
        <v>248</v>
      </c>
      <c r="G27" s="15">
        <v>12.697699999999999</v>
      </c>
      <c r="H27" s="38">
        <v>1.6341000000000001</v>
      </c>
      <c r="I27" s="38">
        <v>11.063599999999999</v>
      </c>
      <c r="J27" s="38">
        <v>1.3806</v>
      </c>
      <c r="K27" s="38">
        <v>9.6830999999999996</v>
      </c>
    </row>
    <row r="28" spans="1:11">
      <c r="A28" s="51" t="s">
        <v>160</v>
      </c>
      <c r="B28" s="42" t="s">
        <v>248</v>
      </c>
      <c r="C28" s="42" t="s">
        <v>248</v>
      </c>
      <c r="D28" s="42" t="s">
        <v>248</v>
      </c>
      <c r="E28" s="42" t="s">
        <v>248</v>
      </c>
      <c r="F28" s="42" t="s">
        <v>248</v>
      </c>
      <c r="G28" s="15">
        <v>19.126300000000001</v>
      </c>
      <c r="H28" s="38">
        <v>5.8127000000000004</v>
      </c>
      <c r="I28" s="38">
        <v>13.313599999999999</v>
      </c>
      <c r="J28" s="38">
        <v>1.4432</v>
      </c>
      <c r="K28" s="38">
        <v>11.8704</v>
      </c>
    </row>
    <row r="29" spans="1:11">
      <c r="A29" s="51" t="s">
        <v>161</v>
      </c>
      <c r="B29" s="38">
        <v>15.7357</v>
      </c>
      <c r="C29" s="38">
        <v>0.78310000000000002</v>
      </c>
      <c r="D29" s="38">
        <v>14.9526</v>
      </c>
      <c r="E29" s="38">
        <v>0.84130000000000005</v>
      </c>
      <c r="F29" s="38">
        <v>14.1113</v>
      </c>
      <c r="G29" s="15">
        <v>19.023199999999999</v>
      </c>
      <c r="H29" s="38">
        <v>0.8679</v>
      </c>
      <c r="I29" s="38">
        <v>18.1553</v>
      </c>
      <c r="J29" s="38">
        <v>0.90949999999999998</v>
      </c>
      <c r="K29" s="38">
        <v>17.245899999999999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15">
        <v>14.940899999999999</v>
      </c>
      <c r="H31" s="38">
        <v>3.5667</v>
      </c>
      <c r="I31" s="38">
        <v>11.3742</v>
      </c>
      <c r="J31" s="38">
        <v>2.2301000000000002</v>
      </c>
      <c r="K31" s="38">
        <v>9.1440999999999999</v>
      </c>
    </row>
    <row r="32" spans="1:11">
      <c r="A32" s="51" t="s">
        <v>164</v>
      </c>
      <c r="B32" s="38">
        <v>11.5342</v>
      </c>
      <c r="C32" s="38">
        <v>2.3915000000000002</v>
      </c>
      <c r="D32" s="38">
        <v>9.1425999999999998</v>
      </c>
      <c r="E32" s="38">
        <v>4.0612000000000004</v>
      </c>
      <c r="F32" s="38">
        <v>5.0814000000000004</v>
      </c>
      <c r="G32" s="15">
        <v>13.2265</v>
      </c>
      <c r="H32" s="38">
        <v>3.1030000000000002</v>
      </c>
      <c r="I32" s="38">
        <v>10.1235</v>
      </c>
      <c r="J32" s="38">
        <v>3.9037999999999999</v>
      </c>
      <c r="K32" s="38">
        <v>6.2195999999999998</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K34"/>
  <sheetViews>
    <sheetView workbookViewId="0"/>
  </sheetViews>
  <sheetFormatPr defaultRowHeight="15"/>
  <cols>
    <col min="1" max="1" width="26" customWidth="1"/>
    <col min="2" max="11" width="16" customWidth="1"/>
  </cols>
  <sheetData>
    <row r="1" spans="1:11">
      <c r="A1" s="2" t="s">
        <v>41</v>
      </c>
    </row>
    <row r="2" spans="1:11">
      <c r="A2" s="43" t="s">
        <v>229</v>
      </c>
      <c r="B2" s="66">
        <v>2011</v>
      </c>
      <c r="C2" s="45"/>
      <c r="D2" s="45"/>
      <c r="E2" s="45"/>
      <c r="F2" s="45"/>
      <c r="G2" s="66">
        <v>2013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13.3362</v>
      </c>
      <c r="C4" s="38">
        <v>1.9994000000000001</v>
      </c>
      <c r="D4" s="38">
        <v>11.3367</v>
      </c>
      <c r="E4" s="38">
        <v>2.6436999999999999</v>
      </c>
      <c r="F4" s="38">
        <v>8.6929999999999996</v>
      </c>
      <c r="G4" s="15">
        <v>13.672599999999999</v>
      </c>
      <c r="H4" s="38">
        <v>1.2637</v>
      </c>
      <c r="I4" s="38">
        <v>12.408899999999999</v>
      </c>
      <c r="J4" s="38">
        <v>2.2193999999999998</v>
      </c>
      <c r="K4" s="38">
        <v>10.189500000000001</v>
      </c>
    </row>
    <row r="5" spans="1:11">
      <c r="A5" s="37" t="s">
        <v>263</v>
      </c>
      <c r="B5" s="38">
        <v>12.917400000000001</v>
      </c>
      <c r="C5" s="38">
        <v>2.4133</v>
      </c>
      <c r="D5" s="38">
        <v>10.504099999999999</v>
      </c>
      <c r="E5" s="38">
        <v>1.7605</v>
      </c>
      <c r="F5" s="38">
        <v>8.7436000000000007</v>
      </c>
      <c r="G5" s="15">
        <v>13.011100000000001</v>
      </c>
      <c r="H5" s="38">
        <v>1.2912999999999999</v>
      </c>
      <c r="I5" s="38">
        <v>11.719799999999999</v>
      </c>
      <c r="J5" s="38">
        <v>1.3956</v>
      </c>
      <c r="K5" s="38">
        <v>10.324199999999999</v>
      </c>
    </row>
    <row r="6" spans="1:11">
      <c r="A6" s="51" t="s">
        <v>139</v>
      </c>
      <c r="B6" s="38">
        <v>15.2104</v>
      </c>
      <c r="C6" s="38">
        <v>2.2299000000000002</v>
      </c>
      <c r="D6" s="38">
        <v>12.980499999999999</v>
      </c>
      <c r="E6" s="38">
        <v>1.5205</v>
      </c>
      <c r="F6" s="38">
        <v>11.46</v>
      </c>
      <c r="G6" s="15">
        <v>16.169599999999999</v>
      </c>
      <c r="H6" s="38">
        <v>0.92800000000000005</v>
      </c>
      <c r="I6" s="38">
        <v>15.2416</v>
      </c>
      <c r="J6" s="38">
        <v>1.6306</v>
      </c>
      <c r="K6" s="38">
        <v>13.611000000000001</v>
      </c>
    </row>
    <row r="7" spans="1:11">
      <c r="A7" s="51" t="s">
        <v>140</v>
      </c>
      <c r="B7" s="38">
        <v>8.8476999999999997</v>
      </c>
      <c r="C7" s="38">
        <v>0.94330000000000003</v>
      </c>
      <c r="D7" s="38">
        <v>7.9043999999999999</v>
      </c>
      <c r="E7" s="38">
        <v>1.0901000000000001</v>
      </c>
      <c r="F7" s="38">
        <v>6.8141999999999996</v>
      </c>
      <c r="G7" s="15">
        <v>9.6134000000000004</v>
      </c>
      <c r="H7" s="38">
        <v>0.79520000000000002</v>
      </c>
      <c r="I7" s="38">
        <v>8.8181999999999992</v>
      </c>
      <c r="J7" s="38">
        <v>1.2965</v>
      </c>
      <c r="K7" s="38">
        <v>7.5217000000000001</v>
      </c>
    </row>
    <row r="8" spans="1:11">
      <c r="A8" s="51" t="s">
        <v>141</v>
      </c>
      <c r="B8" s="38">
        <v>15.2066</v>
      </c>
      <c r="C8" s="38">
        <v>3.4234</v>
      </c>
      <c r="D8" s="38">
        <v>11.783200000000001</v>
      </c>
      <c r="E8" s="38">
        <v>1.5006999999999999</v>
      </c>
      <c r="F8" s="38">
        <v>10.282500000000001</v>
      </c>
      <c r="G8" s="15">
        <v>14.657500000000001</v>
      </c>
      <c r="H8" s="38">
        <v>1.5745</v>
      </c>
      <c r="I8" s="38">
        <v>13.083</v>
      </c>
      <c r="J8" s="38">
        <v>0.58940000000000003</v>
      </c>
      <c r="K8" s="38">
        <v>12.493600000000001</v>
      </c>
    </row>
    <row r="9" spans="1:11">
      <c r="A9" s="51" t="s">
        <v>142</v>
      </c>
      <c r="B9" s="38">
        <v>18.854700000000001</v>
      </c>
      <c r="C9" s="38">
        <v>11.1104</v>
      </c>
      <c r="D9" s="38">
        <v>7.7442000000000002</v>
      </c>
      <c r="E9" s="38">
        <v>1.4428000000000001</v>
      </c>
      <c r="F9" s="38">
        <v>6.3014999999999999</v>
      </c>
      <c r="G9" s="15">
        <v>17.748899999999999</v>
      </c>
      <c r="H9" s="38">
        <v>1.2423</v>
      </c>
      <c r="I9" s="38">
        <v>16.506599999999999</v>
      </c>
      <c r="J9" s="38">
        <v>0.63060000000000005</v>
      </c>
      <c r="K9" s="38">
        <v>15.876099999999999</v>
      </c>
    </row>
    <row r="10" spans="1:11">
      <c r="A10" s="51" t="s">
        <v>143</v>
      </c>
      <c r="B10" s="38">
        <v>21.4238</v>
      </c>
      <c r="C10" s="38">
        <v>3.2844000000000002</v>
      </c>
      <c r="D10" s="38">
        <v>18.139299999999999</v>
      </c>
      <c r="E10" s="38">
        <v>1.9607000000000001</v>
      </c>
      <c r="F10" s="38">
        <v>16.178699999999999</v>
      </c>
      <c r="G10" s="15">
        <v>20.9558</v>
      </c>
      <c r="H10" s="38">
        <v>2.8290000000000002</v>
      </c>
      <c r="I10" s="38">
        <v>18.126799999999999</v>
      </c>
      <c r="J10" s="38">
        <v>1.2050000000000001</v>
      </c>
      <c r="K10" s="38">
        <v>16.921900000000001</v>
      </c>
    </row>
    <row r="11" spans="1:11">
      <c r="A11" s="51" t="s">
        <v>144</v>
      </c>
      <c r="B11" s="38">
        <v>10.6195</v>
      </c>
      <c r="C11" s="38">
        <v>1.0101</v>
      </c>
      <c r="D11" s="38">
        <v>9.6094000000000008</v>
      </c>
      <c r="E11" s="38">
        <v>1.7179</v>
      </c>
      <c r="F11" s="38">
        <v>7.8914</v>
      </c>
      <c r="G11" s="15">
        <v>11.1259</v>
      </c>
      <c r="H11" s="38">
        <v>0.91349999999999998</v>
      </c>
      <c r="I11" s="38">
        <v>10.212300000000001</v>
      </c>
      <c r="J11" s="38">
        <v>1.2819</v>
      </c>
      <c r="K11" s="38">
        <v>8.9305000000000003</v>
      </c>
    </row>
    <row r="12" spans="1:11">
      <c r="A12" s="51" t="s">
        <v>145</v>
      </c>
      <c r="B12" s="38">
        <v>14.878500000000001</v>
      </c>
      <c r="C12" s="38">
        <v>2.0857000000000001</v>
      </c>
      <c r="D12" s="38">
        <v>12.7928</v>
      </c>
      <c r="E12" s="38">
        <v>3.1852999999999998</v>
      </c>
      <c r="F12" s="38">
        <v>9.6075999999999997</v>
      </c>
      <c r="G12" s="15">
        <v>12.684100000000001</v>
      </c>
      <c r="H12" s="38">
        <v>0.71150000000000002</v>
      </c>
      <c r="I12" s="38">
        <v>11.9727</v>
      </c>
      <c r="J12" s="38">
        <v>1.143</v>
      </c>
      <c r="K12" s="38">
        <v>10.829599999999999</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21.7973</v>
      </c>
      <c r="C14" s="38">
        <v>4.7881</v>
      </c>
      <c r="D14" s="38">
        <v>17.0092</v>
      </c>
      <c r="E14" s="38">
        <v>0.79910000000000003</v>
      </c>
      <c r="F14" s="38">
        <v>16.210100000000001</v>
      </c>
      <c r="G14" s="15">
        <v>21.896000000000001</v>
      </c>
      <c r="H14" s="38">
        <v>3.6998000000000002</v>
      </c>
      <c r="I14" s="38">
        <v>18.196200000000001</v>
      </c>
      <c r="J14" s="38">
        <v>0.86860000000000004</v>
      </c>
      <c r="K14" s="38">
        <v>17.3276</v>
      </c>
    </row>
    <row r="15" spans="1:11">
      <c r="A15" s="51" t="s">
        <v>148</v>
      </c>
      <c r="B15" s="38">
        <v>8.34</v>
      </c>
      <c r="C15" s="38">
        <v>2.2902</v>
      </c>
      <c r="D15" s="38">
        <v>6.0496999999999996</v>
      </c>
      <c r="E15" s="38">
        <v>0.8246</v>
      </c>
      <c r="F15" s="38">
        <v>5.2251000000000003</v>
      </c>
      <c r="G15" s="15">
        <v>9.6255000000000006</v>
      </c>
      <c r="H15" s="38">
        <v>1.9341999999999999</v>
      </c>
      <c r="I15" s="38">
        <v>7.6912000000000003</v>
      </c>
      <c r="J15" s="38">
        <v>0.97450000000000003</v>
      </c>
      <c r="K15" s="38">
        <v>6.7167000000000003</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38">
        <v>15.214399999999999</v>
      </c>
      <c r="C17" s="38">
        <v>5.7157</v>
      </c>
      <c r="D17" s="38">
        <v>9.4987999999999992</v>
      </c>
      <c r="E17" s="38">
        <v>3.3065000000000002</v>
      </c>
      <c r="F17" s="38">
        <v>6.1923000000000004</v>
      </c>
      <c r="G17" s="15">
        <v>15.6296</v>
      </c>
      <c r="H17" s="38">
        <v>4.5635000000000003</v>
      </c>
      <c r="I17" s="38">
        <v>11.0661</v>
      </c>
      <c r="J17" s="38">
        <v>2.6303000000000001</v>
      </c>
      <c r="K17" s="38">
        <v>8.4358000000000004</v>
      </c>
    </row>
    <row r="18" spans="1:11">
      <c r="A18" s="51" t="s">
        <v>151</v>
      </c>
      <c r="B18" s="38">
        <v>15.685499999999999</v>
      </c>
      <c r="C18" s="38">
        <v>5.4752999999999998</v>
      </c>
      <c r="D18" s="38">
        <v>10.2102</v>
      </c>
      <c r="E18" s="42" t="s">
        <v>70</v>
      </c>
      <c r="F18" s="38">
        <v>9.7782</v>
      </c>
      <c r="G18" s="15">
        <v>15.246499999999999</v>
      </c>
      <c r="H18" s="38">
        <v>1.2732000000000001</v>
      </c>
      <c r="I18" s="38">
        <v>13.9732</v>
      </c>
      <c r="J18" s="38">
        <v>0.81159999999999999</v>
      </c>
      <c r="K18" s="38">
        <v>13.1616</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38">
        <v>9.7721999999999998</v>
      </c>
      <c r="C21" s="38">
        <v>1.2217</v>
      </c>
      <c r="D21" s="38">
        <v>8.5503999999999998</v>
      </c>
      <c r="E21" s="38">
        <v>1.8352999999999999</v>
      </c>
      <c r="F21" s="38">
        <v>6.7150999999999996</v>
      </c>
      <c r="G21" s="15">
        <v>9.1332000000000004</v>
      </c>
      <c r="H21" s="38">
        <v>0.89759999999999995</v>
      </c>
      <c r="I21" s="38">
        <v>8.2355999999999998</v>
      </c>
      <c r="J21" s="38">
        <v>1.2102999999999999</v>
      </c>
      <c r="K21" s="38">
        <v>7.0252999999999997</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38">
        <v>16.7836</v>
      </c>
      <c r="C23" s="38">
        <v>0.93840000000000001</v>
      </c>
      <c r="D23" s="38">
        <v>15.8452</v>
      </c>
      <c r="E23" s="38">
        <v>1.8354999999999999</v>
      </c>
      <c r="F23" s="38">
        <v>14.0097</v>
      </c>
      <c r="G23" s="15">
        <v>18.764399999999998</v>
      </c>
      <c r="H23" s="38">
        <v>1.1145</v>
      </c>
      <c r="I23" s="38">
        <v>17.649999999999999</v>
      </c>
      <c r="J23" s="38">
        <v>2.0232000000000001</v>
      </c>
      <c r="K23" s="38">
        <v>15.626799999999999</v>
      </c>
    </row>
    <row r="24" spans="1:11">
      <c r="A24" s="51" t="s">
        <v>156</v>
      </c>
      <c r="B24" s="38">
        <v>8.4642999999999997</v>
      </c>
      <c r="C24" s="38">
        <v>3.0337999999999998</v>
      </c>
      <c r="D24" s="38">
        <v>5.4305000000000003</v>
      </c>
      <c r="E24" s="38">
        <v>1.2278</v>
      </c>
      <c r="F24" s="38">
        <v>4.2026000000000003</v>
      </c>
      <c r="G24" s="15">
        <v>8.3877000000000006</v>
      </c>
      <c r="H24" s="38">
        <v>1.2172000000000001</v>
      </c>
      <c r="I24" s="38">
        <v>7.1704999999999997</v>
      </c>
      <c r="J24" s="38">
        <v>0.60970000000000002</v>
      </c>
      <c r="K24" s="38">
        <v>6.5608000000000004</v>
      </c>
    </row>
    <row r="25" spans="1:11">
      <c r="A25" s="51" t="s">
        <v>157</v>
      </c>
      <c r="B25" s="38">
        <v>14.897399999999999</v>
      </c>
      <c r="C25" s="38">
        <v>2.8130000000000002</v>
      </c>
      <c r="D25" s="38">
        <v>12.0844</v>
      </c>
      <c r="E25" s="38">
        <v>3.8525</v>
      </c>
      <c r="F25" s="38">
        <v>8.2318999999999996</v>
      </c>
      <c r="G25" s="15">
        <v>13.4681</v>
      </c>
      <c r="H25" s="38">
        <v>1.0291999999999999</v>
      </c>
      <c r="I25" s="38">
        <v>12.4389</v>
      </c>
      <c r="J25" s="38">
        <v>3.5182000000000002</v>
      </c>
      <c r="K25" s="38">
        <v>8.9207999999999998</v>
      </c>
    </row>
    <row r="26" spans="1:11">
      <c r="A26" s="51" t="s">
        <v>158</v>
      </c>
      <c r="B26" s="38">
        <v>11.8873</v>
      </c>
      <c r="C26" s="38">
        <v>1.7365999999999999</v>
      </c>
      <c r="D26" s="38">
        <v>10.1508</v>
      </c>
      <c r="E26" s="38">
        <v>1.3399000000000001</v>
      </c>
      <c r="F26" s="38">
        <v>8.8108000000000004</v>
      </c>
      <c r="G26" s="15">
        <v>9.3048999999999999</v>
      </c>
      <c r="H26" s="38">
        <v>1.5741000000000001</v>
      </c>
      <c r="I26" s="38">
        <v>7.7308000000000003</v>
      </c>
      <c r="J26" s="38">
        <v>0.53649999999999998</v>
      </c>
      <c r="K26" s="38">
        <v>7.1943000000000001</v>
      </c>
    </row>
    <row r="27" spans="1:11">
      <c r="A27" s="51" t="s">
        <v>159</v>
      </c>
      <c r="B27" s="38">
        <v>11.998100000000001</v>
      </c>
      <c r="C27" s="38">
        <v>1.8251999999999999</v>
      </c>
      <c r="D27" s="38">
        <v>10.1729</v>
      </c>
      <c r="E27" s="38">
        <v>0.66969999999999996</v>
      </c>
      <c r="F27" s="38">
        <v>9.5032999999999994</v>
      </c>
      <c r="G27" s="15">
        <v>10.618600000000001</v>
      </c>
      <c r="H27" s="38">
        <v>0.93500000000000005</v>
      </c>
      <c r="I27" s="38">
        <v>9.6836000000000002</v>
      </c>
      <c r="J27" s="38">
        <v>1.1956</v>
      </c>
      <c r="K27" s="38">
        <v>8.4879999999999995</v>
      </c>
    </row>
    <row r="28" spans="1:11">
      <c r="A28" s="51" t="s">
        <v>160</v>
      </c>
      <c r="B28" s="38">
        <v>20.342300000000002</v>
      </c>
      <c r="C28" s="38">
        <v>2.6977000000000002</v>
      </c>
      <c r="D28" s="38">
        <v>17.6447</v>
      </c>
      <c r="E28" s="38">
        <v>1.7246999999999999</v>
      </c>
      <c r="F28" s="38">
        <v>15.9199</v>
      </c>
      <c r="G28" s="15">
        <v>20.450099999999999</v>
      </c>
      <c r="H28" s="38">
        <v>3.0707</v>
      </c>
      <c r="I28" s="38">
        <v>17.3794</v>
      </c>
      <c r="J28" s="38">
        <v>1.7644</v>
      </c>
      <c r="K28" s="38">
        <v>15.615</v>
      </c>
    </row>
    <row r="29" spans="1:11">
      <c r="A29" s="51" t="s">
        <v>161</v>
      </c>
      <c r="B29" s="38">
        <v>16.927399999999999</v>
      </c>
      <c r="C29" s="38">
        <v>0.86009999999999998</v>
      </c>
      <c r="D29" s="38">
        <v>16.067299999999999</v>
      </c>
      <c r="E29" s="38">
        <v>0.77859999999999996</v>
      </c>
      <c r="F29" s="38">
        <v>15.2888</v>
      </c>
      <c r="G29" s="15">
        <v>17.788699999999999</v>
      </c>
      <c r="H29" s="42" t="s">
        <v>70</v>
      </c>
      <c r="I29" s="38">
        <v>17.345400000000001</v>
      </c>
      <c r="J29" s="38">
        <v>0.69699999999999995</v>
      </c>
      <c r="K29" s="38">
        <v>16.648399999999999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15.8385</v>
      </c>
      <c r="C31" s="38">
        <v>3.6295000000000002</v>
      </c>
      <c r="D31" s="38">
        <v>12.2089</v>
      </c>
      <c r="E31" s="38">
        <v>1.3569</v>
      </c>
      <c r="F31" s="38">
        <v>10.852</v>
      </c>
      <c r="G31" s="15">
        <v>15.541399999999999</v>
      </c>
      <c r="H31" s="38">
        <v>2.8395000000000001</v>
      </c>
      <c r="I31" s="38">
        <v>12.702</v>
      </c>
      <c r="J31" s="38">
        <v>1.018</v>
      </c>
      <c r="K31" s="38">
        <v>11.683999999999999</v>
      </c>
    </row>
    <row r="32" spans="1:11">
      <c r="A32" s="51" t="s">
        <v>164</v>
      </c>
      <c r="B32" s="38">
        <v>11.319100000000001</v>
      </c>
      <c r="C32" s="38">
        <v>2.4594999999999998</v>
      </c>
      <c r="D32" s="38">
        <v>8.8596000000000004</v>
      </c>
      <c r="E32" s="38">
        <v>1.3818999999999999</v>
      </c>
      <c r="F32" s="38">
        <v>7.4778000000000002</v>
      </c>
      <c r="G32" s="15">
        <v>10.6554</v>
      </c>
      <c r="H32" s="38">
        <v>1.1052</v>
      </c>
      <c r="I32" s="38">
        <v>9.5502000000000002</v>
      </c>
      <c r="J32" s="38">
        <v>1.0602</v>
      </c>
      <c r="K32" s="38">
        <v>8.49</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K34"/>
  <sheetViews>
    <sheetView workbookViewId="0"/>
  </sheetViews>
  <sheetFormatPr defaultRowHeight="15"/>
  <cols>
    <col min="1" max="1" width="26" customWidth="1"/>
    <col min="2" max="11" width="16" customWidth="1"/>
  </cols>
  <sheetData>
    <row r="1" spans="1:11">
      <c r="A1" s="2" t="s">
        <v>41</v>
      </c>
    </row>
    <row r="2" spans="1:11">
      <c r="A2" s="43" t="s">
        <v>229</v>
      </c>
      <c r="B2" s="66">
        <v>2015</v>
      </c>
      <c r="C2" s="45"/>
      <c r="D2" s="45"/>
      <c r="E2" s="45"/>
      <c r="F2" s="45"/>
      <c r="G2" s="66">
        <v>2017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14.4695</v>
      </c>
      <c r="C4" s="38">
        <v>1.3782000000000001</v>
      </c>
      <c r="D4" s="38">
        <v>13.0914</v>
      </c>
      <c r="E4" s="38">
        <v>2.5194999999999999</v>
      </c>
      <c r="F4" s="38">
        <v>10.571899999999999</v>
      </c>
      <c r="G4" s="15">
        <v>14.545999999999999</v>
      </c>
      <c r="H4" s="38">
        <v>1.504</v>
      </c>
      <c r="I4" s="38">
        <v>13.042</v>
      </c>
      <c r="J4" s="38">
        <v>3.7029000000000001</v>
      </c>
      <c r="K4" s="38">
        <v>9.3391000000000002</v>
      </c>
    </row>
    <row r="5" spans="1:11">
      <c r="A5" s="37" t="s">
        <v>263</v>
      </c>
      <c r="B5" s="38">
        <v>14.3597</v>
      </c>
      <c r="C5" s="38">
        <v>1.8386</v>
      </c>
      <c r="D5" s="38">
        <v>12.521100000000001</v>
      </c>
      <c r="E5" s="38">
        <v>1.7770999999999999</v>
      </c>
      <c r="F5" s="38">
        <v>10.744</v>
      </c>
      <c r="G5" s="15">
        <v>14.143700000000001</v>
      </c>
      <c r="H5" s="38">
        <v>1.4505999999999999</v>
      </c>
      <c r="I5" s="38">
        <v>12.693099999999999</v>
      </c>
      <c r="J5" s="38">
        <v>3.0274999999999999</v>
      </c>
      <c r="K5" s="38">
        <v>9.6656999999999993</v>
      </c>
    </row>
    <row r="6" spans="1:11">
      <c r="A6" s="51" t="s">
        <v>139</v>
      </c>
      <c r="B6" s="38">
        <v>16.7714</v>
      </c>
      <c r="C6" s="38">
        <v>1.4105000000000001</v>
      </c>
      <c r="D6" s="38">
        <v>15.360900000000001</v>
      </c>
      <c r="E6" s="38">
        <v>2.4077999999999999</v>
      </c>
      <c r="F6" s="38">
        <v>12.953200000000001</v>
      </c>
      <c r="G6" s="15">
        <v>17.030999999999999</v>
      </c>
      <c r="H6" s="38">
        <v>1.0767</v>
      </c>
      <c r="I6" s="38">
        <v>15.9543</v>
      </c>
      <c r="J6" s="38">
        <v>5.1109999999999998</v>
      </c>
      <c r="K6" s="38">
        <v>10.843299999999999</v>
      </c>
    </row>
    <row r="7" spans="1:11">
      <c r="A7" s="51" t="s">
        <v>140</v>
      </c>
      <c r="B7" s="38">
        <v>10.252599999999999</v>
      </c>
      <c r="C7" s="38">
        <v>1.1157999999999999</v>
      </c>
      <c r="D7" s="38">
        <v>9.1367999999999991</v>
      </c>
      <c r="E7" s="38">
        <v>1.1854</v>
      </c>
      <c r="F7" s="38">
        <v>7.9513999999999996</v>
      </c>
      <c r="G7" s="15">
        <v>13.326599999999999</v>
      </c>
      <c r="H7" s="38">
        <v>0.87960000000000005</v>
      </c>
      <c r="I7" s="38">
        <v>12.446999999999999</v>
      </c>
      <c r="J7" s="38">
        <v>1.7747999999999999</v>
      </c>
      <c r="K7" s="38">
        <v>10.6722</v>
      </c>
    </row>
    <row r="8" spans="1:11">
      <c r="A8" s="51" t="s">
        <v>141</v>
      </c>
      <c r="B8" s="38">
        <v>17.0472</v>
      </c>
      <c r="C8" s="38">
        <v>2.1059000000000001</v>
      </c>
      <c r="D8" s="38">
        <v>14.9413</v>
      </c>
      <c r="E8" s="38">
        <v>1.5091000000000001</v>
      </c>
      <c r="F8" s="38">
        <v>13.4322</v>
      </c>
      <c r="G8" s="15">
        <v>18.996400000000001</v>
      </c>
      <c r="H8" s="38">
        <v>1.5697000000000001</v>
      </c>
      <c r="I8" s="38">
        <v>17.4267</v>
      </c>
      <c r="J8" s="38">
        <v>1.8033999999999999</v>
      </c>
      <c r="K8" s="38">
        <v>15.6233</v>
      </c>
    </row>
    <row r="9" spans="1:11">
      <c r="A9" s="51" t="s">
        <v>142</v>
      </c>
      <c r="B9" s="38">
        <v>17.430599999999998</v>
      </c>
      <c r="C9" s="38">
        <v>0.93759999999999999</v>
      </c>
      <c r="D9" s="38">
        <v>16.493099999999998</v>
      </c>
      <c r="E9" s="38">
        <v>1.2961</v>
      </c>
      <c r="F9" s="38">
        <v>15.196999999999999</v>
      </c>
      <c r="G9" s="15">
        <v>17.2746</v>
      </c>
      <c r="H9" s="38">
        <v>1.4644999999999999</v>
      </c>
      <c r="I9" s="38">
        <v>15.8101</v>
      </c>
      <c r="J9" s="38">
        <v>1.4051</v>
      </c>
      <c r="K9" s="38">
        <v>14.404999999999999</v>
      </c>
    </row>
    <row r="10" spans="1:11">
      <c r="A10" s="51" t="s">
        <v>143</v>
      </c>
      <c r="B10" s="38">
        <v>21.636299999999999</v>
      </c>
      <c r="C10" s="38">
        <v>2.7970000000000002</v>
      </c>
      <c r="D10" s="38">
        <v>18.839300000000001</v>
      </c>
      <c r="E10" s="42" t="s">
        <v>70</v>
      </c>
      <c r="F10" s="38">
        <v>18.5029</v>
      </c>
      <c r="G10" s="15">
        <v>21.3935</v>
      </c>
      <c r="H10" s="38">
        <v>2.0609000000000002</v>
      </c>
      <c r="I10" s="38">
        <v>19.332699999999999</v>
      </c>
      <c r="J10" s="38">
        <v>1.7513000000000001</v>
      </c>
      <c r="K10" s="38">
        <v>17.581299999999999</v>
      </c>
    </row>
    <row r="11" spans="1:11">
      <c r="A11" s="51" t="s">
        <v>144</v>
      </c>
      <c r="B11" s="38">
        <v>10.087999999999999</v>
      </c>
      <c r="C11" s="38">
        <v>0.84019999999999995</v>
      </c>
      <c r="D11" s="38">
        <v>9.2477999999999998</v>
      </c>
      <c r="E11" s="38">
        <v>1.6749000000000001</v>
      </c>
      <c r="F11" s="38">
        <v>7.5730000000000004</v>
      </c>
      <c r="G11" s="15">
        <v>10.7654</v>
      </c>
      <c r="H11" s="38">
        <v>1.0778000000000001</v>
      </c>
      <c r="I11" s="38">
        <v>9.6875999999999998</v>
      </c>
      <c r="J11" s="38">
        <v>1.7885</v>
      </c>
      <c r="K11" s="38">
        <v>7.899</v>
      </c>
    </row>
    <row r="12" spans="1:11">
      <c r="A12" s="51" t="s">
        <v>145</v>
      </c>
      <c r="B12" s="38">
        <v>14.0623</v>
      </c>
      <c r="C12" s="38">
        <v>1.6375999999999999</v>
      </c>
      <c r="D12" s="38">
        <v>12.4247</v>
      </c>
      <c r="E12" s="38">
        <v>0.79349999999999998</v>
      </c>
      <c r="F12" s="38">
        <v>11.6312</v>
      </c>
      <c r="G12" s="15">
        <v>15.760300000000001</v>
      </c>
      <c r="H12" s="38">
        <v>1.9881</v>
      </c>
      <c r="I12" s="38">
        <v>13.7721</v>
      </c>
      <c r="J12" s="38">
        <v>0.93620000000000003</v>
      </c>
      <c r="K12" s="38">
        <v>12.835900000000001</v>
      </c>
    </row>
    <row r="13" spans="1:11">
      <c r="A13" s="51" t="s">
        <v>146</v>
      </c>
      <c r="B13" s="42" t="s">
        <v>248</v>
      </c>
      <c r="C13" s="42" t="s">
        <v>248</v>
      </c>
      <c r="D13" s="42" t="s">
        <v>248</v>
      </c>
      <c r="E13" s="42" t="s">
        <v>248</v>
      </c>
      <c r="F13" s="42" t="s">
        <v>248</v>
      </c>
      <c r="G13" s="15">
        <v>11.448700000000001</v>
      </c>
      <c r="H13" s="38">
        <v>1.1704000000000001</v>
      </c>
      <c r="I13" s="38">
        <v>10.2783</v>
      </c>
      <c r="J13" s="38">
        <v>5.8855000000000004</v>
      </c>
      <c r="K13" s="38">
        <v>4.3928000000000003</v>
      </c>
    </row>
    <row r="14" spans="1:11">
      <c r="A14" s="51" t="s">
        <v>147</v>
      </c>
      <c r="B14" s="38">
        <v>21.363900000000001</v>
      </c>
      <c r="C14" s="38">
        <v>4.5454999999999997</v>
      </c>
      <c r="D14" s="38">
        <v>16.8184</v>
      </c>
      <c r="E14" s="38">
        <v>1.1181000000000001</v>
      </c>
      <c r="F14" s="38">
        <v>15.7004</v>
      </c>
      <c r="G14" s="15">
        <v>21.6706</v>
      </c>
      <c r="H14" s="38">
        <v>4.1060999999999996</v>
      </c>
      <c r="I14" s="38">
        <v>17.564499999999999</v>
      </c>
      <c r="J14" s="38">
        <v>1.7261</v>
      </c>
      <c r="K14" s="38">
        <v>15.8384</v>
      </c>
    </row>
    <row r="15" spans="1:11">
      <c r="A15" s="51" t="s">
        <v>148</v>
      </c>
      <c r="B15" s="38">
        <v>8.3935999999999993</v>
      </c>
      <c r="C15" s="38">
        <v>2.0299999999999998</v>
      </c>
      <c r="D15" s="38">
        <v>6.3635999999999999</v>
      </c>
      <c r="E15" s="38">
        <v>0.8034</v>
      </c>
      <c r="F15" s="38">
        <v>5.5602</v>
      </c>
      <c r="G15" s="15">
        <v>9.5833999999999993</v>
      </c>
      <c r="H15" s="38">
        <v>1.9073</v>
      </c>
      <c r="I15" s="38">
        <v>7.6760999999999999</v>
      </c>
      <c r="J15" s="38">
        <v>0.70099999999999996</v>
      </c>
      <c r="K15" s="38">
        <v>6.9751000000000003</v>
      </c>
    </row>
    <row r="16" spans="1:11">
      <c r="A16" s="51" t="s">
        <v>149</v>
      </c>
      <c r="B16" s="42" t="s">
        <v>248</v>
      </c>
      <c r="C16" s="42" t="s">
        <v>248</v>
      </c>
      <c r="D16" s="42" t="s">
        <v>248</v>
      </c>
      <c r="E16" s="42" t="s">
        <v>248</v>
      </c>
      <c r="F16" s="42" t="s">
        <v>248</v>
      </c>
      <c r="G16" s="15">
        <v>10.902799999999999</v>
      </c>
      <c r="H16" s="38">
        <v>1.1375999999999999</v>
      </c>
      <c r="I16" s="38">
        <v>9.7652000000000001</v>
      </c>
      <c r="J16" s="38">
        <v>4.5857000000000001</v>
      </c>
      <c r="K16" s="38">
        <v>5.1795</v>
      </c>
    </row>
    <row r="17" spans="1:11">
      <c r="A17" s="51" t="s">
        <v>150</v>
      </c>
      <c r="B17" s="38">
        <v>14.9621</v>
      </c>
      <c r="C17" s="38">
        <v>4.1425999999999998</v>
      </c>
      <c r="D17" s="38">
        <v>10.8195</v>
      </c>
      <c r="E17" s="38">
        <v>2.9811999999999999</v>
      </c>
      <c r="F17" s="38">
        <v>7.8383000000000003</v>
      </c>
      <c r="G17" s="15">
        <v>15.0663</v>
      </c>
      <c r="H17" s="38">
        <v>4.1295000000000002</v>
      </c>
      <c r="I17" s="38">
        <v>10.9368</v>
      </c>
      <c r="J17" s="38">
        <v>3.0034000000000001</v>
      </c>
      <c r="K17" s="38">
        <v>7.9333999999999998</v>
      </c>
    </row>
    <row r="18" spans="1:11">
      <c r="A18" s="51" t="s">
        <v>151</v>
      </c>
      <c r="B18" s="38">
        <v>13.111499999999999</v>
      </c>
      <c r="C18" s="38">
        <v>0.96040000000000003</v>
      </c>
      <c r="D18" s="38">
        <v>12.151</v>
      </c>
      <c r="E18" s="42" t="s">
        <v>70</v>
      </c>
      <c r="F18" s="38">
        <v>11.8546</v>
      </c>
      <c r="G18" s="15">
        <v>15.3302</v>
      </c>
      <c r="H18" s="38">
        <v>1.6158999999999999</v>
      </c>
      <c r="I18" s="38">
        <v>13.7142</v>
      </c>
      <c r="J18" s="38">
        <v>1.9765999999999999</v>
      </c>
      <c r="K18" s="38">
        <v>11.7376</v>
      </c>
    </row>
    <row r="19" spans="1:11">
      <c r="A19" s="51" t="s">
        <v>152</v>
      </c>
      <c r="B19" s="38">
        <v>17.227</v>
      </c>
      <c r="C19" s="38">
        <v>2.8557000000000001</v>
      </c>
      <c r="D19" s="38">
        <v>14.3714</v>
      </c>
      <c r="E19" s="38">
        <v>2.0891999999999999</v>
      </c>
      <c r="F19" s="38">
        <v>12.2821</v>
      </c>
      <c r="G19" s="15">
        <v>16.569700000000001</v>
      </c>
      <c r="H19" s="38">
        <v>2.3085</v>
      </c>
      <c r="I19" s="38">
        <v>14.261200000000001</v>
      </c>
      <c r="J19" s="38">
        <v>2.5941999999999998</v>
      </c>
      <c r="K19" s="38">
        <v>11.667</v>
      </c>
    </row>
    <row r="20" spans="1:11">
      <c r="A20" s="51" t="s">
        <v>153</v>
      </c>
      <c r="B20" s="42" t="s">
        <v>248</v>
      </c>
      <c r="C20" s="42" t="s">
        <v>248</v>
      </c>
      <c r="D20" s="42" t="s">
        <v>248</v>
      </c>
      <c r="E20" s="42" t="s">
        <v>248</v>
      </c>
      <c r="F20" s="42" t="s">
        <v>248</v>
      </c>
      <c r="G20" s="15">
        <v>13.1303</v>
      </c>
      <c r="H20" s="38">
        <v>2.2686999999999999</v>
      </c>
      <c r="I20" s="38">
        <v>10.861499999999999</v>
      </c>
      <c r="J20" s="38">
        <v>3.0912000000000002</v>
      </c>
      <c r="K20" s="38">
        <v>7.7704000000000004</v>
      </c>
    </row>
    <row r="21" spans="1:11">
      <c r="A21" s="51" t="s">
        <v>264</v>
      </c>
      <c r="B21" s="38">
        <v>9.6666000000000007</v>
      </c>
      <c r="C21" s="38">
        <v>1.3631</v>
      </c>
      <c r="D21" s="38">
        <v>8.3033999999999999</v>
      </c>
      <c r="E21" s="38">
        <v>1.8933</v>
      </c>
      <c r="F21" s="38">
        <v>6.4100999999999999</v>
      </c>
      <c r="G21" s="15">
        <v>10.1228</v>
      </c>
      <c r="H21" s="38">
        <v>0.67079999999999995</v>
      </c>
      <c r="I21" s="38">
        <v>9.452</v>
      </c>
      <c r="J21" s="38">
        <v>4.4888000000000003</v>
      </c>
      <c r="K21" s="38">
        <v>4.9633000000000003</v>
      </c>
    </row>
    <row r="22" spans="1:11">
      <c r="A22" s="51" t="s">
        <v>154</v>
      </c>
      <c r="B22" s="42" t="s">
        <v>248</v>
      </c>
      <c r="C22" s="42" t="s">
        <v>248</v>
      </c>
      <c r="D22" s="42" t="s">
        <v>248</v>
      </c>
      <c r="E22" s="42" t="s">
        <v>248</v>
      </c>
      <c r="F22" s="42" t="s">
        <v>248</v>
      </c>
      <c r="G22" s="15">
        <v>15.605600000000001</v>
      </c>
      <c r="H22" s="38">
        <v>1.8340000000000001</v>
      </c>
      <c r="I22" s="38">
        <v>13.771599999999999</v>
      </c>
      <c r="J22" s="38">
        <v>7.2168999999999999</v>
      </c>
      <c r="K22" s="38">
        <v>6.5547000000000004</v>
      </c>
    </row>
    <row r="23" spans="1:11">
      <c r="A23" s="51" t="s">
        <v>155</v>
      </c>
      <c r="B23" s="38">
        <v>19.513100000000001</v>
      </c>
      <c r="C23" s="38">
        <v>1.5727</v>
      </c>
      <c r="D23" s="38">
        <v>17.9404</v>
      </c>
      <c r="E23" s="38">
        <v>2.0417000000000001</v>
      </c>
      <c r="F23" s="38">
        <v>15.8987</v>
      </c>
      <c r="G23" s="15">
        <v>17.382899999999999</v>
      </c>
      <c r="H23" s="38">
        <v>1.3962000000000001</v>
      </c>
      <c r="I23" s="38">
        <v>15.986700000000001</v>
      </c>
      <c r="J23" s="38">
        <v>2.0348000000000002</v>
      </c>
      <c r="K23" s="38">
        <v>13.9519</v>
      </c>
    </row>
    <row r="24" spans="1:11">
      <c r="A24" s="51" t="s">
        <v>156</v>
      </c>
      <c r="B24" s="38">
        <v>9.5578000000000003</v>
      </c>
      <c r="C24" s="38">
        <v>1.9253</v>
      </c>
      <c r="D24" s="38">
        <v>7.6325000000000003</v>
      </c>
      <c r="E24" s="38">
        <v>0.85809999999999997</v>
      </c>
      <c r="F24" s="38">
        <v>6.7744</v>
      </c>
      <c r="G24" s="15">
        <v>7.7175000000000002</v>
      </c>
      <c r="H24" s="38">
        <v>1.7881</v>
      </c>
      <c r="I24" s="38">
        <v>5.9294000000000002</v>
      </c>
      <c r="J24" s="38">
        <v>0.9657</v>
      </c>
      <c r="K24" s="38">
        <v>4.9637000000000002</v>
      </c>
    </row>
    <row r="25" spans="1:11">
      <c r="A25" s="51" t="s">
        <v>157</v>
      </c>
      <c r="B25" s="38">
        <v>12.5602</v>
      </c>
      <c r="C25" s="38">
        <v>1.4881</v>
      </c>
      <c r="D25" s="38">
        <v>11.072100000000001</v>
      </c>
      <c r="E25" s="38">
        <v>4.2549999999999999</v>
      </c>
      <c r="F25" s="38">
        <v>6.8170999999999999</v>
      </c>
      <c r="G25" s="15">
        <v>13.5162</v>
      </c>
      <c r="H25" s="38">
        <v>1.4971000000000001</v>
      </c>
      <c r="I25" s="38">
        <v>12.0191</v>
      </c>
      <c r="J25" s="38">
        <v>3.6800999999999999</v>
      </c>
      <c r="K25" s="38">
        <v>8.3390000000000004</v>
      </c>
    </row>
    <row r="26" spans="1:11">
      <c r="A26" s="51" t="s">
        <v>158</v>
      </c>
      <c r="B26" s="38">
        <v>12.5825</v>
      </c>
      <c r="C26" s="38">
        <v>1.5969</v>
      </c>
      <c r="D26" s="38">
        <v>10.9856</v>
      </c>
      <c r="E26" s="38">
        <v>1.879</v>
      </c>
      <c r="F26" s="38">
        <v>9.1066000000000003</v>
      </c>
      <c r="G26" s="15">
        <v>11.9665</v>
      </c>
      <c r="H26" s="38">
        <v>1.3291999999999999</v>
      </c>
      <c r="I26" s="38">
        <v>10.6373</v>
      </c>
      <c r="J26" s="38">
        <v>6.1150000000000002</v>
      </c>
      <c r="K26" s="38">
        <v>4.5224000000000002</v>
      </c>
    </row>
    <row r="27" spans="1:11">
      <c r="A27" s="51" t="s">
        <v>159</v>
      </c>
      <c r="B27" s="38">
        <v>10.169700000000001</v>
      </c>
      <c r="C27" s="38">
        <v>1.6089</v>
      </c>
      <c r="D27" s="38">
        <v>8.5608000000000004</v>
      </c>
      <c r="E27" s="42" t="s">
        <v>70</v>
      </c>
      <c r="F27" s="38">
        <v>8.3428000000000004</v>
      </c>
      <c r="G27" s="15">
        <v>11.185700000000001</v>
      </c>
      <c r="H27" s="38">
        <v>1.0163</v>
      </c>
      <c r="I27" s="38">
        <v>10.1694</v>
      </c>
      <c r="J27" s="38">
        <v>1.1836</v>
      </c>
      <c r="K27" s="38">
        <v>8.9857999999999993</v>
      </c>
    </row>
    <row r="28" spans="1:11">
      <c r="A28" s="51" t="s">
        <v>160</v>
      </c>
      <c r="B28" s="42" t="s">
        <v>248</v>
      </c>
      <c r="C28" s="42" t="s">
        <v>248</v>
      </c>
      <c r="D28" s="42" t="s">
        <v>248</v>
      </c>
      <c r="E28" s="42" t="s">
        <v>248</v>
      </c>
      <c r="F28" s="42" t="s">
        <v>248</v>
      </c>
      <c r="G28" s="15">
        <v>17.700099999999999</v>
      </c>
      <c r="H28" s="38">
        <v>1.8857999999999999</v>
      </c>
      <c r="I28" s="38">
        <v>15.814299999999999</v>
      </c>
      <c r="J28" s="38">
        <v>3.5596000000000001</v>
      </c>
      <c r="K28" s="38">
        <v>12.2547</v>
      </c>
    </row>
    <row r="29" spans="1:11">
      <c r="A29" s="51" t="s">
        <v>161</v>
      </c>
      <c r="B29" s="38">
        <v>22.475300000000001</v>
      </c>
      <c r="C29" s="38">
        <v>0.97009999999999996</v>
      </c>
      <c r="D29" s="38">
        <v>21.505199999999999</v>
      </c>
      <c r="E29" s="38">
        <v>0.51749999999999996</v>
      </c>
      <c r="F29" s="38">
        <v>20.9876</v>
      </c>
      <c r="G29" s="15">
        <v>20.553999999999998</v>
      </c>
      <c r="H29" s="38">
        <v>0.79659999999999997</v>
      </c>
      <c r="I29" s="38">
        <v>19.757400000000001</v>
      </c>
      <c r="J29" s="38">
        <v>1.6425000000000001</v>
      </c>
      <c r="K29" s="38">
        <v>18.114899999999999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15.812900000000001</v>
      </c>
      <c r="C31" s="38">
        <v>3.8525</v>
      </c>
      <c r="D31" s="38">
        <v>11.9603</v>
      </c>
      <c r="E31" s="38">
        <v>0.94240000000000002</v>
      </c>
      <c r="F31" s="38">
        <v>11.017899999999999</v>
      </c>
      <c r="G31" s="15">
        <v>16.5825</v>
      </c>
      <c r="H31" s="38">
        <v>3.6857000000000002</v>
      </c>
      <c r="I31" s="38">
        <v>12.896800000000001</v>
      </c>
      <c r="J31" s="38">
        <v>2.0278</v>
      </c>
      <c r="K31" s="38">
        <v>10.869</v>
      </c>
    </row>
    <row r="32" spans="1:11">
      <c r="A32" s="51" t="s">
        <v>164</v>
      </c>
      <c r="B32" s="38">
        <v>12.438700000000001</v>
      </c>
      <c r="C32" s="38">
        <v>2.6686000000000001</v>
      </c>
      <c r="D32" s="38">
        <v>9.7700999999999993</v>
      </c>
      <c r="E32" s="38">
        <v>3.0362</v>
      </c>
      <c r="F32" s="38">
        <v>6.7339000000000002</v>
      </c>
      <c r="G32" s="15">
        <v>12.978199999999999</v>
      </c>
      <c r="H32" s="38">
        <v>1.4232</v>
      </c>
      <c r="I32" s="38">
        <v>11.555099999999999</v>
      </c>
      <c r="J32" s="38">
        <v>4.4223999999999997</v>
      </c>
      <c r="K32" s="38">
        <v>7.1326000000000001</v>
      </c>
    </row>
    <row r="33" spans="1:11">
      <c r="A33" s="19" t="s">
        <v>265</v>
      </c>
      <c r="B33" s="13" t="s">
        <v>248</v>
      </c>
      <c r="C33" s="13" t="s">
        <v>248</v>
      </c>
      <c r="D33" s="13" t="s">
        <v>248</v>
      </c>
      <c r="E33" s="13" t="s">
        <v>248</v>
      </c>
      <c r="F33" s="13" t="s">
        <v>248</v>
      </c>
      <c r="G33" s="20">
        <v>10.7842</v>
      </c>
      <c r="H33" s="8">
        <v>2.9236</v>
      </c>
      <c r="I33" s="8">
        <v>7.8605999999999998</v>
      </c>
      <c r="J33" s="8">
        <v>2.9626000000000001</v>
      </c>
      <c r="K33" s="8">
        <v>4.8978999999999999</v>
      </c>
    </row>
    <row r="34" spans="1:11">
      <c r="A34" s="10" t="s">
        <v>252</v>
      </c>
    </row>
  </sheetData>
  <mergeCells count="3">
    <mergeCell ref="B2:F2"/>
    <mergeCell ref="A2:A3"/>
    <mergeCell ref="G2:K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K34"/>
  <sheetViews>
    <sheetView workbookViewId="0"/>
  </sheetViews>
  <sheetFormatPr defaultRowHeight="15"/>
  <cols>
    <col min="1" max="1" width="26" customWidth="1"/>
    <col min="2" max="11" width="16" customWidth="1"/>
  </cols>
  <sheetData>
    <row r="1" spans="1:11">
      <c r="A1" s="2" t="s">
        <v>41</v>
      </c>
    </row>
    <row r="2" spans="1:11">
      <c r="A2" s="43" t="s">
        <v>229</v>
      </c>
      <c r="B2" s="66">
        <v>2019</v>
      </c>
      <c r="C2" s="45"/>
      <c r="D2" s="45"/>
      <c r="E2" s="45"/>
      <c r="F2" s="45"/>
      <c r="G2" s="66">
        <v>2022</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15.735161</v>
      </c>
      <c r="C4" s="38">
        <v>1.5831550000000001</v>
      </c>
      <c r="D4" s="38">
        <v>14.152006999999999</v>
      </c>
      <c r="E4" s="38">
        <v>3.31189</v>
      </c>
      <c r="F4" s="38">
        <v>10.840116999999999</v>
      </c>
      <c r="G4" s="15">
        <v>16.384221</v>
      </c>
      <c r="H4" s="38">
        <v>1.4728859999999999</v>
      </c>
      <c r="I4" s="38">
        <v>14.911334999999999</v>
      </c>
      <c r="J4" s="38">
        <v>3.9033180000000001</v>
      </c>
      <c r="K4" s="38">
        <v>11.008017000000001</v>
      </c>
    </row>
    <row r="5" spans="1:11">
      <c r="A5" s="37" t="s">
        <v>263</v>
      </c>
      <c r="B5" s="38">
        <v>15.308351</v>
      </c>
      <c r="C5" s="38">
        <v>1.921351</v>
      </c>
      <c r="D5" s="38">
        <v>13.387</v>
      </c>
      <c r="E5" s="38">
        <v>2.709416</v>
      </c>
      <c r="F5" s="38">
        <v>10.677584</v>
      </c>
      <c r="G5" s="15">
        <v>16.974405999999998</v>
      </c>
      <c r="H5" s="38">
        <v>1.681454</v>
      </c>
      <c r="I5" s="38">
        <v>15.292951</v>
      </c>
      <c r="J5" s="38">
        <v>3.7717339999999999</v>
      </c>
      <c r="K5" s="38">
        <v>11.521217</v>
      </c>
    </row>
    <row r="6" spans="1:11">
      <c r="A6" s="51" t="s">
        <v>139</v>
      </c>
      <c r="B6" s="38">
        <v>21.489176</v>
      </c>
      <c r="C6" s="38">
        <v>1.276214</v>
      </c>
      <c r="D6" s="38">
        <v>20.212962999999998</v>
      </c>
      <c r="E6" s="38">
        <v>7.0535889999999997</v>
      </c>
      <c r="F6" s="38">
        <v>13.159374</v>
      </c>
      <c r="G6" s="15">
        <v>21.689532</v>
      </c>
      <c r="H6" s="42" t="s">
        <v>70</v>
      </c>
      <c r="I6" s="38">
        <v>21.229700999999999</v>
      </c>
      <c r="J6" s="38">
        <v>5.9625310000000002</v>
      </c>
      <c r="K6" s="38">
        <v>15.26717</v>
      </c>
    </row>
    <row r="7" spans="1:11">
      <c r="A7" s="51" t="s">
        <v>140</v>
      </c>
      <c r="B7" s="38">
        <v>16.111287000000001</v>
      </c>
      <c r="C7" s="38">
        <v>0.99769399999999997</v>
      </c>
      <c r="D7" s="38">
        <v>15.113594000000001</v>
      </c>
      <c r="E7" s="38">
        <v>1.0262389999999999</v>
      </c>
      <c r="F7" s="38">
        <v>14.087355000000001</v>
      </c>
      <c r="G7" s="15">
        <v>13.178162</v>
      </c>
      <c r="H7" s="38">
        <v>0.77532599999999996</v>
      </c>
      <c r="I7" s="38">
        <v>12.402836000000001</v>
      </c>
      <c r="J7" s="38">
        <v>1.489868</v>
      </c>
      <c r="K7" s="38">
        <v>10.912967999999999</v>
      </c>
    </row>
    <row r="8" spans="1:11">
      <c r="A8" s="51" t="s">
        <v>141</v>
      </c>
      <c r="B8" s="38">
        <v>23.220039</v>
      </c>
      <c r="C8" s="38">
        <v>1.7203820000000001</v>
      </c>
      <c r="D8" s="38">
        <v>21.499656999999999</v>
      </c>
      <c r="E8" s="38">
        <v>1.0781810000000001</v>
      </c>
      <c r="F8" s="38">
        <v>20.421475000000001</v>
      </c>
      <c r="G8" s="15">
        <v>23.941101</v>
      </c>
      <c r="H8" s="38">
        <v>2.1845819999999998</v>
      </c>
      <c r="I8" s="38">
        <v>21.756518</v>
      </c>
      <c r="J8" s="38">
        <v>2.5376249999999998</v>
      </c>
      <c r="K8" s="38">
        <v>19.218893000000001</v>
      </c>
    </row>
    <row r="9" spans="1:11">
      <c r="A9" s="51" t="s">
        <v>142</v>
      </c>
      <c r="B9" s="38">
        <v>16.759568000000002</v>
      </c>
      <c r="C9" s="42" t="s">
        <v>70</v>
      </c>
      <c r="D9" s="38">
        <v>16.288865999999999</v>
      </c>
      <c r="E9" s="38">
        <v>1.1044419999999999</v>
      </c>
      <c r="F9" s="38">
        <v>15.184424</v>
      </c>
      <c r="G9" s="15">
        <v>15.521353</v>
      </c>
      <c r="H9" s="38">
        <v>0.84233899999999995</v>
      </c>
      <c r="I9" s="38">
        <v>14.679014</v>
      </c>
      <c r="J9" s="38">
        <v>1.495652</v>
      </c>
      <c r="K9" s="38">
        <v>13.183362000000001</v>
      </c>
    </row>
    <row r="10" spans="1:11">
      <c r="A10" s="51" t="s">
        <v>143</v>
      </c>
      <c r="B10" s="38">
        <v>23.384070999999999</v>
      </c>
      <c r="C10" s="38">
        <v>2.4898669999999998</v>
      </c>
      <c r="D10" s="38">
        <v>20.894203999999998</v>
      </c>
      <c r="E10" s="38">
        <v>2.5502739999999999</v>
      </c>
      <c r="F10" s="38">
        <v>18.34393</v>
      </c>
      <c r="G10" s="15">
        <v>20.896743000000001</v>
      </c>
      <c r="H10" s="38">
        <v>3.5235789999999998</v>
      </c>
      <c r="I10" s="38">
        <v>17.373163999999999</v>
      </c>
      <c r="J10" s="38">
        <v>4.0160640000000001</v>
      </c>
      <c r="K10" s="38">
        <v>13.357100000000001</v>
      </c>
    </row>
    <row r="11" spans="1:11">
      <c r="A11" s="51" t="s">
        <v>144</v>
      </c>
      <c r="B11" s="38">
        <v>11.427047999999999</v>
      </c>
      <c r="C11" s="38">
        <v>1.581324</v>
      </c>
      <c r="D11" s="38">
        <v>9.8457240000000006</v>
      </c>
      <c r="E11" s="38">
        <v>1.548082</v>
      </c>
      <c r="F11" s="38">
        <v>8.2976419999999997</v>
      </c>
      <c r="G11" s="15">
        <v>11.352712</v>
      </c>
      <c r="H11" s="38">
        <v>1.125175</v>
      </c>
      <c r="I11" s="38">
        <v>10.227537999999999</v>
      </c>
      <c r="J11" s="38">
        <v>3.2602989999999998</v>
      </c>
      <c r="K11" s="38">
        <v>6.967238</v>
      </c>
    </row>
    <row r="12" spans="1:11">
      <c r="A12" s="51" t="s">
        <v>145</v>
      </c>
      <c r="B12" s="38">
        <v>14.723712000000001</v>
      </c>
      <c r="C12" s="38">
        <v>1.253493</v>
      </c>
      <c r="D12" s="38">
        <v>13.470217999999999</v>
      </c>
      <c r="E12" s="38">
        <v>1.1636310000000001</v>
      </c>
      <c r="F12" s="38">
        <v>12.306587</v>
      </c>
      <c r="G12" s="15">
        <v>14.098113</v>
      </c>
      <c r="H12" s="38">
        <v>1.9589970000000001</v>
      </c>
      <c r="I12" s="38">
        <v>12.139116</v>
      </c>
      <c r="J12" s="38">
        <v>1.73143</v>
      </c>
      <c r="K12" s="38">
        <v>10.407686999999999</v>
      </c>
    </row>
    <row r="13" spans="1:11">
      <c r="A13" s="51" t="s">
        <v>146</v>
      </c>
      <c r="B13" s="38">
        <v>11.452063000000001</v>
      </c>
      <c r="C13" s="38">
        <v>1.1001780000000001</v>
      </c>
      <c r="D13" s="38">
        <v>10.351884999999999</v>
      </c>
      <c r="E13" s="38">
        <v>4.644393</v>
      </c>
      <c r="F13" s="38">
        <v>5.7074920000000002</v>
      </c>
      <c r="G13" s="15">
        <v>13.246753999999999</v>
      </c>
      <c r="H13" s="38">
        <v>0.97128899999999996</v>
      </c>
      <c r="I13" s="38">
        <v>12.275463999999999</v>
      </c>
      <c r="J13" s="38">
        <v>8.4345759999999999</v>
      </c>
      <c r="K13" s="38">
        <v>3.8408890000000002</v>
      </c>
    </row>
    <row r="14" spans="1:11">
      <c r="A14" s="51" t="s">
        <v>147</v>
      </c>
      <c r="B14" s="38">
        <v>22.268371999999999</v>
      </c>
      <c r="C14" s="38">
        <v>3.399737</v>
      </c>
      <c r="D14" s="38">
        <v>18.868635000000001</v>
      </c>
      <c r="E14" s="38">
        <v>2.0287739999999999</v>
      </c>
      <c r="F14" s="38">
        <v>16.839860999999999</v>
      </c>
      <c r="G14" s="15">
        <v>20.796861</v>
      </c>
      <c r="H14" s="38">
        <v>2.4527239999999999</v>
      </c>
      <c r="I14" s="38">
        <v>18.344137</v>
      </c>
      <c r="J14" s="38">
        <v>0.87599499999999997</v>
      </c>
      <c r="K14" s="38">
        <v>17.468143000000001</v>
      </c>
    </row>
    <row r="15" spans="1:11">
      <c r="A15" s="51" t="s">
        <v>148</v>
      </c>
      <c r="B15" s="38">
        <v>13.596031999999999</v>
      </c>
      <c r="C15" s="38">
        <v>2.5136850000000002</v>
      </c>
      <c r="D15" s="38">
        <v>11.082347</v>
      </c>
      <c r="E15" s="38">
        <v>0.800122</v>
      </c>
      <c r="F15" s="38">
        <v>10.282225</v>
      </c>
      <c r="G15" s="15">
        <v>18.497848000000001</v>
      </c>
      <c r="H15" s="38">
        <v>3.0822409999999998</v>
      </c>
      <c r="I15" s="38">
        <v>15.415607</v>
      </c>
      <c r="J15" s="42" t="s">
        <v>70</v>
      </c>
      <c r="K15" s="38">
        <v>15.105560000000001</v>
      </c>
    </row>
    <row r="16" spans="1:11">
      <c r="A16" s="51" t="s">
        <v>149</v>
      </c>
      <c r="B16" s="38">
        <v>11.800338</v>
      </c>
      <c r="C16" s="38">
        <v>1.2582610000000001</v>
      </c>
      <c r="D16" s="38">
        <v>10.542077000000001</v>
      </c>
      <c r="E16" s="38">
        <v>2.959489</v>
      </c>
      <c r="F16" s="38">
        <v>7.5825889999999996</v>
      </c>
      <c r="G16" s="15">
        <v>12.705712</v>
      </c>
      <c r="H16" s="38">
        <v>0.64386600000000005</v>
      </c>
      <c r="I16" s="38">
        <v>12.061847</v>
      </c>
      <c r="J16" s="38">
        <v>3.5608960000000001</v>
      </c>
      <c r="K16" s="38">
        <v>8.5009510000000006</v>
      </c>
    </row>
    <row r="17" spans="1:11">
      <c r="A17" s="51" t="s">
        <v>150</v>
      </c>
      <c r="B17" s="38">
        <v>14.000954999999999</v>
      </c>
      <c r="C17" s="38">
        <v>3.7163819999999999</v>
      </c>
      <c r="D17" s="38">
        <v>10.284573</v>
      </c>
      <c r="E17" s="38">
        <v>4.6423680000000003</v>
      </c>
      <c r="F17" s="38">
        <v>5.6422049999999997</v>
      </c>
      <c r="G17" s="15">
        <v>12.956898000000001</v>
      </c>
      <c r="H17" s="38">
        <v>3.9767749999999999</v>
      </c>
      <c r="I17" s="38">
        <v>8.9801230000000007</v>
      </c>
      <c r="J17" s="38">
        <v>1.8179320000000001</v>
      </c>
      <c r="K17" s="38">
        <v>7.162191</v>
      </c>
    </row>
    <row r="18" spans="1:11">
      <c r="A18" s="51" t="s">
        <v>151</v>
      </c>
      <c r="B18" s="38">
        <v>17.373175</v>
      </c>
      <c r="C18" s="38">
        <v>1.5710489999999999</v>
      </c>
      <c r="D18" s="38">
        <v>15.802125999999999</v>
      </c>
      <c r="E18" s="42" t="s">
        <v>70</v>
      </c>
      <c r="F18" s="38">
        <v>15.362238</v>
      </c>
      <c r="G18" s="15">
        <v>17.496238000000002</v>
      </c>
      <c r="H18" s="38">
        <v>1.936585</v>
      </c>
      <c r="I18" s="38">
        <v>15.559654</v>
      </c>
      <c r="J18" s="38">
        <v>0.78177799999999997</v>
      </c>
      <c r="K18" s="38">
        <v>14.777875999999999</v>
      </c>
    </row>
    <row r="19" spans="1:11">
      <c r="A19" s="51" t="s">
        <v>152</v>
      </c>
      <c r="B19" s="38">
        <v>21.696975999999999</v>
      </c>
      <c r="C19" s="38">
        <v>1.5633030000000001</v>
      </c>
      <c r="D19" s="38">
        <v>20.133673000000002</v>
      </c>
      <c r="E19" s="38">
        <v>1.477962</v>
      </c>
      <c r="F19" s="38">
        <v>18.655711</v>
      </c>
      <c r="G19" s="15">
        <v>22.860621999999999</v>
      </c>
      <c r="H19" s="38">
        <v>2.0742449999999999</v>
      </c>
      <c r="I19" s="38">
        <v>20.786377000000002</v>
      </c>
      <c r="J19" s="38">
        <v>3.1026050000000001</v>
      </c>
      <c r="K19" s="38">
        <v>17.683771</v>
      </c>
    </row>
    <row r="20" spans="1:11">
      <c r="A20" s="51" t="s">
        <v>153</v>
      </c>
      <c r="B20" s="38">
        <v>15.272221</v>
      </c>
      <c r="C20" s="38">
        <v>1.7801210000000001</v>
      </c>
      <c r="D20" s="38">
        <v>13.492100000000001</v>
      </c>
      <c r="E20" s="38">
        <v>4.0424100000000003</v>
      </c>
      <c r="F20" s="38">
        <v>9.4496889999999993</v>
      </c>
      <c r="G20" s="15">
        <v>18.540787000000002</v>
      </c>
      <c r="H20" s="38">
        <v>1.892388</v>
      </c>
      <c r="I20" s="38">
        <v>16.648399000000001</v>
      </c>
      <c r="J20" s="38">
        <v>3.3123339999999999</v>
      </c>
      <c r="K20" s="38">
        <v>13.336065</v>
      </c>
    </row>
    <row r="21" spans="1:11">
      <c r="A21" s="51" t="s">
        <v>264</v>
      </c>
      <c r="B21" s="38">
        <v>12.041285</v>
      </c>
      <c r="C21" s="38">
        <v>2.0498210000000001</v>
      </c>
      <c r="D21" s="38">
        <v>9.9914629999999995</v>
      </c>
      <c r="E21" s="38">
        <v>4.0857869999999998</v>
      </c>
      <c r="F21" s="38">
        <v>5.9056769999999998</v>
      </c>
      <c r="G21" s="22" t="s">
        <v>248</v>
      </c>
      <c r="H21" s="42" t="s">
        <v>248</v>
      </c>
      <c r="I21" s="42" t="s">
        <v>248</v>
      </c>
      <c r="J21" s="42" t="s">
        <v>248</v>
      </c>
      <c r="K21" s="42" t="s">
        <v>248</v>
      </c>
    </row>
    <row r="22" spans="1:11">
      <c r="A22" s="51" t="s">
        <v>154</v>
      </c>
      <c r="B22" s="38">
        <v>14.972492000000001</v>
      </c>
      <c r="C22" s="38">
        <v>1.069545</v>
      </c>
      <c r="D22" s="38">
        <v>13.902946999999999</v>
      </c>
      <c r="E22" s="38">
        <v>3.9246400000000001</v>
      </c>
      <c r="F22" s="38">
        <v>9.9783069999999991</v>
      </c>
      <c r="G22" s="15">
        <v>12.893587</v>
      </c>
      <c r="H22" s="38">
        <v>1.3535280000000001</v>
      </c>
      <c r="I22" s="38">
        <v>11.540058999999999</v>
      </c>
      <c r="J22" s="38">
        <v>3.403648</v>
      </c>
      <c r="K22" s="38">
        <v>8.136412</v>
      </c>
    </row>
    <row r="23" spans="1:11">
      <c r="A23" s="51" t="s">
        <v>155</v>
      </c>
      <c r="B23" s="38">
        <v>21.377690999999999</v>
      </c>
      <c r="C23" s="38">
        <v>2.2520720000000001</v>
      </c>
      <c r="D23" s="38">
        <v>19.125619</v>
      </c>
      <c r="E23" s="38">
        <v>2.388029</v>
      </c>
      <c r="F23" s="38">
        <v>16.737590000000001</v>
      </c>
      <c r="G23" s="15">
        <v>20.102812</v>
      </c>
      <c r="H23" s="38">
        <v>2.1612049999999998</v>
      </c>
      <c r="I23" s="38">
        <v>17.941607999999999</v>
      </c>
      <c r="J23" s="38">
        <v>3.6729569999999998</v>
      </c>
      <c r="K23" s="38">
        <v>14.268651</v>
      </c>
    </row>
    <row r="24" spans="1:11">
      <c r="A24" s="51" t="s">
        <v>156</v>
      </c>
      <c r="B24" s="38">
        <v>9.3388089999999995</v>
      </c>
      <c r="C24" s="38">
        <v>1.7016450000000001</v>
      </c>
      <c r="D24" s="38">
        <v>7.6371640000000003</v>
      </c>
      <c r="E24" s="38">
        <v>0.84603899999999999</v>
      </c>
      <c r="F24" s="38">
        <v>6.7911250000000001</v>
      </c>
      <c r="G24" s="15">
        <v>10.563981</v>
      </c>
      <c r="H24" s="38">
        <v>2.5210669999999999</v>
      </c>
      <c r="I24" s="38">
        <v>8.0429139999999997</v>
      </c>
      <c r="J24" s="38">
        <v>1.1864079999999999</v>
      </c>
      <c r="K24" s="38">
        <v>6.8565060000000004</v>
      </c>
    </row>
    <row r="25" spans="1:11">
      <c r="A25" s="51" t="s">
        <v>157</v>
      </c>
      <c r="B25" s="38">
        <v>14.072896999999999</v>
      </c>
      <c r="C25" s="38">
        <v>1.8444339999999999</v>
      </c>
      <c r="D25" s="38">
        <v>12.228463</v>
      </c>
      <c r="E25" s="38">
        <v>2.9137040000000001</v>
      </c>
      <c r="F25" s="38">
        <v>9.3147590000000005</v>
      </c>
      <c r="G25" s="15">
        <v>14.671623</v>
      </c>
      <c r="H25" s="38">
        <v>2.4665560000000002</v>
      </c>
      <c r="I25" s="38">
        <v>12.205067</v>
      </c>
      <c r="J25" s="38">
        <v>2.6895359999999999</v>
      </c>
      <c r="K25" s="38">
        <v>9.5155309999999993</v>
      </c>
    </row>
    <row r="26" spans="1:11">
      <c r="A26" s="51" t="s">
        <v>158</v>
      </c>
      <c r="B26" s="38">
        <v>12.518556</v>
      </c>
      <c r="C26" s="38">
        <v>1.4254309999999999</v>
      </c>
      <c r="D26" s="38">
        <v>11.093125000000001</v>
      </c>
      <c r="E26" s="38">
        <v>4.1685800000000004</v>
      </c>
      <c r="F26" s="38">
        <v>6.924544</v>
      </c>
      <c r="G26" s="15">
        <v>12.174115</v>
      </c>
      <c r="H26" s="38">
        <v>1.4034789999999999</v>
      </c>
      <c r="I26" s="38">
        <v>10.770636</v>
      </c>
      <c r="J26" s="38">
        <v>3.2115840000000002</v>
      </c>
      <c r="K26" s="38">
        <v>7.5590529999999996</v>
      </c>
    </row>
    <row r="27" spans="1:11">
      <c r="A27" s="51" t="s">
        <v>159</v>
      </c>
      <c r="B27" s="38">
        <v>14.374381</v>
      </c>
      <c r="C27" s="38">
        <v>1.845896</v>
      </c>
      <c r="D27" s="38">
        <v>12.528485</v>
      </c>
      <c r="E27" s="38">
        <v>0.66958600000000001</v>
      </c>
      <c r="F27" s="38">
        <v>11.858898999999999</v>
      </c>
      <c r="G27" s="15">
        <v>14.624518999999999</v>
      </c>
      <c r="H27" s="38">
        <v>1.2731840000000001</v>
      </c>
      <c r="I27" s="38">
        <v>13.351336</v>
      </c>
      <c r="J27" s="38">
        <v>0.62673199999999996</v>
      </c>
      <c r="K27" s="38">
        <v>12.724603</v>
      </c>
    </row>
    <row r="28" spans="1:11">
      <c r="A28" s="51" t="s">
        <v>160</v>
      </c>
      <c r="B28" s="38">
        <v>22.032418</v>
      </c>
      <c r="C28" s="38">
        <v>1.9865379999999999</v>
      </c>
      <c r="D28" s="38">
        <v>20.04588</v>
      </c>
      <c r="E28" s="38">
        <v>3.1234449999999998</v>
      </c>
      <c r="F28" s="38">
        <v>16.922435</v>
      </c>
      <c r="G28" s="15">
        <v>19.961357</v>
      </c>
      <c r="H28" s="38">
        <v>1.0009140000000001</v>
      </c>
      <c r="I28" s="38">
        <v>18.960443000000001</v>
      </c>
      <c r="J28" s="38">
        <v>4.409402</v>
      </c>
      <c r="K28" s="38">
        <v>14.551041</v>
      </c>
    </row>
    <row r="29" spans="1:11">
      <c r="A29" s="51" t="s">
        <v>161</v>
      </c>
      <c r="B29" s="38">
        <v>23.866848000000001</v>
      </c>
      <c r="C29" s="38">
        <v>3.1988449999999999</v>
      </c>
      <c r="D29" s="38">
        <v>20.668002999999999</v>
      </c>
      <c r="E29" s="38">
        <v>2.9745629999999998</v>
      </c>
      <c r="F29" s="38">
        <v>17.693439999999999</v>
      </c>
      <c r="G29" s="15">
        <v>22.383832000000002</v>
      </c>
      <c r="H29" s="42" t="s">
        <v>70</v>
      </c>
      <c r="I29" s="38">
        <v>22.135379</v>
      </c>
      <c r="J29" s="38">
        <v>3.0923069999999999</v>
      </c>
      <c r="K29" s="38">
        <v>19.043071000000001</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16.72373</v>
      </c>
      <c r="C31" s="38">
        <v>4.1721630000000003</v>
      </c>
      <c r="D31" s="38">
        <v>12.551565999999999</v>
      </c>
      <c r="E31" s="38">
        <v>2.7905090000000001</v>
      </c>
      <c r="F31" s="38">
        <v>9.7610569999999992</v>
      </c>
      <c r="G31" s="15">
        <v>20.218786999999999</v>
      </c>
      <c r="H31" s="38">
        <v>3.177098</v>
      </c>
      <c r="I31" s="38">
        <v>17.041689000000002</v>
      </c>
      <c r="J31" s="38">
        <v>2.4436990000000001</v>
      </c>
      <c r="K31" s="38">
        <v>14.597989999999999</v>
      </c>
    </row>
    <row r="32" spans="1:11">
      <c r="A32" s="51" t="s">
        <v>164</v>
      </c>
      <c r="B32" s="38">
        <v>15.557055999999999</v>
      </c>
      <c r="C32" s="38">
        <v>1.815226</v>
      </c>
      <c r="D32" s="38">
        <v>13.74183</v>
      </c>
      <c r="E32" s="38">
        <v>2.8045279999999999</v>
      </c>
      <c r="F32" s="38">
        <v>10.937302000000001</v>
      </c>
      <c r="G32" s="15">
        <v>15.849121</v>
      </c>
      <c r="H32" s="38">
        <v>1.3465940000000001</v>
      </c>
      <c r="I32" s="38">
        <v>14.502528</v>
      </c>
      <c r="J32" s="38">
        <v>4.5688149999999998</v>
      </c>
      <c r="K32" s="38">
        <v>9.9337129999999991</v>
      </c>
    </row>
    <row r="33" spans="1:11">
      <c r="A33" s="19" t="s">
        <v>265</v>
      </c>
      <c r="B33" s="8">
        <v>9.4681440000000006</v>
      </c>
      <c r="C33" s="8">
        <v>1.816864</v>
      </c>
      <c r="D33" s="8">
        <v>7.6512799999999999</v>
      </c>
      <c r="E33" s="8">
        <v>2.9166449999999999</v>
      </c>
      <c r="F33" s="8">
        <v>4.7346349999999999</v>
      </c>
      <c r="G33" s="20">
        <v>10.754466000000001</v>
      </c>
      <c r="H33" s="8">
        <v>2.3251559999999998</v>
      </c>
      <c r="I33" s="8">
        <v>8.4293099999999992</v>
      </c>
      <c r="J33" s="8">
        <v>1.7740880000000001</v>
      </c>
      <c r="K33" s="8">
        <v>6.6552220000000002</v>
      </c>
    </row>
    <row r="34" spans="1:11">
      <c r="A34" s="10" t="s">
        <v>252</v>
      </c>
    </row>
  </sheetData>
  <mergeCells count="3">
    <mergeCell ref="B2:F2"/>
    <mergeCell ref="A2:A3"/>
    <mergeCell ref="G2:K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F38"/>
  <sheetViews>
    <sheetView workbookViewId="0"/>
  </sheetViews>
  <sheetFormatPr defaultRowHeight="15"/>
  <cols>
    <col min="1" max="1" width="39" customWidth="1"/>
    <col min="2" max="6" width="23" customWidth="1"/>
  </cols>
  <sheetData>
    <row r="1" spans="1:6">
      <c r="A1" s="2" t="s">
        <v>41</v>
      </c>
    </row>
    <row r="2" spans="1:6">
      <c r="A2" s="43" t="s">
        <v>229</v>
      </c>
      <c r="B2" s="66">
        <v>2024</v>
      </c>
      <c r="C2" s="45"/>
      <c r="D2" s="45"/>
      <c r="E2" s="45"/>
      <c r="F2" s="45"/>
    </row>
    <row r="3" spans="1:6" ht="29.45" customHeight="1">
      <c r="A3" s="46"/>
      <c r="B3" s="47" t="s">
        <v>237</v>
      </c>
      <c r="C3" s="47" t="s">
        <v>238</v>
      </c>
      <c r="D3" s="48" t="s">
        <v>239</v>
      </c>
      <c r="E3" s="48" t="s">
        <v>246</v>
      </c>
      <c r="F3" s="48" t="s">
        <v>247</v>
      </c>
    </row>
    <row r="4" spans="1:6">
      <c r="A4" s="37" t="s">
        <v>179</v>
      </c>
      <c r="B4" s="38">
        <v>17.345217000000002</v>
      </c>
      <c r="C4" s="38">
        <v>1.768913</v>
      </c>
      <c r="D4" s="38">
        <v>15.576304</v>
      </c>
      <c r="E4" s="38">
        <v>4.5152929999999998</v>
      </c>
      <c r="F4" s="38">
        <v>11.061011000000001</v>
      </c>
    </row>
    <row r="5" spans="1:6">
      <c r="A5" s="37" t="s">
        <v>263</v>
      </c>
      <c r="B5" s="38">
        <v>17.015241</v>
      </c>
      <c r="C5" s="38">
        <v>1.9450069999999999</v>
      </c>
      <c r="D5" s="38">
        <v>15.070233999999999</v>
      </c>
      <c r="E5" s="38">
        <v>4.1210849999999999</v>
      </c>
      <c r="F5" s="38">
        <v>10.949149</v>
      </c>
    </row>
    <row r="6" spans="1:6">
      <c r="A6" s="51" t="s">
        <v>139</v>
      </c>
      <c r="B6" s="38">
        <v>27.569858</v>
      </c>
      <c r="C6" s="38">
        <v>1.5765150000000001</v>
      </c>
      <c r="D6" s="38">
        <v>25.993342999999999</v>
      </c>
      <c r="E6" s="38">
        <v>10.024778</v>
      </c>
      <c r="F6" s="38">
        <v>15.968565</v>
      </c>
    </row>
    <row r="7" spans="1:6">
      <c r="A7" s="51" t="s">
        <v>140</v>
      </c>
      <c r="B7" s="38">
        <v>15.305796000000001</v>
      </c>
      <c r="C7" s="38">
        <v>2.0107900000000001</v>
      </c>
      <c r="D7" s="38">
        <v>13.295006000000001</v>
      </c>
      <c r="E7" s="38">
        <v>1.500119</v>
      </c>
      <c r="F7" s="38">
        <v>11.794886999999999</v>
      </c>
    </row>
    <row r="8" spans="1:6">
      <c r="A8" s="51" t="s">
        <v>141</v>
      </c>
      <c r="B8" s="38">
        <v>23.528420000000001</v>
      </c>
      <c r="C8" s="38">
        <v>1.129931</v>
      </c>
      <c r="D8" s="38">
        <v>22.398489000000001</v>
      </c>
      <c r="E8" s="38">
        <v>6.0159000000000002</v>
      </c>
      <c r="F8" s="38">
        <v>16.382588999999999</v>
      </c>
    </row>
    <row r="9" spans="1:6">
      <c r="A9" s="51" t="s">
        <v>142</v>
      </c>
      <c r="B9" s="38">
        <v>15.274079</v>
      </c>
      <c r="C9" s="42" t="s">
        <v>70</v>
      </c>
      <c r="D9" s="38">
        <v>14.939729</v>
      </c>
      <c r="E9" s="38">
        <v>3.0451100000000002</v>
      </c>
      <c r="F9" s="38">
        <v>11.894619</v>
      </c>
    </row>
    <row r="10" spans="1:6">
      <c r="A10" s="51" t="s">
        <v>143</v>
      </c>
      <c r="B10" s="38">
        <v>23.620348</v>
      </c>
      <c r="C10" s="38">
        <v>2.7913290000000002</v>
      </c>
      <c r="D10" s="38">
        <v>20.829018000000001</v>
      </c>
      <c r="E10" s="38">
        <v>2.7349700000000001</v>
      </c>
      <c r="F10" s="38">
        <v>18.094048000000001</v>
      </c>
    </row>
    <row r="11" spans="1:6">
      <c r="A11" s="51" t="s">
        <v>144</v>
      </c>
      <c r="B11" s="38">
        <v>12.527061</v>
      </c>
      <c r="C11" s="38">
        <v>1.50444</v>
      </c>
      <c r="D11" s="38">
        <v>11.022620999999999</v>
      </c>
      <c r="E11" s="38">
        <v>2.9906670000000002</v>
      </c>
      <c r="F11" s="38">
        <v>8.0319529999999997</v>
      </c>
    </row>
    <row r="12" spans="1:6">
      <c r="A12" s="51" t="s">
        <v>145</v>
      </c>
      <c r="B12" s="38">
        <v>17.479413999999998</v>
      </c>
      <c r="C12" s="38">
        <v>2.5270030000000001</v>
      </c>
      <c r="D12" s="38">
        <v>14.952411</v>
      </c>
      <c r="E12" s="38">
        <v>1.3537220000000001</v>
      </c>
      <c r="F12" s="38">
        <v>13.598689</v>
      </c>
    </row>
    <row r="13" spans="1:6">
      <c r="A13" s="51" t="s">
        <v>146</v>
      </c>
      <c r="B13" s="38">
        <v>15.358919</v>
      </c>
      <c r="C13" s="38">
        <v>1.882538</v>
      </c>
      <c r="D13" s="38">
        <v>13.476380000000001</v>
      </c>
      <c r="E13" s="38">
        <v>5.9022420000000002</v>
      </c>
      <c r="F13" s="38">
        <v>7.5741379999999996</v>
      </c>
    </row>
    <row r="14" spans="1:6">
      <c r="A14" s="51" t="s">
        <v>147</v>
      </c>
      <c r="B14" s="38">
        <v>24.384003</v>
      </c>
      <c r="C14" s="38">
        <v>2.5502899999999999</v>
      </c>
      <c r="D14" s="38">
        <v>21.833711999999998</v>
      </c>
      <c r="E14" s="38">
        <v>2.6219939999999999</v>
      </c>
      <c r="F14" s="38">
        <v>19.211718999999999</v>
      </c>
    </row>
    <row r="15" spans="1:6">
      <c r="A15" s="51" t="s">
        <v>148</v>
      </c>
      <c r="B15" s="38">
        <v>16.543493999999999</v>
      </c>
      <c r="C15" s="38">
        <v>3.8464070000000001</v>
      </c>
      <c r="D15" s="38">
        <v>12.697087</v>
      </c>
      <c r="E15" s="38">
        <v>2.6489720000000001</v>
      </c>
      <c r="F15" s="38">
        <v>10.048114</v>
      </c>
    </row>
    <row r="16" spans="1:6">
      <c r="A16" s="51" t="s">
        <v>149</v>
      </c>
      <c r="B16" s="38">
        <v>14.427859</v>
      </c>
      <c r="C16" s="38">
        <v>2.0343170000000002</v>
      </c>
      <c r="D16" s="38">
        <v>12.393542</v>
      </c>
      <c r="E16" s="38">
        <v>4.7268800000000004</v>
      </c>
      <c r="F16" s="38">
        <v>7.6666619999999996</v>
      </c>
    </row>
    <row r="17" spans="1:6">
      <c r="A17" s="51" t="s">
        <v>150</v>
      </c>
      <c r="B17" s="38">
        <v>14.176073000000001</v>
      </c>
      <c r="C17" s="38">
        <v>4.0742320000000003</v>
      </c>
      <c r="D17" s="38">
        <v>10.101841</v>
      </c>
      <c r="E17" s="38">
        <v>2.776097</v>
      </c>
      <c r="F17" s="38">
        <v>7.3257440000000003</v>
      </c>
    </row>
    <row r="18" spans="1:6">
      <c r="A18" s="51" t="s">
        <v>151</v>
      </c>
      <c r="B18" s="38">
        <v>17.360780999999999</v>
      </c>
      <c r="C18" s="38">
        <v>2.9748169999999998</v>
      </c>
      <c r="D18" s="38">
        <v>14.385965000000001</v>
      </c>
      <c r="E18" s="38">
        <v>1.5124569999999999</v>
      </c>
      <c r="F18" s="38">
        <v>12.873507</v>
      </c>
    </row>
    <row r="19" spans="1:6">
      <c r="A19" s="51" t="s">
        <v>152</v>
      </c>
      <c r="B19" s="38">
        <v>19.676089999999999</v>
      </c>
      <c r="C19" s="38">
        <v>2.0073120000000002</v>
      </c>
      <c r="D19" s="38">
        <v>17.668778</v>
      </c>
      <c r="E19" s="38">
        <v>3.1929970000000001</v>
      </c>
      <c r="F19" s="38">
        <v>14.475781</v>
      </c>
    </row>
    <row r="20" spans="1:6">
      <c r="A20" s="51" t="s">
        <v>153</v>
      </c>
      <c r="B20" s="38">
        <v>17.533974000000001</v>
      </c>
      <c r="C20" s="38">
        <v>1.5173160000000001</v>
      </c>
      <c r="D20" s="38">
        <v>16.016658</v>
      </c>
      <c r="E20" s="38">
        <v>12.465458</v>
      </c>
      <c r="F20" s="38">
        <v>3.5512000000000001</v>
      </c>
    </row>
    <row r="21" spans="1:6">
      <c r="A21" s="51" t="s">
        <v>264</v>
      </c>
      <c r="B21" s="42" t="s">
        <v>248</v>
      </c>
      <c r="C21" s="42" t="s">
        <v>248</v>
      </c>
      <c r="D21" s="42" t="s">
        <v>248</v>
      </c>
      <c r="E21" s="42" t="s">
        <v>248</v>
      </c>
      <c r="F21" s="42" t="s">
        <v>248</v>
      </c>
    </row>
    <row r="22" spans="1:6">
      <c r="A22" s="51" t="s">
        <v>154</v>
      </c>
      <c r="B22" s="38">
        <v>16.22017</v>
      </c>
      <c r="C22" s="38">
        <v>1.844122</v>
      </c>
      <c r="D22" s="38">
        <v>14.376048000000001</v>
      </c>
      <c r="E22" s="38">
        <v>3.6703890000000001</v>
      </c>
      <c r="F22" s="38">
        <v>10.705659000000001</v>
      </c>
    </row>
    <row r="23" spans="1:6">
      <c r="A23" s="51" t="s">
        <v>155</v>
      </c>
      <c r="B23" s="38">
        <v>19.123747000000002</v>
      </c>
      <c r="C23" s="38">
        <v>1.9783679999999999</v>
      </c>
      <c r="D23" s="38">
        <v>17.145378999999998</v>
      </c>
      <c r="E23" s="38">
        <v>3.9626730000000001</v>
      </c>
      <c r="F23" s="38">
        <v>13.182707000000001</v>
      </c>
    </row>
    <row r="24" spans="1:6">
      <c r="A24" s="51" t="s">
        <v>156</v>
      </c>
      <c r="B24" s="38">
        <v>14.267064</v>
      </c>
      <c r="C24" s="38">
        <v>3.1162209999999999</v>
      </c>
      <c r="D24" s="38">
        <v>11.150843</v>
      </c>
      <c r="E24" s="38">
        <v>2.5504630000000001</v>
      </c>
      <c r="F24" s="38">
        <v>8.6003799999999995</v>
      </c>
    </row>
    <row r="25" spans="1:6">
      <c r="A25" s="51" t="s">
        <v>157</v>
      </c>
      <c r="B25" s="38">
        <v>12.951943999999999</v>
      </c>
      <c r="C25" s="38">
        <v>2.443419</v>
      </c>
      <c r="D25" s="38">
        <v>10.508525000000001</v>
      </c>
      <c r="E25" s="38">
        <v>2.2098640000000001</v>
      </c>
      <c r="F25" s="38">
        <v>8.2986609999999992</v>
      </c>
    </row>
    <row r="26" spans="1:6">
      <c r="A26" s="51" t="s">
        <v>158</v>
      </c>
      <c r="B26" s="38">
        <v>13.17168</v>
      </c>
      <c r="C26" s="38">
        <v>1.3182050000000001</v>
      </c>
      <c r="D26" s="38">
        <v>11.853475</v>
      </c>
      <c r="E26" s="38">
        <v>4.0334709999999996</v>
      </c>
      <c r="F26" s="38">
        <v>7.820004</v>
      </c>
    </row>
    <row r="27" spans="1:6">
      <c r="A27" s="51" t="s">
        <v>159</v>
      </c>
      <c r="B27" s="38">
        <v>15.945731</v>
      </c>
      <c r="C27" s="38">
        <v>2.2054659999999999</v>
      </c>
      <c r="D27" s="38">
        <v>13.740265000000001</v>
      </c>
      <c r="E27" s="38">
        <v>1.197057</v>
      </c>
      <c r="F27" s="38">
        <v>12.543208</v>
      </c>
    </row>
    <row r="28" spans="1:6">
      <c r="A28" s="51" t="s">
        <v>160</v>
      </c>
      <c r="B28" s="38">
        <v>19.323170999999999</v>
      </c>
      <c r="C28" s="38">
        <v>2.509735</v>
      </c>
      <c r="D28" s="38">
        <v>16.813435999999999</v>
      </c>
      <c r="E28" s="38">
        <v>3.713775</v>
      </c>
      <c r="F28" s="38">
        <v>13.099660999999999</v>
      </c>
    </row>
    <row r="29" spans="1:6">
      <c r="A29" s="51" t="s">
        <v>161</v>
      </c>
      <c r="B29" s="38">
        <v>23.680567</v>
      </c>
      <c r="C29" s="38">
        <v>2.5905499999999999</v>
      </c>
      <c r="D29" s="38">
        <v>21.090015999999999</v>
      </c>
      <c r="E29" s="38">
        <v>1.9000410000000001</v>
      </c>
      <c r="F29" s="38">
        <v>19.189975</v>
      </c>
    </row>
    <row r="30" spans="1:6">
      <c r="A30" s="51" t="s">
        <v>162</v>
      </c>
      <c r="B30" s="38">
        <v>16.224135</v>
      </c>
      <c r="C30" s="38">
        <v>0.56563099999999999</v>
      </c>
      <c r="D30" s="38">
        <v>15.658505</v>
      </c>
      <c r="E30" s="38">
        <v>1.0391729999999999</v>
      </c>
      <c r="F30" s="38">
        <v>14.619331000000001</v>
      </c>
    </row>
    <row r="31" spans="1:6">
      <c r="A31" s="51" t="s">
        <v>163</v>
      </c>
      <c r="B31" s="38">
        <v>17.941569000000001</v>
      </c>
      <c r="C31" s="38">
        <v>3.7024279999999998</v>
      </c>
      <c r="D31" s="38">
        <v>14.239141</v>
      </c>
      <c r="E31" s="38">
        <v>2.4231829999999999</v>
      </c>
      <c r="F31" s="38">
        <v>11.815958</v>
      </c>
    </row>
    <row r="32" spans="1:6">
      <c r="A32" s="51" t="s">
        <v>164</v>
      </c>
      <c r="B32" s="38">
        <v>16.820792999999998</v>
      </c>
      <c r="C32" s="38">
        <v>3.2028880000000002</v>
      </c>
      <c r="D32" s="38">
        <v>13.617905</v>
      </c>
      <c r="E32" s="38">
        <v>3.8024589999999998</v>
      </c>
      <c r="F32" s="38">
        <v>9.8154459999999997</v>
      </c>
    </row>
    <row r="33" spans="1:6">
      <c r="A33" s="19" t="s">
        <v>265</v>
      </c>
      <c r="B33" s="13" t="s">
        <v>248</v>
      </c>
      <c r="C33" s="13" t="s">
        <v>248</v>
      </c>
      <c r="D33" s="13" t="s">
        <v>248</v>
      </c>
      <c r="E33" s="13" t="s">
        <v>248</v>
      </c>
      <c r="F33" s="13" t="s">
        <v>248</v>
      </c>
    </row>
    <row r="34" spans="1:6">
      <c r="A34" s="10" t="s">
        <v>249</v>
      </c>
    </row>
    <row r="35" spans="1:6">
      <c r="A35" s="10" t="s">
        <v>71</v>
      </c>
    </row>
    <row r="36" spans="1:6">
      <c r="A36" s="10" t="s">
        <v>231</v>
      </c>
    </row>
    <row r="37" spans="1:6">
      <c r="A37" s="10" t="s">
        <v>266</v>
      </c>
    </row>
    <row r="38" spans="1:6">
      <c r="A38" s="10" t="s">
        <v>267</v>
      </c>
    </row>
  </sheetData>
  <mergeCells count="2">
    <mergeCell ref="B2:F2"/>
    <mergeCell ref="A2:A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1"/>
  <sheetViews>
    <sheetView workbookViewId="0"/>
  </sheetViews>
  <sheetFormatPr defaultRowHeight="15"/>
  <cols>
    <col min="1" max="1" width="39" customWidth="1"/>
    <col min="2" max="6" width="23" customWidth="1"/>
  </cols>
  <sheetData>
    <row r="1" spans="1:6">
      <c r="A1" s="2" t="s">
        <v>6</v>
      </c>
    </row>
    <row r="2" spans="1:6">
      <c r="A2" s="43" t="s">
        <v>73</v>
      </c>
      <c r="B2" s="44" t="s">
        <v>167</v>
      </c>
      <c r="C2" s="45"/>
      <c r="D2" s="45"/>
      <c r="E2" s="44" t="s">
        <v>168</v>
      </c>
      <c r="F2" s="45"/>
    </row>
    <row r="3" spans="1:6" ht="29.45" customHeight="1">
      <c r="A3" s="46"/>
      <c r="B3" s="47" t="s">
        <v>172</v>
      </c>
      <c r="C3" s="48" t="s">
        <v>177</v>
      </c>
      <c r="D3" s="48" t="s">
        <v>178</v>
      </c>
      <c r="E3" s="49" t="s">
        <v>172</v>
      </c>
      <c r="F3" s="48" t="s">
        <v>173</v>
      </c>
    </row>
    <row r="4" spans="1:6">
      <c r="A4" s="37" t="s">
        <v>179</v>
      </c>
      <c r="B4" s="38">
        <v>99.784910677233995</v>
      </c>
      <c r="C4" s="38">
        <v>99.718393448560903</v>
      </c>
      <c r="D4" s="50">
        <v>5160</v>
      </c>
      <c r="E4" s="15">
        <v>88.686005934120402</v>
      </c>
      <c r="F4" s="50">
        <v>111300</v>
      </c>
    </row>
    <row r="5" spans="1:6">
      <c r="A5" s="51" t="s">
        <v>79</v>
      </c>
      <c r="B5" s="38">
        <v>100</v>
      </c>
      <c r="C5" s="38">
        <v>100</v>
      </c>
      <c r="D5" s="38">
        <v>80</v>
      </c>
      <c r="E5" s="15">
        <v>92.752506085213199</v>
      </c>
      <c r="F5" s="50">
        <v>1900</v>
      </c>
    </row>
    <row r="6" spans="1:6">
      <c r="A6" s="51" t="s">
        <v>80</v>
      </c>
      <c r="B6" s="38">
        <v>99.458152643694902</v>
      </c>
      <c r="C6" s="38">
        <v>97.451736124018396</v>
      </c>
      <c r="D6" s="38">
        <v>100</v>
      </c>
      <c r="E6" s="15">
        <v>85.131802501038905</v>
      </c>
      <c r="F6" s="50">
        <v>1700</v>
      </c>
    </row>
    <row r="7" spans="1:6">
      <c r="A7" s="51" t="s">
        <v>81</v>
      </c>
      <c r="B7" s="38">
        <v>97.699066996228794</v>
      </c>
      <c r="C7" s="38">
        <v>98.894864750150305</v>
      </c>
      <c r="D7" s="38">
        <v>90</v>
      </c>
      <c r="E7" s="15">
        <v>90.325433655593301</v>
      </c>
      <c r="F7" s="50">
        <v>1800</v>
      </c>
    </row>
    <row r="8" spans="1:6">
      <c r="A8" s="51" t="s">
        <v>82</v>
      </c>
      <c r="B8" s="38">
        <v>100</v>
      </c>
      <c r="C8" s="38">
        <v>100</v>
      </c>
      <c r="D8" s="38">
        <v>90</v>
      </c>
      <c r="E8" s="15">
        <v>91.871138633383097</v>
      </c>
      <c r="F8" s="50">
        <v>1800</v>
      </c>
    </row>
    <row r="9" spans="1:6">
      <c r="A9" s="51" t="s">
        <v>83</v>
      </c>
      <c r="B9" s="38">
        <v>100</v>
      </c>
      <c r="C9" s="38">
        <v>100</v>
      </c>
      <c r="D9" s="38">
        <v>170</v>
      </c>
      <c r="E9" s="15">
        <v>88.217075405801594</v>
      </c>
      <c r="F9" s="50">
        <v>3800</v>
      </c>
    </row>
    <row r="10" spans="1:6">
      <c r="A10" s="51" t="s">
        <v>84</v>
      </c>
      <c r="B10" s="38">
        <v>100</v>
      </c>
      <c r="C10" s="38">
        <v>100</v>
      </c>
      <c r="D10" s="38">
        <v>110</v>
      </c>
      <c r="E10" s="15">
        <v>87.542098121715199</v>
      </c>
      <c r="F10" s="50">
        <v>2300</v>
      </c>
    </row>
    <row r="11" spans="1:6">
      <c r="A11" s="51" t="s">
        <v>85</v>
      </c>
      <c r="B11" s="38">
        <v>100</v>
      </c>
      <c r="C11" s="38">
        <v>100</v>
      </c>
      <c r="D11" s="38">
        <v>90</v>
      </c>
      <c r="E11" s="15">
        <v>88.185174050461001</v>
      </c>
      <c r="F11" s="50">
        <v>1800</v>
      </c>
    </row>
    <row r="12" spans="1:6">
      <c r="A12" s="51" t="s">
        <v>86</v>
      </c>
      <c r="B12" s="38">
        <v>98.571471144773199</v>
      </c>
      <c r="C12" s="38">
        <v>98.336471507337393</v>
      </c>
      <c r="D12" s="38">
        <v>50</v>
      </c>
      <c r="E12" s="15">
        <v>91.138249103747498</v>
      </c>
      <c r="F12" s="50">
        <v>1800</v>
      </c>
    </row>
    <row r="13" spans="1:6">
      <c r="A13" s="51" t="s">
        <v>87</v>
      </c>
      <c r="B13" s="38">
        <v>100</v>
      </c>
      <c r="C13" s="38">
        <v>100</v>
      </c>
      <c r="D13" s="38">
        <v>240</v>
      </c>
      <c r="E13" s="15">
        <v>89.753923385890602</v>
      </c>
      <c r="F13" s="50">
        <v>5400</v>
      </c>
    </row>
    <row r="14" spans="1:6">
      <c r="A14" s="51" t="s">
        <v>88</v>
      </c>
      <c r="B14" s="38">
        <v>100</v>
      </c>
      <c r="C14" s="38">
        <v>100</v>
      </c>
      <c r="D14" s="38">
        <v>110</v>
      </c>
      <c r="E14" s="15">
        <v>89.609093525679697</v>
      </c>
      <c r="F14" s="50">
        <v>2600</v>
      </c>
    </row>
    <row r="15" spans="1:6">
      <c r="A15" s="51" t="s">
        <v>89</v>
      </c>
      <c r="B15" s="38">
        <v>99.953392441294895</v>
      </c>
      <c r="C15" s="38">
        <v>92.628485713528505</v>
      </c>
      <c r="D15" s="38">
        <v>50</v>
      </c>
      <c r="E15" s="15">
        <v>86.885280237982997</v>
      </c>
      <c r="F15" s="50">
        <v>1700</v>
      </c>
    </row>
    <row r="16" spans="1:6">
      <c r="A16" s="51" t="s">
        <v>90</v>
      </c>
      <c r="B16" s="38">
        <v>100</v>
      </c>
      <c r="C16" s="38">
        <v>100</v>
      </c>
      <c r="D16" s="38">
        <v>90</v>
      </c>
      <c r="E16" s="15">
        <v>88.743880674686906</v>
      </c>
      <c r="F16" s="50">
        <v>1800</v>
      </c>
    </row>
    <row r="17" spans="1:6">
      <c r="A17" s="51" t="s">
        <v>91</v>
      </c>
      <c r="B17" s="38">
        <v>99.715246853453493</v>
      </c>
      <c r="C17" s="38">
        <v>99.7436633140439</v>
      </c>
      <c r="D17" s="38">
        <v>150</v>
      </c>
      <c r="E17" s="15">
        <v>88.845951570612996</v>
      </c>
      <c r="F17" s="50">
        <v>2900</v>
      </c>
    </row>
    <row r="18" spans="1:6">
      <c r="A18" s="51" t="s">
        <v>92</v>
      </c>
      <c r="B18" s="38">
        <v>100</v>
      </c>
      <c r="C18" s="38">
        <v>100</v>
      </c>
      <c r="D18" s="38">
        <v>80</v>
      </c>
      <c r="E18" s="15">
        <v>91.527675806414905</v>
      </c>
      <c r="F18" s="50">
        <v>1800</v>
      </c>
    </row>
    <row r="19" spans="1:6">
      <c r="A19" s="51" t="s">
        <v>93</v>
      </c>
      <c r="B19" s="38">
        <v>100</v>
      </c>
      <c r="C19" s="38">
        <v>100</v>
      </c>
      <c r="D19" s="38">
        <v>90</v>
      </c>
      <c r="E19" s="15">
        <v>91.127658710358403</v>
      </c>
      <c r="F19" s="50">
        <v>1900</v>
      </c>
    </row>
    <row r="20" spans="1:6">
      <c r="A20" s="51" t="s">
        <v>94</v>
      </c>
      <c r="B20" s="38">
        <v>100</v>
      </c>
      <c r="C20" s="38">
        <v>100</v>
      </c>
      <c r="D20" s="38">
        <v>90</v>
      </c>
      <c r="E20" s="15">
        <v>92.0642291654557</v>
      </c>
      <c r="F20" s="50">
        <v>1800</v>
      </c>
    </row>
    <row r="21" spans="1:6">
      <c r="A21" s="51" t="s">
        <v>95</v>
      </c>
      <c r="B21" s="38">
        <v>100</v>
      </c>
      <c r="C21" s="38">
        <v>100</v>
      </c>
      <c r="D21" s="38">
        <v>100</v>
      </c>
      <c r="E21" s="15">
        <v>91.779265429046802</v>
      </c>
      <c r="F21" s="50">
        <v>2400</v>
      </c>
    </row>
    <row r="22" spans="1:6">
      <c r="A22" s="51" t="s">
        <v>96</v>
      </c>
      <c r="B22" s="38">
        <v>100</v>
      </c>
      <c r="C22" s="38">
        <v>100</v>
      </c>
      <c r="D22" s="38">
        <v>80</v>
      </c>
      <c r="E22" s="15">
        <v>91.244609464324597</v>
      </c>
      <c r="F22" s="50">
        <v>1700</v>
      </c>
    </row>
    <row r="23" spans="1:6">
      <c r="A23" s="51" t="s">
        <v>97</v>
      </c>
      <c r="B23" s="38">
        <v>100</v>
      </c>
      <c r="C23" s="38">
        <v>100</v>
      </c>
      <c r="D23" s="38">
        <v>90</v>
      </c>
      <c r="E23" s="15">
        <v>88.250251616120707</v>
      </c>
      <c r="F23" s="50">
        <v>1700</v>
      </c>
    </row>
    <row r="24" spans="1:6">
      <c r="A24" s="51" t="s">
        <v>98</v>
      </c>
      <c r="B24" s="38">
        <v>100</v>
      </c>
      <c r="C24" s="38">
        <v>100</v>
      </c>
      <c r="D24" s="38">
        <v>120</v>
      </c>
      <c r="E24" s="15">
        <v>90.150944735303895</v>
      </c>
      <c r="F24" s="50">
        <v>2500</v>
      </c>
    </row>
    <row r="25" spans="1:6">
      <c r="A25" s="51" t="s">
        <v>99</v>
      </c>
      <c r="B25" s="38">
        <v>100</v>
      </c>
      <c r="C25" s="38">
        <v>100</v>
      </c>
      <c r="D25" s="38">
        <v>120</v>
      </c>
      <c r="E25" s="15">
        <v>89.313498163549895</v>
      </c>
      <c r="F25" s="50">
        <v>2400</v>
      </c>
    </row>
    <row r="26" spans="1:6">
      <c r="A26" s="51" t="s">
        <v>100</v>
      </c>
      <c r="B26" s="38">
        <v>100</v>
      </c>
      <c r="C26" s="38">
        <v>100</v>
      </c>
      <c r="D26" s="38">
        <v>130</v>
      </c>
      <c r="E26" s="15">
        <v>88.511498708828697</v>
      </c>
      <c r="F26" s="50">
        <v>2500</v>
      </c>
    </row>
    <row r="27" spans="1:6">
      <c r="A27" s="51" t="s">
        <v>101</v>
      </c>
      <c r="B27" s="38">
        <v>100</v>
      </c>
      <c r="C27" s="38">
        <v>100</v>
      </c>
      <c r="D27" s="38">
        <v>100</v>
      </c>
      <c r="E27" s="15">
        <v>86.791357432947393</v>
      </c>
      <c r="F27" s="50">
        <v>2000</v>
      </c>
    </row>
    <row r="28" spans="1:6">
      <c r="A28" s="51" t="s">
        <v>102</v>
      </c>
      <c r="B28" s="38">
        <v>100</v>
      </c>
      <c r="C28" s="38">
        <v>100</v>
      </c>
      <c r="D28" s="38">
        <v>90</v>
      </c>
      <c r="E28" s="15">
        <v>89.826933837311103</v>
      </c>
      <c r="F28" s="50">
        <v>1900</v>
      </c>
    </row>
    <row r="29" spans="1:6">
      <c r="A29" s="51" t="s">
        <v>103</v>
      </c>
      <c r="B29" s="38">
        <v>100</v>
      </c>
      <c r="C29" s="38">
        <v>100</v>
      </c>
      <c r="D29" s="38">
        <v>90</v>
      </c>
      <c r="E29" s="15">
        <v>90.407560634216694</v>
      </c>
      <c r="F29" s="50">
        <v>1900</v>
      </c>
    </row>
    <row r="30" spans="1:6">
      <c r="A30" s="51" t="s">
        <v>104</v>
      </c>
      <c r="B30" s="38">
        <v>100</v>
      </c>
      <c r="C30" s="38">
        <v>100</v>
      </c>
      <c r="D30" s="38">
        <v>100</v>
      </c>
      <c r="E30" s="15">
        <v>87.028523216589406</v>
      </c>
      <c r="F30" s="50">
        <v>1700</v>
      </c>
    </row>
    <row r="31" spans="1:6">
      <c r="A31" s="51" t="s">
        <v>105</v>
      </c>
      <c r="B31" s="38">
        <v>100</v>
      </c>
      <c r="C31" s="38">
        <v>100</v>
      </c>
      <c r="D31" s="38">
        <v>100</v>
      </c>
      <c r="E31" s="15">
        <v>92.886658954859399</v>
      </c>
      <c r="F31" s="50">
        <v>2000</v>
      </c>
    </row>
    <row r="32" spans="1:6">
      <c r="A32" s="51" t="s">
        <v>106</v>
      </c>
      <c r="B32" s="38">
        <v>100</v>
      </c>
      <c r="C32" s="38">
        <v>100</v>
      </c>
      <c r="D32" s="38">
        <v>90</v>
      </c>
      <c r="E32" s="15">
        <v>89.644406872706</v>
      </c>
      <c r="F32" s="50">
        <v>2000</v>
      </c>
    </row>
    <row r="33" spans="1:6">
      <c r="A33" s="51" t="s">
        <v>107</v>
      </c>
      <c r="B33" s="38">
        <v>100</v>
      </c>
      <c r="C33" s="38">
        <v>100</v>
      </c>
      <c r="D33" s="38">
        <v>80</v>
      </c>
      <c r="E33" s="15">
        <v>83.968066397086503</v>
      </c>
      <c r="F33" s="50">
        <v>1700</v>
      </c>
    </row>
    <row r="34" spans="1:6">
      <c r="A34" s="51" t="s">
        <v>108</v>
      </c>
      <c r="B34" s="38">
        <v>97.675006298657493</v>
      </c>
      <c r="C34" s="38">
        <v>98.445159885661397</v>
      </c>
      <c r="D34" s="38">
        <v>80</v>
      </c>
      <c r="E34" s="15">
        <v>89.265550399670701</v>
      </c>
      <c r="F34" s="50">
        <v>1800</v>
      </c>
    </row>
    <row r="35" spans="1:6">
      <c r="A35" s="51" t="s">
        <v>109</v>
      </c>
      <c r="B35" s="38">
        <v>100</v>
      </c>
      <c r="C35" s="38">
        <v>100</v>
      </c>
      <c r="D35" s="38">
        <v>100</v>
      </c>
      <c r="E35" s="15">
        <v>89.737452352598297</v>
      </c>
      <c r="F35" s="50">
        <v>2200</v>
      </c>
    </row>
    <row r="36" spans="1:6">
      <c r="A36" s="51" t="s">
        <v>110</v>
      </c>
      <c r="B36" s="38">
        <v>99.399249422504298</v>
      </c>
      <c r="C36" s="38">
        <v>99.810940905810895</v>
      </c>
      <c r="D36" s="38">
        <v>120</v>
      </c>
      <c r="E36" s="15">
        <v>81.031211900065898</v>
      </c>
      <c r="F36" s="50">
        <v>2400</v>
      </c>
    </row>
    <row r="37" spans="1:6">
      <c r="A37" s="51" t="s">
        <v>111</v>
      </c>
      <c r="B37" s="38">
        <v>100</v>
      </c>
      <c r="C37" s="38">
        <v>100</v>
      </c>
      <c r="D37" s="38">
        <v>140</v>
      </c>
      <c r="E37" s="15">
        <v>89.270181834303699</v>
      </c>
      <c r="F37" s="50">
        <v>3600</v>
      </c>
    </row>
    <row r="38" spans="1:6">
      <c r="A38" s="51" t="s">
        <v>112</v>
      </c>
      <c r="B38" s="38">
        <v>100</v>
      </c>
      <c r="C38" s="38">
        <v>100</v>
      </c>
      <c r="D38" s="38">
        <v>90</v>
      </c>
      <c r="E38" s="15">
        <v>87.351670860989103</v>
      </c>
      <c r="F38" s="50">
        <v>1600</v>
      </c>
    </row>
    <row r="39" spans="1:6">
      <c r="A39" s="51" t="s">
        <v>113</v>
      </c>
      <c r="B39" s="38">
        <v>100</v>
      </c>
      <c r="C39" s="38">
        <v>100</v>
      </c>
      <c r="D39" s="38">
        <v>140</v>
      </c>
      <c r="E39" s="15">
        <v>89.029229596406594</v>
      </c>
      <c r="F39" s="50">
        <v>2500</v>
      </c>
    </row>
    <row r="40" spans="1:6">
      <c r="A40" s="51" t="s">
        <v>114</v>
      </c>
      <c r="B40" s="38">
        <v>100</v>
      </c>
      <c r="C40" s="38">
        <v>100</v>
      </c>
      <c r="D40" s="38">
        <v>90</v>
      </c>
      <c r="E40" s="15">
        <v>90.9531993602575</v>
      </c>
      <c r="F40" s="50">
        <v>1700</v>
      </c>
    </row>
    <row r="41" spans="1:6">
      <c r="A41" s="51" t="s">
        <v>115</v>
      </c>
      <c r="B41" s="38">
        <v>97.698846039351196</v>
      </c>
      <c r="C41" s="38">
        <v>98.778102793569701</v>
      </c>
      <c r="D41" s="38">
        <v>100</v>
      </c>
      <c r="E41" s="15">
        <v>83.241167206460304</v>
      </c>
      <c r="F41" s="50">
        <v>1800</v>
      </c>
    </row>
    <row r="42" spans="1:6">
      <c r="A42" s="51" t="s">
        <v>116</v>
      </c>
      <c r="B42" s="38">
        <v>100</v>
      </c>
      <c r="C42" s="38">
        <v>100</v>
      </c>
      <c r="D42" s="38">
        <v>120</v>
      </c>
      <c r="E42" s="15">
        <v>88.686567399330499</v>
      </c>
      <c r="F42" s="50">
        <v>2500</v>
      </c>
    </row>
    <row r="43" spans="1:6">
      <c r="A43" s="51" t="s">
        <v>117</v>
      </c>
      <c r="B43" s="38">
        <v>100</v>
      </c>
      <c r="C43" s="38">
        <v>100</v>
      </c>
      <c r="D43" s="38">
        <v>60</v>
      </c>
      <c r="E43" s="15">
        <v>90.659237785673696</v>
      </c>
      <c r="F43" s="50">
        <v>1900</v>
      </c>
    </row>
    <row r="44" spans="1:6">
      <c r="A44" s="51" t="s">
        <v>118</v>
      </c>
      <c r="B44" s="38">
        <v>100</v>
      </c>
      <c r="C44" s="38">
        <v>100</v>
      </c>
      <c r="D44" s="38">
        <v>90</v>
      </c>
      <c r="E44" s="15">
        <v>91.079239538115104</v>
      </c>
      <c r="F44" s="50">
        <v>1800</v>
      </c>
    </row>
    <row r="45" spans="1:6">
      <c r="A45" s="51" t="s">
        <v>119</v>
      </c>
      <c r="B45" s="38">
        <v>100</v>
      </c>
      <c r="C45" s="38">
        <v>100</v>
      </c>
      <c r="D45" s="38">
        <v>100</v>
      </c>
      <c r="E45" s="15">
        <v>92.888052850843394</v>
      </c>
      <c r="F45" s="50">
        <v>1900</v>
      </c>
    </row>
    <row r="46" spans="1:6">
      <c r="A46" s="51" t="s">
        <v>120</v>
      </c>
      <c r="B46" s="38">
        <v>100</v>
      </c>
      <c r="C46" s="38">
        <v>100</v>
      </c>
      <c r="D46" s="38">
        <v>90</v>
      </c>
      <c r="E46" s="15">
        <v>89.183923552493297</v>
      </c>
      <c r="F46" s="50">
        <v>1800</v>
      </c>
    </row>
    <row r="47" spans="1:6">
      <c r="A47" s="51" t="s">
        <v>121</v>
      </c>
      <c r="B47" s="38">
        <v>100</v>
      </c>
      <c r="C47" s="38">
        <v>100</v>
      </c>
      <c r="D47" s="38">
        <v>200</v>
      </c>
      <c r="E47" s="15">
        <v>88.222621626151096</v>
      </c>
      <c r="F47" s="50">
        <v>5600</v>
      </c>
    </row>
    <row r="48" spans="1:6">
      <c r="A48" s="51" t="s">
        <v>122</v>
      </c>
      <c r="B48" s="38">
        <v>100</v>
      </c>
      <c r="C48" s="38">
        <v>100</v>
      </c>
      <c r="D48" s="38">
        <v>90</v>
      </c>
      <c r="E48" s="15">
        <v>89.004583333271896</v>
      </c>
      <c r="F48" s="50">
        <v>2000</v>
      </c>
    </row>
    <row r="49" spans="1:6">
      <c r="A49" s="51" t="s">
        <v>123</v>
      </c>
      <c r="B49" s="38">
        <v>100</v>
      </c>
      <c r="C49" s="38">
        <v>100</v>
      </c>
      <c r="D49" s="38">
        <v>90</v>
      </c>
      <c r="E49" s="15">
        <v>88.722700191629102</v>
      </c>
      <c r="F49" s="50">
        <v>1700</v>
      </c>
    </row>
    <row r="50" spans="1:6">
      <c r="A50" s="51" t="s">
        <v>124</v>
      </c>
      <c r="B50" s="38">
        <v>100</v>
      </c>
      <c r="C50" s="38">
        <v>100</v>
      </c>
      <c r="D50" s="38">
        <v>80</v>
      </c>
      <c r="E50" s="15">
        <v>90.470530862769294</v>
      </c>
      <c r="F50" s="50">
        <v>1800</v>
      </c>
    </row>
    <row r="51" spans="1:6">
      <c r="A51" s="51" t="s">
        <v>125</v>
      </c>
      <c r="B51" s="38">
        <v>100</v>
      </c>
      <c r="C51" s="38">
        <v>100</v>
      </c>
      <c r="D51" s="38">
        <v>100</v>
      </c>
      <c r="E51" s="15">
        <v>85.77216908119</v>
      </c>
      <c r="F51" s="50">
        <v>1900</v>
      </c>
    </row>
    <row r="52" spans="1:6">
      <c r="A52" s="51" t="s">
        <v>126</v>
      </c>
      <c r="B52" s="38">
        <v>100</v>
      </c>
      <c r="C52" s="38">
        <v>100</v>
      </c>
      <c r="D52" s="38">
        <v>90</v>
      </c>
      <c r="E52" s="15">
        <v>89.454998507979397</v>
      </c>
      <c r="F52" s="50">
        <v>1700</v>
      </c>
    </row>
    <row r="53" spans="1:6">
      <c r="A53" s="51" t="s">
        <v>127</v>
      </c>
      <c r="B53" s="38">
        <v>98.484285081916696</v>
      </c>
      <c r="C53" s="38">
        <v>95.249943720695697</v>
      </c>
      <c r="D53" s="38">
        <v>140</v>
      </c>
      <c r="E53" s="15">
        <v>88.582860892083602</v>
      </c>
      <c r="F53" s="50">
        <v>2600</v>
      </c>
    </row>
    <row r="54" spans="1:6">
      <c r="A54" s="51" t="s">
        <v>128</v>
      </c>
      <c r="B54" s="38">
        <v>100</v>
      </c>
      <c r="C54" s="38">
        <v>100</v>
      </c>
      <c r="D54" s="38">
        <v>60</v>
      </c>
      <c r="E54" s="15">
        <v>88.671267821097103</v>
      </c>
      <c r="F54" s="50">
        <v>1700</v>
      </c>
    </row>
    <row r="55" spans="1:6">
      <c r="A55" s="40" t="s">
        <v>129</v>
      </c>
      <c r="B55" s="41"/>
      <c r="C55" s="41"/>
      <c r="D55" s="41"/>
      <c r="E55" s="41"/>
      <c r="F55" s="41"/>
    </row>
    <row r="56" spans="1:6">
      <c r="A56" s="52" t="s">
        <v>131</v>
      </c>
      <c r="B56" s="38">
        <v>100</v>
      </c>
      <c r="C56" s="38">
        <v>100</v>
      </c>
      <c r="D56" s="38">
        <v>70</v>
      </c>
      <c r="E56" s="15">
        <v>86.279955328055095</v>
      </c>
      <c r="F56" s="50">
        <v>1800</v>
      </c>
    </row>
    <row r="57" spans="1:6">
      <c r="A57" s="52" t="s">
        <v>180</v>
      </c>
      <c r="B57" s="38">
        <v>98.244781783681304</v>
      </c>
      <c r="C57" s="38">
        <v>94</v>
      </c>
      <c r="D57" s="38">
        <v>50</v>
      </c>
      <c r="E57" s="15">
        <v>91.670898933468806</v>
      </c>
      <c r="F57" s="50">
        <v>1800</v>
      </c>
    </row>
    <row r="58" spans="1:6">
      <c r="A58" s="16" t="s">
        <v>133</v>
      </c>
      <c r="B58" s="8">
        <v>100</v>
      </c>
      <c r="C58" s="8">
        <v>100</v>
      </c>
      <c r="D58" s="8">
        <v>190</v>
      </c>
      <c r="E58" s="20">
        <v>93.660035239650099</v>
      </c>
      <c r="F58" s="17">
        <v>4300</v>
      </c>
    </row>
    <row r="59" spans="1:6">
      <c r="A59" s="10" t="s">
        <v>181</v>
      </c>
    </row>
    <row r="60" spans="1:6">
      <c r="A60" s="10" t="s">
        <v>183</v>
      </c>
    </row>
    <row r="61" spans="1:6">
      <c r="A61" s="10" t="s">
        <v>137</v>
      </c>
    </row>
  </sheetData>
  <mergeCells count="4">
    <mergeCell ref="E2:F2"/>
    <mergeCell ref="B2:D2"/>
    <mergeCell ref="A55:F55"/>
    <mergeCell ref="A2:A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K34"/>
  <sheetViews>
    <sheetView workbookViewId="0"/>
  </sheetViews>
  <sheetFormatPr defaultRowHeight="15"/>
  <cols>
    <col min="1" max="1" width="26" customWidth="1"/>
    <col min="2" max="11" width="16" customWidth="1"/>
  </cols>
  <sheetData>
    <row r="1" spans="1:11">
      <c r="A1" s="2" t="s">
        <v>42</v>
      </c>
    </row>
    <row r="2" spans="1:11">
      <c r="A2" s="43" t="s">
        <v>229</v>
      </c>
      <c r="B2" s="66">
        <v>2003</v>
      </c>
      <c r="C2" s="45"/>
      <c r="D2" s="45"/>
      <c r="E2" s="45"/>
      <c r="F2" s="45"/>
      <c r="G2" s="66">
        <v>2005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13.8088</v>
      </c>
      <c r="C4" s="38">
        <v>3.069</v>
      </c>
      <c r="D4" s="38">
        <v>10.739800000000001</v>
      </c>
      <c r="E4" s="38">
        <v>4.6543999999999999</v>
      </c>
      <c r="F4" s="38">
        <v>6.0853999999999999</v>
      </c>
      <c r="G4" s="15">
        <v>13.3003</v>
      </c>
      <c r="H4" s="38">
        <v>3.1631999999999998</v>
      </c>
      <c r="I4" s="38">
        <v>10.1371</v>
      </c>
      <c r="J4" s="38">
        <v>3.1968999999999999</v>
      </c>
      <c r="K4" s="38">
        <v>6.9402999999999997</v>
      </c>
    </row>
    <row r="5" spans="1:11">
      <c r="A5" s="37" t="s">
        <v>263</v>
      </c>
      <c r="B5" s="38">
        <v>14.160299999999999</v>
      </c>
      <c r="C5" s="38">
        <v>3.4649999999999999</v>
      </c>
      <c r="D5" s="38">
        <v>10.695399999999999</v>
      </c>
      <c r="E5" s="38">
        <v>5.3906999999999998</v>
      </c>
      <c r="F5" s="38">
        <v>5.3047000000000004</v>
      </c>
      <c r="G5" s="15">
        <v>12.839</v>
      </c>
      <c r="H5" s="38">
        <v>3.0691000000000002</v>
      </c>
      <c r="I5" s="38">
        <v>9.7698999999999998</v>
      </c>
      <c r="J5" s="38">
        <v>3.3108</v>
      </c>
      <c r="K5" s="38">
        <v>6.4591000000000003</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9.9765999999999995</v>
      </c>
      <c r="C7" s="38">
        <v>1.2504999999999999</v>
      </c>
      <c r="D7" s="38">
        <v>8.7261000000000006</v>
      </c>
      <c r="E7" s="38">
        <v>3.9016999999999999</v>
      </c>
      <c r="F7" s="38">
        <v>4.8243999999999998</v>
      </c>
      <c r="G7" s="15">
        <v>10.5214</v>
      </c>
      <c r="H7" s="38">
        <v>1.3398000000000001</v>
      </c>
      <c r="I7" s="38">
        <v>9.1816999999999993</v>
      </c>
      <c r="J7" s="38">
        <v>2.5065</v>
      </c>
      <c r="K7" s="38">
        <v>6.6750999999999996</v>
      </c>
    </row>
    <row r="8" spans="1:11">
      <c r="A8" s="51" t="s">
        <v>141</v>
      </c>
      <c r="B8" s="42" t="s">
        <v>248</v>
      </c>
      <c r="C8" s="42" t="s">
        <v>248</v>
      </c>
      <c r="D8" s="42" t="s">
        <v>248</v>
      </c>
      <c r="E8" s="42" t="s">
        <v>248</v>
      </c>
      <c r="F8" s="42" t="s">
        <v>248</v>
      </c>
      <c r="G8" s="15">
        <v>14.2676</v>
      </c>
      <c r="H8" s="38">
        <v>8.1135000000000002</v>
      </c>
      <c r="I8" s="38">
        <v>6.1540999999999997</v>
      </c>
      <c r="J8" s="38">
        <v>4.5000999999999998</v>
      </c>
      <c r="K8" s="38">
        <v>1.6539999999999999</v>
      </c>
    </row>
    <row r="9" spans="1:11">
      <c r="A9" s="51" t="s">
        <v>142</v>
      </c>
      <c r="B9" s="42" t="s">
        <v>248</v>
      </c>
      <c r="C9" s="42" t="s">
        <v>248</v>
      </c>
      <c r="D9" s="42" t="s">
        <v>248</v>
      </c>
      <c r="E9" s="42" t="s">
        <v>248</v>
      </c>
      <c r="F9" s="42" t="s">
        <v>248</v>
      </c>
      <c r="G9" s="22" t="s">
        <v>248</v>
      </c>
      <c r="H9" s="42" t="s">
        <v>248</v>
      </c>
      <c r="I9" s="42" t="s">
        <v>248</v>
      </c>
      <c r="J9" s="42" t="s">
        <v>248</v>
      </c>
      <c r="K9" s="42" t="s">
        <v>248</v>
      </c>
    </row>
    <row r="10" spans="1:11">
      <c r="A10" s="51" t="s">
        <v>143</v>
      </c>
      <c r="B10" s="38">
        <v>23.578099999999999</v>
      </c>
      <c r="C10" s="38">
        <v>3.6791</v>
      </c>
      <c r="D10" s="38">
        <v>19.899000000000001</v>
      </c>
      <c r="E10" s="38">
        <v>6.5267999999999997</v>
      </c>
      <c r="F10" s="38">
        <v>13.3721</v>
      </c>
      <c r="G10" s="15">
        <v>17.980699999999999</v>
      </c>
      <c r="H10" s="38">
        <v>6.9897999999999998</v>
      </c>
      <c r="I10" s="38">
        <v>10.9909</v>
      </c>
      <c r="J10" s="38">
        <v>2.6530999999999998</v>
      </c>
      <c r="K10" s="38">
        <v>8.3377999999999997</v>
      </c>
    </row>
    <row r="11" spans="1:11">
      <c r="A11" s="51" t="s">
        <v>144</v>
      </c>
      <c r="B11" s="38">
        <v>14.396100000000001</v>
      </c>
      <c r="C11" s="38">
        <v>2.7724000000000002</v>
      </c>
      <c r="D11" s="38">
        <v>11.623699999999999</v>
      </c>
      <c r="E11" s="38">
        <v>3.6110000000000002</v>
      </c>
      <c r="F11" s="38">
        <v>8.0127000000000006</v>
      </c>
      <c r="G11" s="15">
        <v>12.004300000000001</v>
      </c>
      <c r="H11" s="38">
        <v>2.3786</v>
      </c>
      <c r="I11" s="38">
        <v>9.6257000000000001</v>
      </c>
      <c r="J11" s="38">
        <v>1.7002999999999999</v>
      </c>
      <c r="K11" s="38">
        <v>7.9255000000000004</v>
      </c>
    </row>
    <row r="12" spans="1:11">
      <c r="A12" s="51" t="s">
        <v>145</v>
      </c>
      <c r="B12" s="38">
        <v>17.394200000000001</v>
      </c>
      <c r="C12" s="38">
        <v>4.97</v>
      </c>
      <c r="D12" s="38">
        <v>12.424200000000001</v>
      </c>
      <c r="E12" s="38">
        <v>5.7209000000000003</v>
      </c>
      <c r="F12" s="38">
        <v>6.7032999999999996</v>
      </c>
      <c r="G12" s="15">
        <v>16.482500000000002</v>
      </c>
      <c r="H12" s="38">
        <v>2.4258000000000002</v>
      </c>
      <c r="I12" s="38">
        <v>14.056699999999999</v>
      </c>
      <c r="J12" s="38">
        <v>3.0407999999999999</v>
      </c>
      <c r="K12" s="38">
        <v>11.0159</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16.738099999999999</v>
      </c>
      <c r="C14" s="38">
        <v>8.8402999999999992</v>
      </c>
      <c r="D14" s="38">
        <v>7.8978000000000002</v>
      </c>
      <c r="E14" s="38">
        <v>1.4225000000000001</v>
      </c>
      <c r="F14" s="38">
        <v>6.4752999999999998</v>
      </c>
      <c r="G14" s="15">
        <v>17.842700000000001</v>
      </c>
      <c r="H14" s="38">
        <v>8.4528999999999996</v>
      </c>
      <c r="I14" s="38">
        <v>9.3897999999999993</v>
      </c>
      <c r="J14" s="38">
        <v>2.6589999999999998</v>
      </c>
      <c r="K14" s="38">
        <v>6.7308000000000003</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22" t="s">
        <v>248</v>
      </c>
      <c r="H17" s="42" t="s">
        <v>248</v>
      </c>
      <c r="I17" s="42" t="s">
        <v>248</v>
      </c>
      <c r="J17" s="42" t="s">
        <v>248</v>
      </c>
      <c r="K17" s="42" t="s">
        <v>248</v>
      </c>
    </row>
    <row r="18" spans="1:11">
      <c r="A18" s="51" t="s">
        <v>151</v>
      </c>
      <c r="B18" s="38">
        <v>15.771100000000001</v>
      </c>
      <c r="C18" s="38">
        <v>5.0984999999999996</v>
      </c>
      <c r="D18" s="38">
        <v>10.672599999999999</v>
      </c>
      <c r="E18" s="38">
        <v>3.0373000000000001</v>
      </c>
      <c r="F18" s="38">
        <v>7.6353999999999997</v>
      </c>
      <c r="G18" s="15">
        <v>16.590900000000001</v>
      </c>
      <c r="H18" s="38">
        <v>4.9509999999999996</v>
      </c>
      <c r="I18" s="38">
        <v>11.639900000000001</v>
      </c>
      <c r="J18" s="38">
        <v>1.9453</v>
      </c>
      <c r="K18" s="38">
        <v>9.6944999999999997</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22" t="s">
        <v>248</v>
      </c>
      <c r="H21" s="42" t="s">
        <v>248</v>
      </c>
      <c r="I21" s="42" t="s">
        <v>248</v>
      </c>
      <c r="J21" s="42" t="s">
        <v>248</v>
      </c>
      <c r="K21" s="42" t="s">
        <v>248</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16.261500000000002</v>
      </c>
      <c r="C24" s="38">
        <v>6.6897000000000002</v>
      </c>
      <c r="D24" s="38">
        <v>9.5717999999999996</v>
      </c>
      <c r="E24" s="38">
        <v>9.1403999999999996</v>
      </c>
      <c r="F24" s="42" t="s">
        <v>70</v>
      </c>
      <c r="G24" s="15">
        <v>11.354799999999999</v>
      </c>
      <c r="H24" s="38">
        <v>4.0308999999999999</v>
      </c>
      <c r="I24" s="38">
        <v>7.3238000000000003</v>
      </c>
      <c r="J24" s="38">
        <v>5.3933999999999997</v>
      </c>
      <c r="K24" s="38">
        <v>1.9303999999999999</v>
      </c>
    </row>
    <row r="25" spans="1:11">
      <c r="A25" s="51" t="s">
        <v>157</v>
      </c>
      <c r="B25" s="42" t="s">
        <v>248</v>
      </c>
      <c r="C25" s="42" t="s">
        <v>248</v>
      </c>
      <c r="D25" s="42" t="s">
        <v>248</v>
      </c>
      <c r="E25" s="42" t="s">
        <v>248</v>
      </c>
      <c r="F25" s="42" t="s">
        <v>248</v>
      </c>
      <c r="G25" s="22" t="s">
        <v>248</v>
      </c>
      <c r="H25" s="42" t="s">
        <v>248</v>
      </c>
      <c r="I25" s="42" t="s">
        <v>248</v>
      </c>
      <c r="J25" s="42" t="s">
        <v>248</v>
      </c>
      <c r="K25" s="42" t="s">
        <v>248</v>
      </c>
    </row>
    <row r="26" spans="1:11">
      <c r="A26" s="51" t="s">
        <v>158</v>
      </c>
      <c r="B26" s="38">
        <v>12.3439</v>
      </c>
      <c r="C26" s="38">
        <v>1.9417</v>
      </c>
      <c r="D26" s="38">
        <v>10.402200000000001</v>
      </c>
      <c r="E26" s="38">
        <v>4.9104999999999999</v>
      </c>
      <c r="F26" s="38">
        <v>5.4916999999999998</v>
      </c>
      <c r="G26" s="15">
        <v>11.670299999999999</v>
      </c>
      <c r="H26" s="38">
        <v>1.9851000000000001</v>
      </c>
      <c r="I26" s="38">
        <v>9.6851000000000003</v>
      </c>
      <c r="J26" s="38">
        <v>4.5457000000000001</v>
      </c>
      <c r="K26" s="38">
        <v>5.1444999999999999</v>
      </c>
    </row>
    <row r="27" spans="1:11">
      <c r="A27" s="51" t="s">
        <v>159</v>
      </c>
      <c r="B27" s="42" t="s">
        <v>248</v>
      </c>
      <c r="C27" s="42" t="s">
        <v>248</v>
      </c>
      <c r="D27" s="42" t="s">
        <v>248</v>
      </c>
      <c r="E27" s="42" t="s">
        <v>248</v>
      </c>
      <c r="F27" s="42" t="s">
        <v>248</v>
      </c>
      <c r="G27" s="22" t="s">
        <v>248</v>
      </c>
      <c r="H27" s="42" t="s">
        <v>248</v>
      </c>
      <c r="I27" s="42" t="s">
        <v>248</v>
      </c>
      <c r="J27" s="42" t="s">
        <v>248</v>
      </c>
      <c r="K27" s="42" t="s">
        <v>248</v>
      </c>
    </row>
    <row r="28" spans="1:11">
      <c r="A28" s="51" t="s">
        <v>160</v>
      </c>
      <c r="B28" s="42" t="s">
        <v>248</v>
      </c>
      <c r="C28" s="42" t="s">
        <v>248</v>
      </c>
      <c r="D28" s="42" t="s">
        <v>248</v>
      </c>
      <c r="E28" s="42" t="s">
        <v>248</v>
      </c>
      <c r="F28" s="42" t="s">
        <v>248</v>
      </c>
      <c r="G28" s="22" t="s">
        <v>248</v>
      </c>
      <c r="H28" s="42" t="s">
        <v>248</v>
      </c>
      <c r="I28" s="42" t="s">
        <v>248</v>
      </c>
      <c r="J28" s="42" t="s">
        <v>248</v>
      </c>
      <c r="K28" s="42" t="s">
        <v>248</v>
      </c>
    </row>
    <row r="29" spans="1:11">
      <c r="A29" s="51" t="s">
        <v>161</v>
      </c>
      <c r="B29" s="38">
        <v>15.244999999999999</v>
      </c>
      <c r="C29" s="38">
        <v>1.7681</v>
      </c>
      <c r="D29" s="38">
        <v>13.477</v>
      </c>
      <c r="E29" s="38">
        <v>3.0918000000000001</v>
      </c>
      <c r="F29" s="38">
        <v>10.385199999999999</v>
      </c>
      <c r="G29" s="15">
        <v>12.0954</v>
      </c>
      <c r="H29" s="38">
        <v>0.9788</v>
      </c>
      <c r="I29" s="38">
        <v>11.1166</v>
      </c>
      <c r="J29" s="38">
        <v>0.94979999999999998</v>
      </c>
      <c r="K29" s="38">
        <v>10.1668</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22" t="s">
        <v>248</v>
      </c>
      <c r="H31" s="42" t="s">
        <v>248</v>
      </c>
      <c r="I31" s="42" t="s">
        <v>248</v>
      </c>
      <c r="J31" s="42" t="s">
        <v>248</v>
      </c>
      <c r="K31" s="42" t="s">
        <v>248</v>
      </c>
    </row>
    <row r="32" spans="1:11">
      <c r="A32" s="51" t="s">
        <v>164</v>
      </c>
      <c r="B32" s="38">
        <v>11.362299999999999</v>
      </c>
      <c r="C32" s="38">
        <v>1.4821</v>
      </c>
      <c r="D32" s="38">
        <v>9.8802000000000003</v>
      </c>
      <c r="E32" s="38">
        <v>6.6496000000000004</v>
      </c>
      <c r="F32" s="38">
        <v>3.2305999999999999</v>
      </c>
      <c r="G32" s="15">
        <v>11.113099999999999</v>
      </c>
      <c r="H32" s="38">
        <v>3.0099</v>
      </c>
      <c r="I32" s="38">
        <v>8.1031999999999993</v>
      </c>
      <c r="J32" s="38">
        <v>3.6652999999999998</v>
      </c>
      <c r="K32" s="38">
        <v>4.4379</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K34"/>
  <sheetViews>
    <sheetView workbookViewId="0"/>
  </sheetViews>
  <sheetFormatPr defaultRowHeight="15"/>
  <cols>
    <col min="1" max="1" width="26" customWidth="1"/>
    <col min="2" max="11" width="16" customWidth="1"/>
  </cols>
  <sheetData>
    <row r="1" spans="1:11">
      <c r="A1" s="2" t="s">
        <v>43</v>
      </c>
    </row>
    <row r="2" spans="1:11">
      <c r="A2" s="43" t="s">
        <v>229</v>
      </c>
      <c r="B2" s="66">
        <v>2007</v>
      </c>
      <c r="C2" s="45"/>
      <c r="D2" s="45"/>
      <c r="E2" s="45"/>
      <c r="F2" s="45"/>
      <c r="G2" s="66">
        <v>2009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12.5312</v>
      </c>
      <c r="C4" s="38">
        <v>3.7528999999999999</v>
      </c>
      <c r="D4" s="38">
        <v>8.7782999999999998</v>
      </c>
      <c r="E4" s="38">
        <v>2.3826999999999998</v>
      </c>
      <c r="F4" s="38">
        <v>6.3956999999999997</v>
      </c>
      <c r="G4" s="15">
        <v>12.834300000000001</v>
      </c>
      <c r="H4" s="38">
        <v>2.8037999999999998</v>
      </c>
      <c r="I4" s="38">
        <v>10.0304</v>
      </c>
      <c r="J4" s="38">
        <v>1.9536</v>
      </c>
      <c r="K4" s="38">
        <v>8.0768000000000004</v>
      </c>
    </row>
    <row r="5" spans="1:11">
      <c r="A5" s="37" t="s">
        <v>263</v>
      </c>
      <c r="B5" s="38">
        <v>12.5722</v>
      </c>
      <c r="C5" s="38">
        <v>3.6543999999999999</v>
      </c>
      <c r="D5" s="38">
        <v>8.9177999999999997</v>
      </c>
      <c r="E5" s="38">
        <v>2.6716000000000002</v>
      </c>
      <c r="F5" s="38">
        <v>6.2462</v>
      </c>
      <c r="G5" s="15">
        <v>13.322900000000001</v>
      </c>
      <c r="H5" s="38">
        <v>2.8496000000000001</v>
      </c>
      <c r="I5" s="38">
        <v>10.4733</v>
      </c>
      <c r="J5" s="38">
        <v>1.8372999999999999</v>
      </c>
      <c r="K5" s="38">
        <v>8.6359999999999992</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10.543699999999999</v>
      </c>
      <c r="C7" s="38">
        <v>3.2921999999999998</v>
      </c>
      <c r="D7" s="38">
        <v>7.2515000000000001</v>
      </c>
      <c r="E7" s="38">
        <v>1.8169</v>
      </c>
      <c r="F7" s="38">
        <v>5.4345999999999997</v>
      </c>
      <c r="G7" s="15">
        <v>11.188700000000001</v>
      </c>
      <c r="H7" s="38">
        <v>1.2663</v>
      </c>
      <c r="I7" s="38">
        <v>9.9223999999999997</v>
      </c>
      <c r="J7" s="38">
        <v>1.1501999999999999</v>
      </c>
      <c r="K7" s="38">
        <v>8.7721999999999998</v>
      </c>
    </row>
    <row r="8" spans="1:11">
      <c r="A8" s="51" t="s">
        <v>141</v>
      </c>
      <c r="B8" s="38">
        <v>16.488700000000001</v>
      </c>
      <c r="C8" s="38">
        <v>4.2618</v>
      </c>
      <c r="D8" s="38">
        <v>12.226900000000001</v>
      </c>
      <c r="E8" s="38">
        <v>6.8281000000000001</v>
      </c>
      <c r="F8" s="38">
        <v>5.3987999999999996</v>
      </c>
      <c r="G8" s="15">
        <v>16.763200000000001</v>
      </c>
      <c r="H8" s="38">
        <v>6.3543000000000003</v>
      </c>
      <c r="I8" s="38">
        <v>10.409000000000001</v>
      </c>
      <c r="J8" s="38">
        <v>3.3860999999999999</v>
      </c>
      <c r="K8" s="38">
        <v>7.0228999999999999</v>
      </c>
    </row>
    <row r="9" spans="1:11">
      <c r="A9" s="51" t="s">
        <v>142</v>
      </c>
      <c r="B9" s="42" t="s">
        <v>248</v>
      </c>
      <c r="C9" s="42" t="s">
        <v>248</v>
      </c>
      <c r="D9" s="42" t="s">
        <v>248</v>
      </c>
      <c r="E9" s="42" t="s">
        <v>248</v>
      </c>
      <c r="F9" s="42" t="s">
        <v>248</v>
      </c>
      <c r="G9" s="15">
        <v>17.636299999999999</v>
      </c>
      <c r="H9" s="38">
        <v>10.98</v>
      </c>
      <c r="I9" s="38">
        <v>6.6563999999999997</v>
      </c>
      <c r="J9" s="38">
        <v>1.31</v>
      </c>
      <c r="K9" s="38">
        <v>5.3464</v>
      </c>
    </row>
    <row r="10" spans="1:11">
      <c r="A10" s="51" t="s">
        <v>143</v>
      </c>
      <c r="B10" s="38">
        <v>18.8155</v>
      </c>
      <c r="C10" s="38">
        <v>6.7972000000000001</v>
      </c>
      <c r="D10" s="38">
        <v>12.0183</v>
      </c>
      <c r="E10" s="38">
        <v>2.6979000000000002</v>
      </c>
      <c r="F10" s="38">
        <v>9.3203999999999994</v>
      </c>
      <c r="G10" s="15">
        <v>21.9483</v>
      </c>
      <c r="H10" s="38">
        <v>7.4131999999999998</v>
      </c>
      <c r="I10" s="38">
        <v>14.535</v>
      </c>
      <c r="J10" s="38">
        <v>2.8839000000000001</v>
      </c>
      <c r="K10" s="38">
        <v>11.6511</v>
      </c>
    </row>
    <row r="11" spans="1:11">
      <c r="A11" s="51" t="s">
        <v>144</v>
      </c>
      <c r="B11" s="38">
        <v>13.0093</v>
      </c>
      <c r="C11" s="38">
        <v>1.7269000000000001</v>
      </c>
      <c r="D11" s="38">
        <v>11.282299999999999</v>
      </c>
      <c r="E11" s="38">
        <v>1.6840999999999999</v>
      </c>
      <c r="F11" s="38">
        <v>9.5982000000000003</v>
      </c>
      <c r="G11" s="15">
        <v>10.760999999999999</v>
      </c>
      <c r="H11" s="38">
        <v>2.1829000000000001</v>
      </c>
      <c r="I11" s="38">
        <v>8.5782000000000007</v>
      </c>
      <c r="J11" s="38">
        <v>1.2881</v>
      </c>
      <c r="K11" s="38">
        <v>7.2900999999999998</v>
      </c>
    </row>
    <row r="12" spans="1:11">
      <c r="A12" s="51" t="s">
        <v>145</v>
      </c>
      <c r="B12" s="38">
        <v>17.468499999999999</v>
      </c>
      <c r="C12" s="38">
        <v>4.5270000000000001</v>
      </c>
      <c r="D12" s="38">
        <v>12.9415</v>
      </c>
      <c r="E12" s="38">
        <v>2.5912999999999999</v>
      </c>
      <c r="F12" s="38">
        <v>10.350199999999999</v>
      </c>
      <c r="G12" s="15">
        <v>16.377700000000001</v>
      </c>
      <c r="H12" s="38">
        <v>3.4603999999999999</v>
      </c>
      <c r="I12" s="38">
        <v>12.917299999999999</v>
      </c>
      <c r="J12" s="38">
        <v>1.4180999999999999</v>
      </c>
      <c r="K12" s="38">
        <v>11.4992</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20.402899999999999</v>
      </c>
      <c r="C14" s="38">
        <v>12.931800000000001</v>
      </c>
      <c r="D14" s="38">
        <v>7.4710999999999999</v>
      </c>
      <c r="E14" s="38">
        <v>1.3045</v>
      </c>
      <c r="F14" s="38">
        <v>6.1665999999999999</v>
      </c>
      <c r="G14" s="15">
        <v>22.8399</v>
      </c>
      <c r="H14" s="38">
        <v>11.0374</v>
      </c>
      <c r="I14" s="38">
        <v>11.8025</v>
      </c>
      <c r="J14" s="38">
        <v>0.65639999999999998</v>
      </c>
      <c r="K14" s="38">
        <v>11.146100000000001</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15">
        <v>17.259899999999998</v>
      </c>
      <c r="H17" s="38">
        <v>4.4954999999999998</v>
      </c>
      <c r="I17" s="38">
        <v>12.7645</v>
      </c>
      <c r="J17" s="38">
        <v>2.3572000000000002</v>
      </c>
      <c r="K17" s="38">
        <v>10.407299999999999</v>
      </c>
    </row>
    <row r="18" spans="1:11">
      <c r="A18" s="51" t="s">
        <v>151</v>
      </c>
      <c r="B18" s="38">
        <v>16.998000000000001</v>
      </c>
      <c r="C18" s="38">
        <v>9.4341000000000008</v>
      </c>
      <c r="D18" s="38">
        <v>7.5639000000000003</v>
      </c>
      <c r="E18" s="38">
        <v>1.7764</v>
      </c>
      <c r="F18" s="38">
        <v>5.7874999999999996</v>
      </c>
      <c r="G18" s="15">
        <v>18.656500000000001</v>
      </c>
      <c r="H18" s="38">
        <v>6.3654999999999999</v>
      </c>
      <c r="I18" s="38">
        <v>12.291</v>
      </c>
      <c r="J18" s="38">
        <v>0.86299999999999999</v>
      </c>
      <c r="K18" s="38">
        <v>11.428000000000001</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15">
        <v>10.732200000000001</v>
      </c>
      <c r="H21" s="38">
        <v>2.0901999999999998</v>
      </c>
      <c r="I21" s="38">
        <v>8.6419999999999995</v>
      </c>
      <c r="J21" s="38">
        <v>2.4864000000000002</v>
      </c>
      <c r="K21" s="38">
        <v>6.1555999999999997</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12.9483</v>
      </c>
      <c r="C24" s="38">
        <v>5.0575999999999999</v>
      </c>
      <c r="D24" s="38">
        <v>7.8906999999999998</v>
      </c>
      <c r="E24" s="38">
        <v>3.9801000000000002</v>
      </c>
      <c r="F24" s="38">
        <v>3.9106000000000001</v>
      </c>
      <c r="G24" s="15">
        <v>12.465999999999999</v>
      </c>
      <c r="H24" s="38">
        <v>4.9661</v>
      </c>
      <c r="I24" s="38">
        <v>7.4999000000000002</v>
      </c>
      <c r="J24" s="38">
        <v>1.7844</v>
      </c>
      <c r="K24" s="38">
        <v>5.7156000000000002</v>
      </c>
    </row>
    <row r="25" spans="1:11">
      <c r="A25" s="51" t="s">
        <v>157</v>
      </c>
      <c r="B25" s="42" t="s">
        <v>248</v>
      </c>
      <c r="C25" s="42" t="s">
        <v>248</v>
      </c>
      <c r="D25" s="42" t="s">
        <v>248</v>
      </c>
      <c r="E25" s="42" t="s">
        <v>248</v>
      </c>
      <c r="F25" s="42" t="s">
        <v>248</v>
      </c>
      <c r="G25" s="15">
        <v>12.029400000000001</v>
      </c>
      <c r="H25" s="38">
        <v>3.2050000000000001</v>
      </c>
      <c r="I25" s="38">
        <v>8.8245000000000005</v>
      </c>
      <c r="J25" s="38">
        <v>3.0714000000000001</v>
      </c>
      <c r="K25" s="38">
        <v>5.7530999999999999</v>
      </c>
    </row>
    <row r="26" spans="1:11">
      <c r="A26" s="51" t="s">
        <v>158</v>
      </c>
      <c r="B26" s="38">
        <v>10.2737</v>
      </c>
      <c r="C26" s="38">
        <v>1.9641999999999999</v>
      </c>
      <c r="D26" s="38">
        <v>8.3094999999999999</v>
      </c>
      <c r="E26" s="38">
        <v>3.2774999999999999</v>
      </c>
      <c r="F26" s="38">
        <v>5.032</v>
      </c>
      <c r="G26" s="15">
        <v>11.430300000000001</v>
      </c>
      <c r="H26" s="38">
        <v>1.5377000000000001</v>
      </c>
      <c r="I26" s="38">
        <v>9.8925999999999998</v>
      </c>
      <c r="J26" s="38">
        <v>2.6214</v>
      </c>
      <c r="K26" s="38">
        <v>7.2710999999999997</v>
      </c>
    </row>
    <row r="27" spans="1:11">
      <c r="A27" s="51" t="s">
        <v>159</v>
      </c>
      <c r="B27" s="42" t="s">
        <v>248</v>
      </c>
      <c r="C27" s="42" t="s">
        <v>248</v>
      </c>
      <c r="D27" s="42" t="s">
        <v>248</v>
      </c>
      <c r="E27" s="42" t="s">
        <v>248</v>
      </c>
      <c r="F27" s="42" t="s">
        <v>248</v>
      </c>
      <c r="G27" s="15">
        <v>12.3599</v>
      </c>
      <c r="H27" s="38">
        <v>1.7315</v>
      </c>
      <c r="I27" s="38">
        <v>10.628399999999999</v>
      </c>
      <c r="J27" s="42" t="s">
        <v>70</v>
      </c>
      <c r="K27" s="38">
        <v>10.1844</v>
      </c>
    </row>
    <row r="28" spans="1:11">
      <c r="A28" s="51" t="s">
        <v>160</v>
      </c>
      <c r="B28" s="42" t="s">
        <v>248</v>
      </c>
      <c r="C28" s="42" t="s">
        <v>248</v>
      </c>
      <c r="D28" s="42" t="s">
        <v>248</v>
      </c>
      <c r="E28" s="42" t="s">
        <v>248</v>
      </c>
      <c r="F28" s="42" t="s">
        <v>248</v>
      </c>
      <c r="G28" s="15">
        <v>20.770399999999999</v>
      </c>
      <c r="H28" s="38">
        <v>3.4641000000000002</v>
      </c>
      <c r="I28" s="38">
        <v>17.3063</v>
      </c>
      <c r="J28" s="38">
        <v>1.1686000000000001</v>
      </c>
      <c r="K28" s="38">
        <v>16.137699999999999</v>
      </c>
    </row>
    <row r="29" spans="1:11">
      <c r="A29" s="51" t="s">
        <v>161</v>
      </c>
      <c r="B29" s="38">
        <v>13.1584</v>
      </c>
      <c r="C29" s="38">
        <v>0.9506</v>
      </c>
      <c r="D29" s="38">
        <v>12.207700000000001</v>
      </c>
      <c r="E29" s="38">
        <v>0.7873</v>
      </c>
      <c r="F29" s="38">
        <v>11.420400000000001</v>
      </c>
      <c r="G29" s="15">
        <v>14.8401</v>
      </c>
      <c r="H29" s="38">
        <v>1.2624</v>
      </c>
      <c r="I29" s="38">
        <v>13.5777</v>
      </c>
      <c r="J29" s="42" t="s">
        <v>70</v>
      </c>
      <c r="K29" s="38">
        <v>13.175599999999999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15">
        <v>16.700600000000001</v>
      </c>
      <c r="H31" s="38">
        <v>5.4926000000000004</v>
      </c>
      <c r="I31" s="38">
        <v>11.208</v>
      </c>
      <c r="J31" s="38">
        <v>1.1103000000000001</v>
      </c>
      <c r="K31" s="38">
        <v>10.0977</v>
      </c>
    </row>
    <row r="32" spans="1:11">
      <c r="A32" s="51" t="s">
        <v>164</v>
      </c>
      <c r="B32" s="38">
        <v>10.9201</v>
      </c>
      <c r="C32" s="38">
        <v>3.6945000000000001</v>
      </c>
      <c r="D32" s="38">
        <v>7.2256</v>
      </c>
      <c r="E32" s="38">
        <v>3.0541999999999998</v>
      </c>
      <c r="F32" s="38">
        <v>4.1712999999999996</v>
      </c>
      <c r="G32" s="15">
        <v>12.097799999999999</v>
      </c>
      <c r="H32" s="38">
        <v>4.7003000000000004</v>
      </c>
      <c r="I32" s="38">
        <v>7.3975</v>
      </c>
      <c r="J32" s="38">
        <v>2.4615999999999998</v>
      </c>
      <c r="K32" s="38">
        <v>4.9359000000000002</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K34"/>
  <sheetViews>
    <sheetView workbookViewId="0"/>
  </sheetViews>
  <sheetFormatPr defaultRowHeight="15"/>
  <cols>
    <col min="1" max="1" width="26" customWidth="1"/>
    <col min="2" max="11" width="16" customWidth="1"/>
  </cols>
  <sheetData>
    <row r="1" spans="1:11">
      <c r="A1" s="2" t="s">
        <v>43</v>
      </c>
    </row>
    <row r="2" spans="1:11">
      <c r="A2" s="43" t="s">
        <v>229</v>
      </c>
      <c r="B2" s="66">
        <v>2011</v>
      </c>
      <c r="C2" s="45"/>
      <c r="D2" s="45"/>
      <c r="E2" s="45"/>
      <c r="F2" s="45"/>
      <c r="G2" s="66">
        <v>2013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12.653600000000001</v>
      </c>
      <c r="C4" s="38">
        <v>2.4015</v>
      </c>
      <c r="D4" s="38">
        <v>10.2521</v>
      </c>
      <c r="E4" s="38">
        <v>1.6822999999999999</v>
      </c>
      <c r="F4" s="38">
        <v>8.5698000000000008</v>
      </c>
      <c r="G4" s="15">
        <v>12.826000000000001</v>
      </c>
      <c r="H4" s="38">
        <v>1.2926</v>
      </c>
      <c r="I4" s="38">
        <v>11.5334</v>
      </c>
      <c r="J4" s="38">
        <v>1.3176000000000001</v>
      </c>
      <c r="K4" s="38">
        <v>10.2158</v>
      </c>
    </row>
    <row r="5" spans="1:11">
      <c r="A5" s="37" t="s">
        <v>263</v>
      </c>
      <c r="B5" s="38">
        <v>13.146599999999999</v>
      </c>
      <c r="C5" s="38">
        <v>2.5760999999999998</v>
      </c>
      <c r="D5" s="38">
        <v>10.570499999999999</v>
      </c>
      <c r="E5" s="38">
        <v>1.6062000000000001</v>
      </c>
      <c r="F5" s="38">
        <v>8.9642999999999997</v>
      </c>
      <c r="G5" s="15">
        <v>13.5749</v>
      </c>
      <c r="H5" s="38">
        <v>1.4141999999999999</v>
      </c>
      <c r="I5" s="38">
        <v>12.160600000000001</v>
      </c>
      <c r="J5" s="38">
        <v>1.2043999999999999</v>
      </c>
      <c r="K5" s="38">
        <v>10.956200000000001</v>
      </c>
    </row>
    <row r="6" spans="1:11">
      <c r="A6" s="51" t="s">
        <v>139</v>
      </c>
      <c r="B6" s="38">
        <v>15.1716</v>
      </c>
      <c r="C6" s="38">
        <v>2.6421999999999999</v>
      </c>
      <c r="D6" s="38">
        <v>12.529400000000001</v>
      </c>
      <c r="E6" s="38">
        <v>3.2069999999999999</v>
      </c>
      <c r="F6" s="38">
        <v>9.3224999999999998</v>
      </c>
      <c r="G6" s="15">
        <v>16.218599999999999</v>
      </c>
      <c r="H6" s="38">
        <v>1.4493</v>
      </c>
      <c r="I6" s="38">
        <v>14.769399999999999</v>
      </c>
      <c r="J6" s="38">
        <v>3.9342999999999999</v>
      </c>
      <c r="K6" s="38">
        <v>10.835100000000001</v>
      </c>
    </row>
    <row r="7" spans="1:11">
      <c r="A7" s="51" t="s">
        <v>140</v>
      </c>
      <c r="B7" s="38">
        <v>10.7776</v>
      </c>
      <c r="C7" s="38">
        <v>2.3769999999999998</v>
      </c>
      <c r="D7" s="38">
        <v>8.4004999999999992</v>
      </c>
      <c r="E7" s="38">
        <v>1.0399</v>
      </c>
      <c r="F7" s="38">
        <v>7.3605999999999998</v>
      </c>
      <c r="G7" s="15">
        <v>12.0844</v>
      </c>
      <c r="H7" s="38">
        <v>0.71550000000000002</v>
      </c>
      <c r="I7" s="38">
        <v>11.369</v>
      </c>
      <c r="J7" s="38">
        <v>1.6117999999999999</v>
      </c>
      <c r="K7" s="38">
        <v>9.7571999999999992</v>
      </c>
    </row>
    <row r="8" spans="1:11">
      <c r="A8" s="51" t="s">
        <v>141</v>
      </c>
      <c r="B8" s="38">
        <v>13.403700000000001</v>
      </c>
      <c r="C8" s="38">
        <v>3.7086000000000001</v>
      </c>
      <c r="D8" s="38">
        <v>9.6951999999999998</v>
      </c>
      <c r="E8" s="38">
        <v>2.1004</v>
      </c>
      <c r="F8" s="38">
        <v>7.5948000000000002</v>
      </c>
      <c r="G8" s="15">
        <v>15.358499999999999</v>
      </c>
      <c r="H8" s="38">
        <v>1.6022000000000001</v>
      </c>
      <c r="I8" s="38">
        <v>13.7563</v>
      </c>
      <c r="J8" s="38">
        <v>0.83530000000000004</v>
      </c>
      <c r="K8" s="38">
        <v>12.920999999999999</v>
      </c>
    </row>
    <row r="9" spans="1:11">
      <c r="A9" s="51" t="s">
        <v>142</v>
      </c>
      <c r="B9" s="38">
        <v>18.9834</v>
      </c>
      <c r="C9" s="38">
        <v>12.135999999999999</v>
      </c>
      <c r="D9" s="38">
        <v>6.8472999999999997</v>
      </c>
      <c r="E9" s="38">
        <v>0.59540000000000004</v>
      </c>
      <c r="F9" s="38">
        <v>6.2519999999999998</v>
      </c>
      <c r="G9" s="15">
        <v>19.8934</v>
      </c>
      <c r="H9" s="38">
        <v>1.5012000000000001</v>
      </c>
      <c r="I9" s="38">
        <v>18.392199999999999</v>
      </c>
      <c r="J9" s="42" t="s">
        <v>70</v>
      </c>
      <c r="K9" s="38">
        <v>17.965599999999998</v>
      </c>
    </row>
    <row r="10" spans="1:11">
      <c r="A10" s="51" t="s">
        <v>143</v>
      </c>
      <c r="B10" s="38">
        <v>19.6755</v>
      </c>
      <c r="C10" s="38">
        <v>4.4226999999999999</v>
      </c>
      <c r="D10" s="38">
        <v>15.252800000000001</v>
      </c>
      <c r="E10" s="38">
        <v>0.52849999999999997</v>
      </c>
      <c r="F10" s="38">
        <v>14.724299999999999</v>
      </c>
      <c r="G10" s="15">
        <v>19.6267</v>
      </c>
      <c r="H10" s="38">
        <v>2.2526000000000002</v>
      </c>
      <c r="I10" s="38">
        <v>17.374099999999999</v>
      </c>
      <c r="J10" s="38">
        <v>0.66090000000000004</v>
      </c>
      <c r="K10" s="38">
        <v>16.713200000000001</v>
      </c>
    </row>
    <row r="11" spans="1:11">
      <c r="A11" s="51" t="s">
        <v>144</v>
      </c>
      <c r="B11" s="38">
        <v>10.665100000000001</v>
      </c>
      <c r="C11" s="38">
        <v>1.1092</v>
      </c>
      <c r="D11" s="38">
        <v>9.5559999999999992</v>
      </c>
      <c r="E11" s="38">
        <v>1.4923999999999999</v>
      </c>
      <c r="F11" s="38">
        <v>8.0634999999999994</v>
      </c>
      <c r="G11" s="15">
        <v>10.857100000000001</v>
      </c>
      <c r="H11" s="38">
        <v>0.99509999999999998</v>
      </c>
      <c r="I11" s="38">
        <v>9.8620999999999999</v>
      </c>
      <c r="J11" s="38">
        <v>1.7393000000000001</v>
      </c>
      <c r="K11" s="38">
        <v>8.1227999999999998</v>
      </c>
    </row>
    <row r="12" spans="1:11">
      <c r="A12" s="51" t="s">
        <v>145</v>
      </c>
      <c r="B12" s="38">
        <v>18.356100000000001</v>
      </c>
      <c r="C12" s="38">
        <v>2.9517000000000002</v>
      </c>
      <c r="D12" s="38">
        <v>15.404400000000001</v>
      </c>
      <c r="E12" s="38">
        <v>2.4670000000000001</v>
      </c>
      <c r="F12" s="38">
        <v>12.9374</v>
      </c>
      <c r="G12" s="15">
        <v>15.169</v>
      </c>
      <c r="H12" s="38">
        <v>0.7702</v>
      </c>
      <c r="I12" s="38">
        <v>14.3987</v>
      </c>
      <c r="J12" s="38">
        <v>0.65659999999999996</v>
      </c>
      <c r="K12" s="38">
        <v>13.742100000000001</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24.8019</v>
      </c>
      <c r="C14" s="38">
        <v>5.3150000000000004</v>
      </c>
      <c r="D14" s="38">
        <v>19.486899999999999</v>
      </c>
      <c r="E14" s="38">
        <v>0.53210000000000002</v>
      </c>
      <c r="F14" s="38">
        <v>18.954799999999999</v>
      </c>
      <c r="G14" s="15">
        <v>26.088699999999999</v>
      </c>
      <c r="H14" s="38">
        <v>2.149</v>
      </c>
      <c r="I14" s="38">
        <v>23.939699999999998</v>
      </c>
      <c r="J14" s="42" t="s">
        <v>70</v>
      </c>
      <c r="K14" s="38">
        <v>23.5273</v>
      </c>
    </row>
    <row r="15" spans="1:11">
      <c r="A15" s="51" t="s">
        <v>148</v>
      </c>
      <c r="B15" s="38">
        <v>8.7211999999999996</v>
      </c>
      <c r="C15" s="38">
        <v>3.9352</v>
      </c>
      <c r="D15" s="38">
        <v>4.7859999999999996</v>
      </c>
      <c r="E15" s="38">
        <v>0.61439999999999995</v>
      </c>
      <c r="F15" s="38">
        <v>4.1715999999999998</v>
      </c>
      <c r="G15" s="15">
        <v>9.2085000000000008</v>
      </c>
      <c r="H15" s="38">
        <v>1.97</v>
      </c>
      <c r="I15" s="38">
        <v>7.2385999999999999</v>
      </c>
      <c r="J15" s="42" t="s">
        <v>70</v>
      </c>
      <c r="K15" s="38">
        <v>7.0989000000000004</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38">
        <v>17.613499999999998</v>
      </c>
      <c r="C17" s="38">
        <v>8.0886999999999993</v>
      </c>
      <c r="D17" s="38">
        <v>9.5248000000000008</v>
      </c>
      <c r="E17" s="38">
        <v>1.5551999999999999</v>
      </c>
      <c r="F17" s="38">
        <v>7.9695999999999998</v>
      </c>
      <c r="G17" s="15">
        <v>18.215800000000002</v>
      </c>
      <c r="H17" s="38">
        <v>4.1665999999999999</v>
      </c>
      <c r="I17" s="38">
        <v>14.049200000000001</v>
      </c>
      <c r="J17" s="38">
        <v>1.2945</v>
      </c>
      <c r="K17" s="38">
        <v>12.7547</v>
      </c>
    </row>
    <row r="18" spans="1:11">
      <c r="A18" s="51" t="s">
        <v>151</v>
      </c>
      <c r="B18" s="38">
        <v>20.1584</v>
      </c>
      <c r="C18" s="38">
        <v>5.44</v>
      </c>
      <c r="D18" s="38">
        <v>14.718400000000001</v>
      </c>
      <c r="E18" s="38">
        <v>0.83979999999999999</v>
      </c>
      <c r="F18" s="38">
        <v>13.8787</v>
      </c>
      <c r="G18" s="15">
        <v>18.2196</v>
      </c>
      <c r="H18" s="38">
        <v>0.74909999999999999</v>
      </c>
      <c r="I18" s="38">
        <v>17.470500000000001</v>
      </c>
      <c r="J18" s="42" t="s">
        <v>70</v>
      </c>
      <c r="K18" s="38">
        <v>17.263999999999999</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38">
        <v>9.1548999999999996</v>
      </c>
      <c r="C21" s="38">
        <v>1.1480999999999999</v>
      </c>
      <c r="D21" s="38">
        <v>8.0068000000000001</v>
      </c>
      <c r="E21" s="38">
        <v>1.5133000000000001</v>
      </c>
      <c r="F21" s="38">
        <v>6.4935</v>
      </c>
      <c r="G21" s="15">
        <v>9.5152000000000001</v>
      </c>
      <c r="H21" s="38">
        <v>1.6528</v>
      </c>
      <c r="I21" s="38">
        <v>7.8624000000000001</v>
      </c>
      <c r="J21" s="38">
        <v>1.1279999999999999</v>
      </c>
      <c r="K21" s="38">
        <v>6.7343999999999999</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38">
        <v>16.0276</v>
      </c>
      <c r="C23" s="38">
        <v>1.6972</v>
      </c>
      <c r="D23" s="38">
        <v>14.330399999999999</v>
      </c>
      <c r="E23" s="38">
        <v>0.69</v>
      </c>
      <c r="F23" s="38">
        <v>13.6404</v>
      </c>
      <c r="G23" s="15">
        <v>15.206899999999999</v>
      </c>
      <c r="H23" s="38">
        <v>1.3516999999999999</v>
      </c>
      <c r="I23" s="38">
        <v>13.8552</v>
      </c>
      <c r="J23" s="42" t="s">
        <v>70</v>
      </c>
      <c r="K23" s="38">
        <v>13.7202</v>
      </c>
    </row>
    <row r="24" spans="1:11">
      <c r="A24" s="51" t="s">
        <v>156</v>
      </c>
      <c r="B24" s="38">
        <v>11.505100000000001</v>
      </c>
      <c r="C24" s="38">
        <v>4.8282999999999996</v>
      </c>
      <c r="D24" s="38">
        <v>6.6768000000000001</v>
      </c>
      <c r="E24" s="38">
        <v>2.9394</v>
      </c>
      <c r="F24" s="38">
        <v>3.7374000000000001</v>
      </c>
      <c r="G24" s="15">
        <v>9.6823999999999995</v>
      </c>
      <c r="H24" s="38">
        <v>1.742</v>
      </c>
      <c r="I24" s="38">
        <v>7.9404000000000003</v>
      </c>
      <c r="J24" s="38">
        <v>1.0392999999999999</v>
      </c>
      <c r="K24" s="38">
        <v>6.9010999999999996</v>
      </c>
    </row>
    <row r="25" spans="1:11">
      <c r="A25" s="51" t="s">
        <v>157</v>
      </c>
      <c r="B25" s="38">
        <v>11.3047</v>
      </c>
      <c r="C25" s="38">
        <v>2.4399000000000002</v>
      </c>
      <c r="D25" s="38">
        <v>8.8648000000000007</v>
      </c>
      <c r="E25" s="38">
        <v>1.7178</v>
      </c>
      <c r="F25" s="38">
        <v>7.1470000000000002</v>
      </c>
      <c r="G25" s="15">
        <v>12.0914</v>
      </c>
      <c r="H25" s="38">
        <v>1.5956999999999999</v>
      </c>
      <c r="I25" s="38">
        <v>10.495699999999999</v>
      </c>
      <c r="J25" s="42" t="s">
        <v>70</v>
      </c>
      <c r="K25" s="38">
        <v>10.059900000000001</v>
      </c>
    </row>
    <row r="26" spans="1:11">
      <c r="A26" s="51" t="s">
        <v>158</v>
      </c>
      <c r="B26" s="38">
        <v>12.0192</v>
      </c>
      <c r="C26" s="38">
        <v>1.2552000000000001</v>
      </c>
      <c r="D26" s="38">
        <v>10.764099999999999</v>
      </c>
      <c r="E26" s="38">
        <v>2.0680000000000001</v>
      </c>
      <c r="F26" s="38">
        <v>8.6960999999999995</v>
      </c>
      <c r="G26" s="15">
        <v>11.9047</v>
      </c>
      <c r="H26" s="38">
        <v>1.1444000000000001</v>
      </c>
      <c r="I26" s="38">
        <v>10.760300000000001</v>
      </c>
      <c r="J26" s="38">
        <v>1.0593999999999999</v>
      </c>
      <c r="K26" s="38">
        <v>9.7009000000000007</v>
      </c>
    </row>
    <row r="27" spans="1:11">
      <c r="A27" s="51" t="s">
        <v>159</v>
      </c>
      <c r="B27" s="38">
        <v>10.8207</v>
      </c>
      <c r="C27" s="38">
        <v>1.0844</v>
      </c>
      <c r="D27" s="38">
        <v>9.7363</v>
      </c>
      <c r="E27" s="42" t="s">
        <v>70</v>
      </c>
      <c r="F27" s="38">
        <v>9.5797000000000008</v>
      </c>
      <c r="G27" s="15">
        <v>10.2468</v>
      </c>
      <c r="H27" s="38">
        <v>0.95879999999999999</v>
      </c>
      <c r="I27" s="38">
        <v>9.2881</v>
      </c>
      <c r="J27" s="38">
        <v>0.5696</v>
      </c>
      <c r="K27" s="38">
        <v>8.7184000000000008</v>
      </c>
    </row>
    <row r="28" spans="1:11">
      <c r="A28" s="51" t="s">
        <v>160</v>
      </c>
      <c r="B28" s="38">
        <v>21.099399999999999</v>
      </c>
      <c r="C28" s="38">
        <v>4.6279000000000003</v>
      </c>
      <c r="D28" s="38">
        <v>16.471499999999999</v>
      </c>
      <c r="E28" s="38">
        <v>0.99080000000000001</v>
      </c>
      <c r="F28" s="38">
        <v>15.480700000000001</v>
      </c>
      <c r="G28" s="15">
        <v>23.748899999999999</v>
      </c>
      <c r="H28" s="38">
        <v>3.5630000000000002</v>
      </c>
      <c r="I28" s="38">
        <v>20.1859</v>
      </c>
      <c r="J28" s="42" t="s">
        <v>70</v>
      </c>
      <c r="K28" s="38">
        <v>19.750900000000001</v>
      </c>
    </row>
    <row r="29" spans="1:11">
      <c r="A29" s="51" t="s">
        <v>161</v>
      </c>
      <c r="B29" s="38">
        <v>16.5137</v>
      </c>
      <c r="C29" s="38">
        <v>0.5292</v>
      </c>
      <c r="D29" s="38">
        <v>15.984500000000001</v>
      </c>
      <c r="E29" s="42" t="s">
        <v>70</v>
      </c>
      <c r="F29" s="38">
        <v>15.702299999999999</v>
      </c>
      <c r="G29" s="15">
        <v>17.064599999999999</v>
      </c>
      <c r="H29" s="38">
        <v>0.99229999999999996</v>
      </c>
      <c r="I29" s="38">
        <v>16.072299999999998</v>
      </c>
      <c r="J29" s="42" t="s">
        <v>70</v>
      </c>
      <c r="K29" s="38">
        <v>16.036200000000001</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17.2254</v>
      </c>
      <c r="C31" s="38">
        <v>6.2107000000000001</v>
      </c>
      <c r="D31" s="38">
        <v>11.014699999999999</v>
      </c>
      <c r="E31" s="42" t="s">
        <v>70</v>
      </c>
      <c r="F31" s="38">
        <v>10.515499999999999</v>
      </c>
      <c r="G31" s="15">
        <v>19.882300000000001</v>
      </c>
      <c r="H31" s="38">
        <v>2.7925</v>
      </c>
      <c r="I31" s="38">
        <v>17.0898</v>
      </c>
      <c r="J31" s="38">
        <v>1.1066</v>
      </c>
      <c r="K31" s="38">
        <v>15.9832</v>
      </c>
    </row>
    <row r="32" spans="1:11">
      <c r="A32" s="51" t="s">
        <v>164</v>
      </c>
      <c r="B32" s="38">
        <v>13.6991</v>
      </c>
      <c r="C32" s="38">
        <v>2.7970000000000002</v>
      </c>
      <c r="D32" s="38">
        <v>10.902100000000001</v>
      </c>
      <c r="E32" s="38">
        <v>3.6598999999999999</v>
      </c>
      <c r="F32" s="38">
        <v>7.2422000000000004</v>
      </c>
      <c r="G32" s="15">
        <v>14.0223</v>
      </c>
      <c r="H32" s="38">
        <v>1.8882000000000001</v>
      </c>
      <c r="I32" s="38">
        <v>12.134</v>
      </c>
      <c r="J32" s="38">
        <v>2.6951000000000001</v>
      </c>
      <c r="K32" s="38">
        <v>9.4390000000000001</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K34"/>
  <sheetViews>
    <sheetView workbookViewId="0"/>
  </sheetViews>
  <sheetFormatPr defaultRowHeight="15"/>
  <cols>
    <col min="1" max="1" width="26" customWidth="1"/>
    <col min="2" max="11" width="16" customWidth="1"/>
  </cols>
  <sheetData>
    <row r="1" spans="1:11">
      <c r="A1" s="2" t="s">
        <v>43</v>
      </c>
    </row>
    <row r="2" spans="1:11">
      <c r="A2" s="43" t="s">
        <v>229</v>
      </c>
      <c r="B2" s="66">
        <v>2015</v>
      </c>
      <c r="C2" s="45"/>
      <c r="D2" s="45"/>
      <c r="E2" s="45"/>
      <c r="F2" s="45"/>
      <c r="G2" s="66">
        <v>2017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13.4457</v>
      </c>
      <c r="C4" s="38">
        <v>1.2531000000000001</v>
      </c>
      <c r="D4" s="38">
        <v>12.1927</v>
      </c>
      <c r="E4" s="38">
        <v>1.4493</v>
      </c>
      <c r="F4" s="38">
        <v>10.7433</v>
      </c>
      <c r="G4" s="15">
        <v>13.969799999999999</v>
      </c>
      <c r="H4" s="38">
        <v>1.4151</v>
      </c>
      <c r="I4" s="38">
        <v>12.5547</v>
      </c>
      <c r="J4" s="38">
        <v>2.5564</v>
      </c>
      <c r="K4" s="38">
        <v>9.9983000000000004</v>
      </c>
    </row>
    <row r="5" spans="1:11">
      <c r="A5" s="37" t="s">
        <v>263</v>
      </c>
      <c r="B5" s="38">
        <v>13.6714</v>
      </c>
      <c r="C5" s="38">
        <v>1.3945000000000001</v>
      </c>
      <c r="D5" s="38">
        <v>12.2768</v>
      </c>
      <c r="E5" s="38">
        <v>1.3773</v>
      </c>
      <c r="F5" s="38">
        <v>10.8995</v>
      </c>
      <c r="G5" s="15">
        <v>14.075699999999999</v>
      </c>
      <c r="H5" s="38">
        <v>1.6373</v>
      </c>
      <c r="I5" s="38">
        <v>12.438499999999999</v>
      </c>
      <c r="J5" s="38">
        <v>2.6244999999999998</v>
      </c>
      <c r="K5" s="38">
        <v>9.8140000000000001</v>
      </c>
    </row>
    <row r="6" spans="1:11">
      <c r="A6" s="51" t="s">
        <v>139</v>
      </c>
      <c r="B6" s="38">
        <v>16.704799999999999</v>
      </c>
      <c r="C6" s="38">
        <v>1.0023</v>
      </c>
      <c r="D6" s="38">
        <v>15.702500000000001</v>
      </c>
      <c r="E6" s="38">
        <v>4.2088999999999999</v>
      </c>
      <c r="F6" s="38">
        <v>11.493600000000001</v>
      </c>
      <c r="G6" s="15">
        <v>18.8003</v>
      </c>
      <c r="H6" s="38">
        <v>1.6225000000000001</v>
      </c>
      <c r="I6" s="38">
        <v>17.177800000000001</v>
      </c>
      <c r="J6" s="38">
        <v>4.8418000000000001</v>
      </c>
      <c r="K6" s="38">
        <v>12.335900000000001</v>
      </c>
    </row>
    <row r="7" spans="1:11">
      <c r="A7" s="51" t="s">
        <v>140</v>
      </c>
      <c r="B7" s="38">
        <v>12.168699999999999</v>
      </c>
      <c r="C7" s="38">
        <v>1.1903999999999999</v>
      </c>
      <c r="D7" s="38">
        <v>10.978300000000001</v>
      </c>
      <c r="E7" s="38">
        <v>0.83320000000000005</v>
      </c>
      <c r="F7" s="38">
        <v>10.145099999999999</v>
      </c>
      <c r="G7" s="15">
        <v>13.117599999999999</v>
      </c>
      <c r="H7" s="38">
        <v>0.99539999999999995</v>
      </c>
      <c r="I7" s="38">
        <v>12.122199999999999</v>
      </c>
      <c r="J7" s="38">
        <v>2.6225999999999998</v>
      </c>
      <c r="K7" s="38">
        <v>9.4994999999999994</v>
      </c>
    </row>
    <row r="8" spans="1:11">
      <c r="A8" s="51" t="s">
        <v>141</v>
      </c>
      <c r="B8" s="38">
        <v>15.677899999999999</v>
      </c>
      <c r="C8" s="38">
        <v>1.3508</v>
      </c>
      <c r="D8" s="38">
        <v>14.327</v>
      </c>
      <c r="E8" s="38">
        <v>0.68069999999999997</v>
      </c>
      <c r="F8" s="38">
        <v>13.6463</v>
      </c>
      <c r="G8" s="15">
        <v>16.640599999999999</v>
      </c>
      <c r="H8" s="38">
        <v>1.3270999999999999</v>
      </c>
      <c r="I8" s="38">
        <v>15.313499999999999</v>
      </c>
      <c r="J8" s="38">
        <v>0.94089999999999996</v>
      </c>
      <c r="K8" s="38">
        <v>14.3726</v>
      </c>
    </row>
    <row r="9" spans="1:11">
      <c r="A9" s="51" t="s">
        <v>142</v>
      </c>
      <c r="B9" s="38">
        <v>20.429300000000001</v>
      </c>
      <c r="C9" s="38">
        <v>1.1137999999999999</v>
      </c>
      <c r="D9" s="38">
        <v>19.3155</v>
      </c>
      <c r="E9" s="42" t="s">
        <v>70</v>
      </c>
      <c r="F9" s="38">
        <v>18.8368</v>
      </c>
      <c r="G9" s="15">
        <v>19.440799999999999</v>
      </c>
      <c r="H9" s="38">
        <v>1.6735</v>
      </c>
      <c r="I9" s="38">
        <v>17.767199999999999</v>
      </c>
      <c r="J9" s="38">
        <v>0.63149999999999995</v>
      </c>
      <c r="K9" s="38">
        <v>17.1358</v>
      </c>
    </row>
    <row r="10" spans="1:11">
      <c r="A10" s="51" t="s">
        <v>143</v>
      </c>
      <c r="B10" s="38">
        <v>19.717700000000001</v>
      </c>
      <c r="C10" s="38">
        <v>3.2406000000000001</v>
      </c>
      <c r="D10" s="38">
        <v>16.4772</v>
      </c>
      <c r="E10" s="38">
        <v>0.74609999999999999</v>
      </c>
      <c r="F10" s="38">
        <v>15.7311</v>
      </c>
      <c r="G10" s="15">
        <v>20.023499999999999</v>
      </c>
      <c r="H10" s="38">
        <v>3.7326000000000001</v>
      </c>
      <c r="I10" s="38">
        <v>16.290900000000001</v>
      </c>
      <c r="J10" s="38">
        <v>0.72370000000000001</v>
      </c>
      <c r="K10" s="38">
        <v>15.5672</v>
      </c>
    </row>
    <row r="11" spans="1:11">
      <c r="A11" s="51" t="s">
        <v>144</v>
      </c>
      <c r="B11" s="38">
        <v>9.3337000000000003</v>
      </c>
      <c r="C11" s="38">
        <v>0.52129999999999999</v>
      </c>
      <c r="D11" s="38">
        <v>8.8125</v>
      </c>
      <c r="E11" s="38">
        <v>1.1293</v>
      </c>
      <c r="F11" s="38">
        <v>7.6830999999999996</v>
      </c>
      <c r="G11" s="15">
        <v>10.1092</v>
      </c>
      <c r="H11" s="38">
        <v>0.51970000000000005</v>
      </c>
      <c r="I11" s="38">
        <v>9.5894999999999992</v>
      </c>
      <c r="J11" s="38">
        <v>4.7118000000000002</v>
      </c>
      <c r="K11" s="38">
        <v>4.8776999999999999</v>
      </c>
    </row>
    <row r="12" spans="1:11">
      <c r="A12" s="51" t="s">
        <v>145</v>
      </c>
      <c r="B12" s="38">
        <v>15.5345</v>
      </c>
      <c r="C12" s="38">
        <v>0.65480000000000005</v>
      </c>
      <c r="D12" s="38">
        <v>14.8797</v>
      </c>
      <c r="E12" s="38">
        <v>0.80169999999999997</v>
      </c>
      <c r="F12" s="38">
        <v>14.077999999999999</v>
      </c>
      <c r="G12" s="15">
        <v>15.0936</v>
      </c>
      <c r="H12" s="38">
        <v>1.2013</v>
      </c>
      <c r="I12" s="38">
        <v>13.8924</v>
      </c>
      <c r="J12" s="38">
        <v>0.878</v>
      </c>
      <c r="K12" s="38">
        <v>13.0144</v>
      </c>
    </row>
    <row r="13" spans="1:11">
      <c r="A13" s="51" t="s">
        <v>146</v>
      </c>
      <c r="B13" s="42" t="s">
        <v>248</v>
      </c>
      <c r="C13" s="42" t="s">
        <v>248</v>
      </c>
      <c r="D13" s="42" t="s">
        <v>248</v>
      </c>
      <c r="E13" s="42" t="s">
        <v>248</v>
      </c>
      <c r="F13" s="42" t="s">
        <v>248</v>
      </c>
      <c r="G13" s="15">
        <v>10.0299</v>
      </c>
      <c r="H13" s="38">
        <v>1.3599000000000001</v>
      </c>
      <c r="I13" s="38">
        <v>8.6700999999999997</v>
      </c>
      <c r="J13" s="38">
        <v>4.1646000000000001</v>
      </c>
      <c r="K13" s="38">
        <v>4.5053999999999998</v>
      </c>
    </row>
    <row r="14" spans="1:11">
      <c r="A14" s="51" t="s">
        <v>147</v>
      </c>
      <c r="B14" s="38">
        <v>25.616</v>
      </c>
      <c r="C14" s="38">
        <v>3.5478999999999998</v>
      </c>
      <c r="D14" s="38">
        <v>22.068000000000001</v>
      </c>
      <c r="E14" s="38">
        <v>0.68610000000000004</v>
      </c>
      <c r="F14" s="38">
        <v>21.382000000000001</v>
      </c>
      <c r="G14" s="15">
        <v>24.145700000000001</v>
      </c>
      <c r="H14" s="38">
        <v>4.6593999999999998</v>
      </c>
      <c r="I14" s="38">
        <v>19.4863</v>
      </c>
      <c r="J14" s="38">
        <v>1.9434</v>
      </c>
      <c r="K14" s="38">
        <v>17.542899999999999</v>
      </c>
    </row>
    <row r="15" spans="1:11">
      <c r="A15" s="51" t="s">
        <v>148</v>
      </c>
      <c r="B15" s="38">
        <v>9.6469000000000005</v>
      </c>
      <c r="C15" s="38">
        <v>1.6220000000000001</v>
      </c>
      <c r="D15" s="38">
        <v>8.0249000000000006</v>
      </c>
      <c r="E15" s="42" t="s">
        <v>70</v>
      </c>
      <c r="F15" s="38">
        <v>7.9401000000000002</v>
      </c>
      <c r="G15" s="15">
        <v>10.9354</v>
      </c>
      <c r="H15" s="38">
        <v>2.3542000000000001</v>
      </c>
      <c r="I15" s="38">
        <v>8.5812000000000008</v>
      </c>
      <c r="J15" s="38">
        <v>0.93189999999999995</v>
      </c>
      <c r="K15" s="38">
        <v>7.6493000000000002</v>
      </c>
    </row>
    <row r="16" spans="1:11">
      <c r="A16" s="51" t="s">
        <v>149</v>
      </c>
      <c r="B16" s="42" t="s">
        <v>248</v>
      </c>
      <c r="C16" s="42" t="s">
        <v>248</v>
      </c>
      <c r="D16" s="42" t="s">
        <v>248</v>
      </c>
      <c r="E16" s="42" t="s">
        <v>248</v>
      </c>
      <c r="F16" s="42" t="s">
        <v>248</v>
      </c>
      <c r="G16" s="15">
        <v>12.0412</v>
      </c>
      <c r="H16" s="38">
        <v>2.2469999999999999</v>
      </c>
      <c r="I16" s="38">
        <v>9.7942</v>
      </c>
      <c r="J16" s="38">
        <v>3.7557999999999998</v>
      </c>
      <c r="K16" s="38">
        <v>6.0384000000000002</v>
      </c>
    </row>
    <row r="17" spans="1:11">
      <c r="A17" s="51" t="s">
        <v>150</v>
      </c>
      <c r="B17" s="38">
        <v>18.635400000000001</v>
      </c>
      <c r="C17" s="38">
        <v>4.6230000000000002</v>
      </c>
      <c r="D17" s="38">
        <v>14.0124</v>
      </c>
      <c r="E17" s="38">
        <v>1.373</v>
      </c>
      <c r="F17" s="38">
        <v>12.6394</v>
      </c>
      <c r="G17" s="15">
        <v>18.107600000000001</v>
      </c>
      <c r="H17" s="38">
        <v>5.1973000000000003</v>
      </c>
      <c r="I17" s="38">
        <v>12.910299999999999</v>
      </c>
      <c r="J17" s="38">
        <v>3.7511000000000001</v>
      </c>
      <c r="K17" s="38">
        <v>9.1591000000000005</v>
      </c>
    </row>
    <row r="18" spans="1:11">
      <c r="A18" s="51" t="s">
        <v>151</v>
      </c>
      <c r="B18" s="38">
        <v>19.909800000000001</v>
      </c>
      <c r="C18" s="38">
        <v>1.7698</v>
      </c>
      <c r="D18" s="38">
        <v>18.14</v>
      </c>
      <c r="E18" s="42" t="s">
        <v>70</v>
      </c>
      <c r="F18" s="38">
        <v>17.807700000000001</v>
      </c>
      <c r="G18" s="15">
        <v>17.615200000000002</v>
      </c>
      <c r="H18" s="38">
        <v>1.4009</v>
      </c>
      <c r="I18" s="38">
        <v>16.214300000000001</v>
      </c>
      <c r="J18" s="38">
        <v>2.1568000000000001</v>
      </c>
      <c r="K18" s="38">
        <v>14.057499999999999</v>
      </c>
    </row>
    <row r="19" spans="1:11">
      <c r="A19" s="51" t="s">
        <v>152</v>
      </c>
      <c r="B19" s="38">
        <v>11.607900000000001</v>
      </c>
      <c r="C19" s="38">
        <v>1.3845000000000001</v>
      </c>
      <c r="D19" s="38">
        <v>10.2234</v>
      </c>
      <c r="E19" s="38">
        <v>1.2134</v>
      </c>
      <c r="F19" s="38">
        <v>9.01</v>
      </c>
      <c r="G19" s="15">
        <v>13.846500000000001</v>
      </c>
      <c r="H19" s="38">
        <v>1.8620000000000001</v>
      </c>
      <c r="I19" s="38">
        <v>11.984500000000001</v>
      </c>
      <c r="J19" s="38">
        <v>2.4512999999999998</v>
      </c>
      <c r="K19" s="38">
        <v>9.5330999999999992</v>
      </c>
    </row>
    <row r="20" spans="1:11">
      <c r="A20" s="51" t="s">
        <v>153</v>
      </c>
      <c r="B20" s="42" t="s">
        <v>248</v>
      </c>
      <c r="C20" s="42" t="s">
        <v>248</v>
      </c>
      <c r="D20" s="42" t="s">
        <v>248</v>
      </c>
      <c r="E20" s="42" t="s">
        <v>248</v>
      </c>
      <c r="F20" s="42" t="s">
        <v>248</v>
      </c>
      <c r="G20" s="15">
        <v>10.6153</v>
      </c>
      <c r="H20" s="38">
        <v>1.5327999999999999</v>
      </c>
      <c r="I20" s="38">
        <v>9.0824999999999996</v>
      </c>
      <c r="J20" s="38">
        <v>1.4427000000000001</v>
      </c>
      <c r="K20" s="38">
        <v>7.6398999999999999</v>
      </c>
    </row>
    <row r="21" spans="1:11">
      <c r="A21" s="51" t="s">
        <v>264</v>
      </c>
      <c r="B21" s="38">
        <v>10.6418</v>
      </c>
      <c r="C21" s="38">
        <v>1.4398</v>
      </c>
      <c r="D21" s="38">
        <v>9.202</v>
      </c>
      <c r="E21" s="38">
        <v>1.9291</v>
      </c>
      <c r="F21" s="38">
        <v>7.2728999999999999</v>
      </c>
      <c r="G21" s="15">
        <v>10.259</v>
      </c>
      <c r="H21" s="38">
        <v>1.65</v>
      </c>
      <c r="I21" s="38">
        <v>8.609</v>
      </c>
      <c r="J21" s="38">
        <v>2.3153999999999999</v>
      </c>
      <c r="K21" s="38">
        <v>6.2935999999999996</v>
      </c>
    </row>
    <row r="22" spans="1:11">
      <c r="A22" s="51" t="s">
        <v>154</v>
      </c>
      <c r="B22" s="42" t="s">
        <v>248</v>
      </c>
      <c r="C22" s="42" t="s">
        <v>248</v>
      </c>
      <c r="D22" s="42" t="s">
        <v>248</v>
      </c>
      <c r="E22" s="42" t="s">
        <v>248</v>
      </c>
      <c r="F22" s="42" t="s">
        <v>248</v>
      </c>
      <c r="G22" s="15">
        <v>15.9621</v>
      </c>
      <c r="H22" s="38">
        <v>1.2618</v>
      </c>
      <c r="I22" s="38">
        <v>14.7003</v>
      </c>
      <c r="J22" s="38">
        <v>3.9033000000000002</v>
      </c>
      <c r="K22" s="38">
        <v>10.797000000000001</v>
      </c>
    </row>
    <row r="23" spans="1:11">
      <c r="A23" s="51" t="s">
        <v>155</v>
      </c>
      <c r="B23" s="38">
        <v>17.3033</v>
      </c>
      <c r="C23" s="38">
        <v>1.1013999999999999</v>
      </c>
      <c r="D23" s="38">
        <v>16.201899999999998</v>
      </c>
      <c r="E23" s="38">
        <v>0.66859999999999997</v>
      </c>
      <c r="F23" s="38">
        <v>15.533300000000001</v>
      </c>
      <c r="G23" s="15">
        <v>16.7866</v>
      </c>
      <c r="H23" s="38">
        <v>1.6267</v>
      </c>
      <c r="I23" s="38">
        <v>15.1599</v>
      </c>
      <c r="J23" s="38">
        <v>0.72340000000000004</v>
      </c>
      <c r="K23" s="38">
        <v>14.436500000000001</v>
      </c>
    </row>
    <row r="24" spans="1:11">
      <c r="A24" s="51" t="s">
        <v>156</v>
      </c>
      <c r="B24" s="38">
        <v>10.812799999999999</v>
      </c>
      <c r="C24" s="38">
        <v>1.752</v>
      </c>
      <c r="D24" s="38">
        <v>9.0609000000000002</v>
      </c>
      <c r="E24" s="38">
        <v>0.9859</v>
      </c>
      <c r="F24" s="38">
        <v>8.0749999999999993</v>
      </c>
      <c r="G24" s="15">
        <v>9.6419999999999995</v>
      </c>
      <c r="H24" s="38">
        <v>2.3586999999999998</v>
      </c>
      <c r="I24" s="38">
        <v>7.2832999999999997</v>
      </c>
      <c r="J24" s="38">
        <v>1.0687</v>
      </c>
      <c r="K24" s="38">
        <v>6.2145999999999999</v>
      </c>
    </row>
    <row r="25" spans="1:11">
      <c r="A25" s="51" t="s">
        <v>157</v>
      </c>
      <c r="B25" s="38">
        <v>12.0656</v>
      </c>
      <c r="C25" s="38">
        <v>1.1081000000000001</v>
      </c>
      <c r="D25" s="38">
        <v>10.9575</v>
      </c>
      <c r="E25" s="38">
        <v>0.59370000000000001</v>
      </c>
      <c r="F25" s="38">
        <v>10.363799999999999</v>
      </c>
      <c r="G25" s="15">
        <v>10.0983</v>
      </c>
      <c r="H25" s="38">
        <v>1.2767999999999999</v>
      </c>
      <c r="I25" s="38">
        <v>8.8215000000000003</v>
      </c>
      <c r="J25" s="38">
        <v>1.2201</v>
      </c>
      <c r="K25" s="38">
        <v>7.6013999999999999</v>
      </c>
    </row>
    <row r="26" spans="1:11">
      <c r="A26" s="51" t="s">
        <v>158</v>
      </c>
      <c r="B26" s="38">
        <v>14.314</v>
      </c>
      <c r="C26" s="38">
        <v>2.1190000000000002</v>
      </c>
      <c r="D26" s="38">
        <v>12.195</v>
      </c>
      <c r="E26" s="38">
        <v>1.7926</v>
      </c>
      <c r="F26" s="38">
        <v>10.4024</v>
      </c>
      <c r="G26" s="15">
        <v>13.0741</v>
      </c>
      <c r="H26" s="38">
        <v>1.5563</v>
      </c>
      <c r="I26" s="38">
        <v>11.517799999999999</v>
      </c>
      <c r="J26" s="38">
        <v>5.7912999999999997</v>
      </c>
      <c r="K26" s="38">
        <v>5.7266000000000004</v>
      </c>
    </row>
    <row r="27" spans="1:11">
      <c r="A27" s="51" t="s">
        <v>159</v>
      </c>
      <c r="B27" s="38">
        <v>10.2019</v>
      </c>
      <c r="C27" s="38">
        <v>1.3520000000000001</v>
      </c>
      <c r="D27" s="38">
        <v>8.8498999999999999</v>
      </c>
      <c r="E27" s="42" t="s">
        <v>70</v>
      </c>
      <c r="F27" s="38">
        <v>8.6308000000000007</v>
      </c>
      <c r="G27" s="15">
        <v>11.0664</v>
      </c>
      <c r="H27" s="38">
        <v>1.3065</v>
      </c>
      <c r="I27" s="38">
        <v>9.76</v>
      </c>
      <c r="J27" s="38">
        <v>0.61519999999999997</v>
      </c>
      <c r="K27" s="38">
        <v>9.1448</v>
      </c>
    </row>
    <row r="28" spans="1:11">
      <c r="A28" s="51" t="s">
        <v>160</v>
      </c>
      <c r="B28" s="42" t="s">
        <v>248</v>
      </c>
      <c r="C28" s="42" t="s">
        <v>248</v>
      </c>
      <c r="D28" s="42" t="s">
        <v>248</v>
      </c>
      <c r="E28" s="42" t="s">
        <v>248</v>
      </c>
      <c r="F28" s="42" t="s">
        <v>248</v>
      </c>
      <c r="G28" s="15">
        <v>22.359500000000001</v>
      </c>
      <c r="H28" s="38">
        <v>3.5743</v>
      </c>
      <c r="I28" s="38">
        <v>18.7852</v>
      </c>
      <c r="J28" s="38">
        <v>2.5438000000000001</v>
      </c>
      <c r="K28" s="38">
        <v>16.241399999999999</v>
      </c>
    </row>
    <row r="29" spans="1:11">
      <c r="A29" s="51" t="s">
        <v>161</v>
      </c>
      <c r="B29" s="38">
        <v>19.035399999999999</v>
      </c>
      <c r="C29" s="38">
        <v>1.1105</v>
      </c>
      <c r="D29" s="38">
        <v>17.924800000000001</v>
      </c>
      <c r="E29" s="42" t="s">
        <v>70</v>
      </c>
      <c r="F29" s="38">
        <v>17.5639</v>
      </c>
      <c r="G29" s="15">
        <v>19.104900000000001</v>
      </c>
      <c r="H29" s="38">
        <v>0.87380000000000002</v>
      </c>
      <c r="I29" s="38">
        <v>18.231000000000002</v>
      </c>
      <c r="J29" s="38">
        <v>2.0954999999999999</v>
      </c>
      <c r="K29" s="38">
        <v>16.1355</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18.019500000000001</v>
      </c>
      <c r="C31" s="38">
        <v>2.7658999999999998</v>
      </c>
      <c r="D31" s="38">
        <v>15.2536</v>
      </c>
      <c r="E31" s="38">
        <v>1.2475000000000001</v>
      </c>
      <c r="F31" s="38">
        <v>14.0061</v>
      </c>
      <c r="G31" s="15">
        <v>18.2331</v>
      </c>
      <c r="H31" s="38">
        <v>3.6937000000000002</v>
      </c>
      <c r="I31" s="38">
        <v>14.539300000000001</v>
      </c>
      <c r="J31" s="38">
        <v>1.5945</v>
      </c>
      <c r="K31" s="38">
        <v>12.944800000000001</v>
      </c>
    </row>
    <row r="32" spans="1:11">
      <c r="A32" s="51" t="s">
        <v>164</v>
      </c>
      <c r="B32" s="38">
        <v>11.9335</v>
      </c>
      <c r="C32" s="38">
        <v>1.6951000000000001</v>
      </c>
      <c r="D32" s="38">
        <v>10.2384</v>
      </c>
      <c r="E32" s="38">
        <v>3.9028</v>
      </c>
      <c r="F32" s="38">
        <v>6.3356000000000003</v>
      </c>
      <c r="G32" s="15">
        <v>11.968400000000001</v>
      </c>
      <c r="H32" s="38">
        <v>1.1528</v>
      </c>
      <c r="I32" s="38">
        <v>10.8156</v>
      </c>
      <c r="J32" s="38">
        <v>4.7042000000000002</v>
      </c>
      <c r="K32" s="38">
        <v>6.1113999999999997</v>
      </c>
    </row>
    <row r="33" spans="1:11">
      <c r="A33" s="19" t="s">
        <v>265</v>
      </c>
      <c r="B33" s="13" t="s">
        <v>248</v>
      </c>
      <c r="C33" s="13" t="s">
        <v>248</v>
      </c>
      <c r="D33" s="13" t="s">
        <v>248</v>
      </c>
      <c r="E33" s="13" t="s">
        <v>248</v>
      </c>
      <c r="F33" s="13" t="s">
        <v>248</v>
      </c>
      <c r="G33" s="20">
        <v>15.8834</v>
      </c>
      <c r="H33" s="8">
        <v>1.8174999999999999</v>
      </c>
      <c r="I33" s="8">
        <v>14.065899999999999</v>
      </c>
      <c r="J33" s="8">
        <v>1.222</v>
      </c>
      <c r="K33" s="8">
        <v>12.8439</v>
      </c>
    </row>
    <row r="34" spans="1:11">
      <c r="A34" s="10" t="s">
        <v>252</v>
      </c>
    </row>
  </sheetData>
  <mergeCells count="3">
    <mergeCell ref="B2:F2"/>
    <mergeCell ref="A2:A3"/>
    <mergeCell ref="G2:K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K34"/>
  <sheetViews>
    <sheetView workbookViewId="0"/>
  </sheetViews>
  <sheetFormatPr defaultRowHeight="15"/>
  <cols>
    <col min="1" max="1" width="26" customWidth="1"/>
    <col min="2" max="11" width="16" customWidth="1"/>
  </cols>
  <sheetData>
    <row r="1" spans="1:11">
      <c r="A1" s="2" t="s">
        <v>43</v>
      </c>
    </row>
    <row r="2" spans="1:11">
      <c r="A2" s="43" t="s">
        <v>229</v>
      </c>
      <c r="B2" s="66">
        <v>2019</v>
      </c>
      <c r="C2" s="45"/>
      <c r="D2" s="45"/>
      <c r="E2" s="45"/>
      <c r="F2" s="45"/>
      <c r="G2" s="66">
        <v>2022</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14.681271000000001</v>
      </c>
      <c r="C4" s="38">
        <v>1.2092769999999999</v>
      </c>
      <c r="D4" s="38">
        <v>13.471994</v>
      </c>
      <c r="E4" s="38">
        <v>2.1938170000000001</v>
      </c>
      <c r="F4" s="38">
        <v>11.278176999999999</v>
      </c>
      <c r="G4" s="15">
        <v>15.463932</v>
      </c>
      <c r="H4" s="38">
        <v>1.205606</v>
      </c>
      <c r="I4" s="38">
        <v>14.258326</v>
      </c>
      <c r="J4" s="38">
        <v>2.334257</v>
      </c>
      <c r="K4" s="38">
        <v>11.92407</v>
      </c>
    </row>
    <row r="5" spans="1:11">
      <c r="A5" s="37" t="s">
        <v>263</v>
      </c>
      <c r="B5" s="38">
        <v>14.45298</v>
      </c>
      <c r="C5" s="38">
        <v>1.265636</v>
      </c>
      <c r="D5" s="38">
        <v>13.187343</v>
      </c>
      <c r="E5" s="38">
        <v>1.7781450000000001</v>
      </c>
      <c r="F5" s="38">
        <v>11.409198</v>
      </c>
      <c r="G5" s="15">
        <v>14.519729999999999</v>
      </c>
      <c r="H5" s="38">
        <v>1.2403139999999999</v>
      </c>
      <c r="I5" s="38">
        <v>13.279415</v>
      </c>
      <c r="J5" s="38">
        <v>2.5576370000000002</v>
      </c>
      <c r="K5" s="38">
        <v>10.721778</v>
      </c>
    </row>
    <row r="6" spans="1:11">
      <c r="A6" s="51" t="s">
        <v>139</v>
      </c>
      <c r="B6" s="38">
        <v>20.432278</v>
      </c>
      <c r="C6" s="38">
        <v>1.932213</v>
      </c>
      <c r="D6" s="38">
        <v>18.500063999999998</v>
      </c>
      <c r="E6" s="38">
        <v>5.9142320000000002</v>
      </c>
      <c r="F6" s="38">
        <v>12.585832</v>
      </c>
      <c r="G6" s="15">
        <v>24.343164000000002</v>
      </c>
      <c r="H6" s="38">
        <v>1.3711340000000001</v>
      </c>
      <c r="I6" s="38">
        <v>22.97203</v>
      </c>
      <c r="J6" s="38">
        <v>9.1136809999999997</v>
      </c>
      <c r="K6" s="38">
        <v>13.858349</v>
      </c>
    </row>
    <row r="7" spans="1:11">
      <c r="A7" s="51" t="s">
        <v>140</v>
      </c>
      <c r="B7" s="38">
        <v>15.814260000000001</v>
      </c>
      <c r="C7" s="38">
        <v>0.96296800000000005</v>
      </c>
      <c r="D7" s="38">
        <v>14.851292000000001</v>
      </c>
      <c r="E7" s="38">
        <v>0.85414999999999996</v>
      </c>
      <c r="F7" s="38">
        <v>13.997142</v>
      </c>
      <c r="G7" s="15">
        <v>17.630369000000002</v>
      </c>
      <c r="H7" s="38">
        <v>0.69291000000000003</v>
      </c>
      <c r="I7" s="38">
        <v>16.937459</v>
      </c>
      <c r="J7" s="38">
        <v>0.70247300000000001</v>
      </c>
      <c r="K7" s="38">
        <v>16.234985999999999</v>
      </c>
    </row>
    <row r="8" spans="1:11">
      <c r="A8" s="51" t="s">
        <v>141</v>
      </c>
      <c r="B8" s="38">
        <v>17.935355999999999</v>
      </c>
      <c r="C8" s="38">
        <v>0.868699</v>
      </c>
      <c r="D8" s="38">
        <v>17.066656999999999</v>
      </c>
      <c r="E8" s="38">
        <v>1.1764410000000001</v>
      </c>
      <c r="F8" s="38">
        <v>15.890216000000001</v>
      </c>
      <c r="G8" s="15">
        <v>21.229057999999998</v>
      </c>
      <c r="H8" s="38">
        <v>1.4483680000000001</v>
      </c>
      <c r="I8" s="38">
        <v>19.78069</v>
      </c>
      <c r="J8" s="38">
        <v>2.2548490000000001</v>
      </c>
      <c r="K8" s="38">
        <v>17.525841</v>
      </c>
    </row>
    <row r="9" spans="1:11">
      <c r="A9" s="51" t="s">
        <v>142</v>
      </c>
      <c r="B9" s="38">
        <v>20.470293000000002</v>
      </c>
      <c r="C9" s="38">
        <v>0.82887500000000003</v>
      </c>
      <c r="D9" s="38">
        <v>19.641418000000002</v>
      </c>
      <c r="E9" s="38">
        <v>0.79038799999999998</v>
      </c>
      <c r="F9" s="38">
        <v>18.851030000000002</v>
      </c>
      <c r="G9" s="15">
        <v>19.654214</v>
      </c>
      <c r="H9" s="38">
        <v>2.0581119999999999</v>
      </c>
      <c r="I9" s="38">
        <v>17.596102999999999</v>
      </c>
      <c r="J9" s="42" t="s">
        <v>70</v>
      </c>
      <c r="K9" s="38">
        <v>17.455145000000002</v>
      </c>
    </row>
    <row r="10" spans="1:11">
      <c r="A10" s="51" t="s">
        <v>143</v>
      </c>
      <c r="B10" s="38">
        <v>20.478632000000001</v>
      </c>
      <c r="C10" s="38">
        <v>2.9185699999999999</v>
      </c>
      <c r="D10" s="38">
        <v>17.560061999999999</v>
      </c>
      <c r="E10" s="38">
        <v>0.87729000000000001</v>
      </c>
      <c r="F10" s="38">
        <v>16.682772</v>
      </c>
      <c r="G10" s="15">
        <v>22.15192</v>
      </c>
      <c r="H10" s="38">
        <v>4.2220199999999997</v>
      </c>
      <c r="I10" s="38">
        <v>17.929901000000001</v>
      </c>
      <c r="J10" s="38">
        <v>2.6439029999999999</v>
      </c>
      <c r="K10" s="38">
        <v>15.285997999999999</v>
      </c>
    </row>
    <row r="11" spans="1:11">
      <c r="A11" s="51" t="s">
        <v>144</v>
      </c>
      <c r="B11" s="38">
        <v>9.3417790000000007</v>
      </c>
      <c r="C11" s="38">
        <v>0.99643099999999996</v>
      </c>
      <c r="D11" s="38">
        <v>8.3453479999999995</v>
      </c>
      <c r="E11" s="38">
        <v>1.605062</v>
      </c>
      <c r="F11" s="38">
        <v>6.7402860000000002</v>
      </c>
      <c r="G11" s="15">
        <v>11.495182</v>
      </c>
      <c r="H11" s="38">
        <v>1.6283639999999999</v>
      </c>
      <c r="I11" s="38">
        <v>9.8668180000000003</v>
      </c>
      <c r="J11" s="38">
        <v>1.3964430000000001</v>
      </c>
      <c r="K11" s="38">
        <v>8.4703750000000007</v>
      </c>
    </row>
    <row r="12" spans="1:11">
      <c r="A12" s="51" t="s">
        <v>145</v>
      </c>
      <c r="B12" s="38">
        <v>15.990963000000001</v>
      </c>
      <c r="C12" s="38">
        <v>0.92801500000000003</v>
      </c>
      <c r="D12" s="38">
        <v>15.062948</v>
      </c>
      <c r="E12" s="38">
        <v>0.54476199999999997</v>
      </c>
      <c r="F12" s="38">
        <v>14.518186</v>
      </c>
      <c r="G12" s="15">
        <v>16.510695999999999</v>
      </c>
      <c r="H12" s="38">
        <v>0.69835800000000003</v>
      </c>
      <c r="I12" s="38">
        <v>15.812338</v>
      </c>
      <c r="J12" s="38">
        <v>0.79531399999999997</v>
      </c>
      <c r="K12" s="38">
        <v>15.017023999999999</v>
      </c>
    </row>
    <row r="13" spans="1:11">
      <c r="A13" s="51" t="s">
        <v>146</v>
      </c>
      <c r="B13" s="38">
        <v>10.772144000000001</v>
      </c>
      <c r="C13" s="38">
        <v>0.83519399999999999</v>
      </c>
      <c r="D13" s="38">
        <v>9.9369499999999995</v>
      </c>
      <c r="E13" s="38">
        <v>3.9184679999999998</v>
      </c>
      <c r="F13" s="38">
        <v>6.0184819999999997</v>
      </c>
      <c r="G13" s="15">
        <v>9.6225780000000007</v>
      </c>
      <c r="H13" s="38">
        <v>0.99474099999999999</v>
      </c>
      <c r="I13" s="38">
        <v>8.6278369999999995</v>
      </c>
      <c r="J13" s="38">
        <v>2.8954870000000001</v>
      </c>
      <c r="K13" s="38">
        <v>5.7323500000000003</v>
      </c>
    </row>
    <row r="14" spans="1:11">
      <c r="A14" s="51" t="s">
        <v>147</v>
      </c>
      <c r="B14" s="38">
        <v>22.763335000000001</v>
      </c>
      <c r="C14" s="38">
        <v>4.3116690000000002</v>
      </c>
      <c r="D14" s="38">
        <v>18.451665999999999</v>
      </c>
      <c r="E14" s="38">
        <v>1.448747</v>
      </c>
      <c r="F14" s="38">
        <v>17.002918999999999</v>
      </c>
      <c r="G14" s="15">
        <v>23.381739</v>
      </c>
      <c r="H14" s="38">
        <v>2.8691460000000002</v>
      </c>
      <c r="I14" s="38">
        <v>20.512592999999999</v>
      </c>
      <c r="J14" s="38">
        <v>2.2623280000000001</v>
      </c>
      <c r="K14" s="38">
        <v>18.250266</v>
      </c>
    </row>
    <row r="15" spans="1:11">
      <c r="A15" s="51" t="s">
        <v>148</v>
      </c>
      <c r="B15" s="38">
        <v>10.68459</v>
      </c>
      <c r="C15" s="38">
        <v>1.452315</v>
      </c>
      <c r="D15" s="38">
        <v>9.2322749999999996</v>
      </c>
      <c r="E15" s="38">
        <v>1.5619609999999999</v>
      </c>
      <c r="F15" s="38">
        <v>7.6703140000000003</v>
      </c>
      <c r="G15" s="15">
        <v>13.690084000000001</v>
      </c>
      <c r="H15" s="38">
        <v>1.6833309999999999</v>
      </c>
      <c r="I15" s="38">
        <v>12.006752000000001</v>
      </c>
      <c r="J15" s="38">
        <v>0.98156500000000002</v>
      </c>
      <c r="K15" s="38">
        <v>11.025187000000001</v>
      </c>
    </row>
    <row r="16" spans="1:11">
      <c r="A16" s="51" t="s">
        <v>149</v>
      </c>
      <c r="B16" s="38">
        <v>11.234711000000001</v>
      </c>
      <c r="C16" s="38">
        <v>0.756386</v>
      </c>
      <c r="D16" s="38">
        <v>10.478325</v>
      </c>
      <c r="E16" s="38">
        <v>1.817426</v>
      </c>
      <c r="F16" s="38">
        <v>8.6608990000000006</v>
      </c>
      <c r="G16" s="15">
        <v>15.210692999999999</v>
      </c>
      <c r="H16" s="38">
        <v>2.1437300000000001</v>
      </c>
      <c r="I16" s="38">
        <v>13.066962999999999</v>
      </c>
      <c r="J16" s="38">
        <v>2.6588180000000001</v>
      </c>
      <c r="K16" s="38">
        <v>10.408144999999999</v>
      </c>
    </row>
    <row r="17" spans="1:11">
      <c r="A17" s="51" t="s">
        <v>150</v>
      </c>
      <c r="B17" s="38">
        <v>18.524694</v>
      </c>
      <c r="C17" s="38">
        <v>5.8820300000000003</v>
      </c>
      <c r="D17" s="38">
        <v>12.642664</v>
      </c>
      <c r="E17" s="38">
        <v>1.477808</v>
      </c>
      <c r="F17" s="38">
        <v>11.164856</v>
      </c>
      <c r="G17" s="15">
        <v>16.636986</v>
      </c>
      <c r="H17" s="38">
        <v>4.4744900000000003</v>
      </c>
      <c r="I17" s="38">
        <v>12.162496000000001</v>
      </c>
      <c r="J17" s="38">
        <v>1.411168</v>
      </c>
      <c r="K17" s="38">
        <v>10.751328000000001</v>
      </c>
    </row>
    <row r="18" spans="1:11">
      <c r="A18" s="51" t="s">
        <v>151</v>
      </c>
      <c r="B18" s="38">
        <v>18.054940999999999</v>
      </c>
      <c r="C18" s="38">
        <v>1.3424689999999999</v>
      </c>
      <c r="D18" s="38">
        <v>16.712472000000002</v>
      </c>
      <c r="E18" s="38">
        <v>0.65888899999999995</v>
      </c>
      <c r="F18" s="38">
        <v>16.053583</v>
      </c>
      <c r="G18" s="15">
        <v>20.799529</v>
      </c>
      <c r="H18" s="38">
        <v>2.2720020000000001</v>
      </c>
      <c r="I18" s="38">
        <v>18.527528</v>
      </c>
      <c r="J18" s="42" t="s">
        <v>70</v>
      </c>
      <c r="K18" s="38">
        <v>18.181193</v>
      </c>
    </row>
    <row r="19" spans="1:11">
      <c r="A19" s="51" t="s">
        <v>152</v>
      </c>
      <c r="B19" s="38">
        <v>16.002986</v>
      </c>
      <c r="C19" s="38">
        <v>1.9636469999999999</v>
      </c>
      <c r="D19" s="38">
        <v>14.039339</v>
      </c>
      <c r="E19" s="38">
        <v>1.1389579999999999</v>
      </c>
      <c r="F19" s="38">
        <v>12.900380999999999</v>
      </c>
      <c r="G19" s="15">
        <v>19.847632999999998</v>
      </c>
      <c r="H19" s="38">
        <v>1.5270090000000001</v>
      </c>
      <c r="I19" s="38">
        <v>18.320623999999999</v>
      </c>
      <c r="J19" s="38">
        <v>1.0938619999999999</v>
      </c>
      <c r="K19" s="38">
        <v>17.226762000000001</v>
      </c>
    </row>
    <row r="20" spans="1:11">
      <c r="A20" s="51" t="s">
        <v>153</v>
      </c>
      <c r="B20" s="38">
        <v>11.153931</v>
      </c>
      <c r="C20" s="38">
        <v>1.4710719999999999</v>
      </c>
      <c r="D20" s="38">
        <v>9.6828590000000005</v>
      </c>
      <c r="E20" s="38">
        <v>3.0144790000000001</v>
      </c>
      <c r="F20" s="38">
        <v>6.66838</v>
      </c>
      <c r="G20" s="15">
        <v>14.665626</v>
      </c>
      <c r="H20" s="38">
        <v>2.0275280000000002</v>
      </c>
      <c r="I20" s="38">
        <v>12.638097999999999</v>
      </c>
      <c r="J20" s="38">
        <v>1.912115</v>
      </c>
      <c r="K20" s="38">
        <v>10.725982999999999</v>
      </c>
    </row>
    <row r="21" spans="1:11">
      <c r="A21" s="51" t="s">
        <v>264</v>
      </c>
      <c r="B21" s="38">
        <v>11.692071</v>
      </c>
      <c r="C21" s="38">
        <v>0.76608900000000002</v>
      </c>
      <c r="D21" s="38">
        <v>10.925981999999999</v>
      </c>
      <c r="E21" s="38">
        <v>2.464515</v>
      </c>
      <c r="F21" s="38">
        <v>8.4614670000000007</v>
      </c>
      <c r="G21" s="22" t="s">
        <v>248</v>
      </c>
      <c r="H21" s="42" t="s">
        <v>248</v>
      </c>
      <c r="I21" s="42" t="s">
        <v>248</v>
      </c>
      <c r="J21" s="42" t="s">
        <v>248</v>
      </c>
      <c r="K21" s="42" t="s">
        <v>248</v>
      </c>
    </row>
    <row r="22" spans="1:11">
      <c r="A22" s="51" t="s">
        <v>154</v>
      </c>
      <c r="B22" s="38">
        <v>12.962666</v>
      </c>
      <c r="C22" s="38">
        <v>0.68709399999999998</v>
      </c>
      <c r="D22" s="38">
        <v>12.275572</v>
      </c>
      <c r="E22" s="38">
        <v>2.2779880000000001</v>
      </c>
      <c r="F22" s="38">
        <v>9.9975839999999998</v>
      </c>
      <c r="G22" s="15">
        <v>13.496195999999999</v>
      </c>
      <c r="H22" s="38">
        <v>1.5826709999999999</v>
      </c>
      <c r="I22" s="38">
        <v>11.913525</v>
      </c>
      <c r="J22" s="38">
        <v>1.442769</v>
      </c>
      <c r="K22" s="38">
        <v>10.470756</v>
      </c>
    </row>
    <row r="23" spans="1:11">
      <c r="A23" s="51" t="s">
        <v>155</v>
      </c>
      <c r="B23" s="38">
        <v>19.348655999999998</v>
      </c>
      <c r="C23" s="38">
        <v>0.97041299999999997</v>
      </c>
      <c r="D23" s="38">
        <v>18.378243000000001</v>
      </c>
      <c r="E23" s="38">
        <v>2.1213850000000001</v>
      </c>
      <c r="F23" s="38">
        <v>16.256858000000001</v>
      </c>
      <c r="G23" s="15">
        <v>19.540806</v>
      </c>
      <c r="H23" s="38">
        <v>1.0326379999999999</v>
      </c>
      <c r="I23" s="38">
        <v>18.508168000000001</v>
      </c>
      <c r="J23" s="38">
        <v>1.507147</v>
      </c>
      <c r="K23" s="38">
        <v>17.001021000000001</v>
      </c>
    </row>
    <row r="24" spans="1:11">
      <c r="A24" s="51" t="s">
        <v>156</v>
      </c>
      <c r="B24" s="38">
        <v>9.4873469999999998</v>
      </c>
      <c r="C24" s="38">
        <v>1.4095279999999999</v>
      </c>
      <c r="D24" s="38">
        <v>8.0778189999999999</v>
      </c>
      <c r="E24" s="38">
        <v>0.76766999999999996</v>
      </c>
      <c r="F24" s="38">
        <v>7.310149</v>
      </c>
      <c r="G24" s="15">
        <v>10.067214</v>
      </c>
      <c r="H24" s="38">
        <v>1.4552879999999999</v>
      </c>
      <c r="I24" s="38">
        <v>8.6119260000000004</v>
      </c>
      <c r="J24" s="42" t="s">
        <v>70</v>
      </c>
      <c r="K24" s="38">
        <v>8.2766540000000006</v>
      </c>
    </row>
    <row r="25" spans="1:11">
      <c r="A25" s="51" t="s">
        <v>157</v>
      </c>
      <c r="B25" s="38">
        <v>11.490080000000001</v>
      </c>
      <c r="C25" s="38">
        <v>1.372992</v>
      </c>
      <c r="D25" s="38">
        <v>10.117088000000001</v>
      </c>
      <c r="E25" s="38">
        <v>0.531138</v>
      </c>
      <c r="F25" s="38">
        <v>9.5859489999999994</v>
      </c>
      <c r="G25" s="15">
        <v>12.720058999999999</v>
      </c>
      <c r="H25" s="38">
        <v>1.2937179999999999</v>
      </c>
      <c r="I25" s="38">
        <v>11.426341000000001</v>
      </c>
      <c r="J25" s="38">
        <v>1.3507910000000001</v>
      </c>
      <c r="K25" s="38">
        <v>10.07555</v>
      </c>
    </row>
    <row r="26" spans="1:11">
      <c r="A26" s="51" t="s">
        <v>158</v>
      </c>
      <c r="B26" s="38">
        <v>13.039199999999999</v>
      </c>
      <c r="C26" s="38">
        <v>1.296759</v>
      </c>
      <c r="D26" s="38">
        <v>11.742440999999999</v>
      </c>
      <c r="E26" s="38">
        <v>4.2333369999999997</v>
      </c>
      <c r="F26" s="38">
        <v>7.5091039999999998</v>
      </c>
      <c r="G26" s="15">
        <v>13.452489999999999</v>
      </c>
      <c r="H26" s="38">
        <v>1.534797</v>
      </c>
      <c r="I26" s="38">
        <v>11.917693</v>
      </c>
      <c r="J26" s="38">
        <v>4.2258440000000004</v>
      </c>
      <c r="K26" s="38">
        <v>7.6918490000000004</v>
      </c>
    </row>
    <row r="27" spans="1:11">
      <c r="A27" s="51" t="s">
        <v>159</v>
      </c>
      <c r="B27" s="38">
        <v>12.172052000000001</v>
      </c>
      <c r="C27" s="38">
        <v>1.378776</v>
      </c>
      <c r="D27" s="38">
        <v>10.793276000000001</v>
      </c>
      <c r="E27" s="42" t="s">
        <v>70</v>
      </c>
      <c r="F27" s="38">
        <v>10.671322</v>
      </c>
      <c r="G27" s="15">
        <v>13.562633999999999</v>
      </c>
      <c r="H27" s="38">
        <v>1.955381</v>
      </c>
      <c r="I27" s="38">
        <v>11.607253</v>
      </c>
      <c r="J27" s="38">
        <v>0.92882600000000004</v>
      </c>
      <c r="K27" s="38">
        <v>10.678426</v>
      </c>
    </row>
    <row r="28" spans="1:11">
      <c r="A28" s="51" t="s">
        <v>160</v>
      </c>
      <c r="B28" s="38">
        <v>21.650064</v>
      </c>
      <c r="C28" s="38">
        <v>2.5681470000000002</v>
      </c>
      <c r="D28" s="38">
        <v>19.081917000000001</v>
      </c>
      <c r="E28" s="38">
        <v>1.195227</v>
      </c>
      <c r="F28" s="38">
        <v>17.886690000000002</v>
      </c>
      <c r="G28" s="15">
        <v>17.89012</v>
      </c>
      <c r="H28" s="38">
        <v>1.916369</v>
      </c>
      <c r="I28" s="38">
        <v>15.973751</v>
      </c>
      <c r="J28" s="38">
        <v>1.8901209999999999</v>
      </c>
      <c r="K28" s="38">
        <v>14.083629</v>
      </c>
    </row>
    <row r="29" spans="1:11">
      <c r="A29" s="51" t="s">
        <v>161</v>
      </c>
      <c r="B29" s="38">
        <v>20.768374999999999</v>
      </c>
      <c r="C29" s="42" t="s">
        <v>70</v>
      </c>
      <c r="D29" s="38">
        <v>20.327669</v>
      </c>
      <c r="E29" s="38">
        <v>1.063733</v>
      </c>
      <c r="F29" s="38">
        <v>19.263936999999999</v>
      </c>
      <c r="G29" s="15">
        <v>20.699055999999999</v>
      </c>
      <c r="H29" s="42" t="s">
        <v>70</v>
      </c>
      <c r="I29" s="38">
        <v>20.249525999999999</v>
      </c>
      <c r="J29" s="38">
        <v>1.225573</v>
      </c>
      <c r="K29" s="38">
        <v>19.023952999999999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17.809031999999998</v>
      </c>
      <c r="C31" s="38">
        <v>3.3954599999999999</v>
      </c>
      <c r="D31" s="38">
        <v>14.413572</v>
      </c>
      <c r="E31" s="38">
        <v>1.85324</v>
      </c>
      <c r="F31" s="38">
        <v>12.560332000000001</v>
      </c>
      <c r="G31" s="15">
        <v>18.577608000000001</v>
      </c>
      <c r="H31" s="38">
        <v>2.86802</v>
      </c>
      <c r="I31" s="38">
        <v>15.709588</v>
      </c>
      <c r="J31" s="38">
        <v>2.22607</v>
      </c>
      <c r="K31" s="38">
        <v>13.483518</v>
      </c>
    </row>
    <row r="32" spans="1:11">
      <c r="A32" s="51" t="s">
        <v>164</v>
      </c>
      <c r="B32" s="38">
        <v>14.246209</v>
      </c>
      <c r="C32" s="38">
        <v>1.737042</v>
      </c>
      <c r="D32" s="38">
        <v>12.509167</v>
      </c>
      <c r="E32" s="38">
        <v>6.1348419999999999</v>
      </c>
      <c r="F32" s="38">
        <v>6.3743249999999998</v>
      </c>
      <c r="G32" s="15">
        <v>16.084705</v>
      </c>
      <c r="H32" s="38">
        <v>1.0493140000000001</v>
      </c>
      <c r="I32" s="38">
        <v>15.035391000000001</v>
      </c>
      <c r="J32" s="38">
        <v>3.6901549999999999</v>
      </c>
      <c r="K32" s="38">
        <v>11.345236</v>
      </c>
    </row>
    <row r="33" spans="1:11">
      <c r="A33" s="19" t="s">
        <v>265</v>
      </c>
      <c r="B33" s="8">
        <v>12.000534</v>
      </c>
      <c r="C33" s="8">
        <v>1.627861</v>
      </c>
      <c r="D33" s="8">
        <v>10.372673000000001</v>
      </c>
      <c r="E33" s="8">
        <v>1.504605</v>
      </c>
      <c r="F33" s="8">
        <v>8.8680679999999992</v>
      </c>
      <c r="G33" s="20">
        <v>9.4899489999999993</v>
      </c>
      <c r="H33" s="8">
        <v>2.534897</v>
      </c>
      <c r="I33" s="8">
        <v>6.9550520000000002</v>
      </c>
      <c r="J33" s="13" t="s">
        <v>70</v>
      </c>
      <c r="K33" s="8">
        <v>6.721419</v>
      </c>
    </row>
    <row r="34" spans="1:11">
      <c r="A34" s="10" t="s">
        <v>252</v>
      </c>
    </row>
  </sheetData>
  <mergeCells count="3">
    <mergeCell ref="B2:F2"/>
    <mergeCell ref="A2:A3"/>
    <mergeCell ref="G2:K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F38"/>
  <sheetViews>
    <sheetView workbookViewId="0"/>
  </sheetViews>
  <sheetFormatPr defaultRowHeight="15"/>
  <cols>
    <col min="1" max="1" width="39" customWidth="1"/>
    <col min="2" max="6" width="23" customWidth="1"/>
  </cols>
  <sheetData>
    <row r="1" spans="1:6">
      <c r="A1" s="2" t="s">
        <v>43</v>
      </c>
    </row>
    <row r="2" spans="1:6">
      <c r="A2" s="43" t="s">
        <v>229</v>
      </c>
      <c r="B2" s="66">
        <v>2024</v>
      </c>
      <c r="C2" s="45"/>
      <c r="D2" s="45"/>
      <c r="E2" s="45"/>
      <c r="F2" s="45"/>
    </row>
    <row r="3" spans="1:6" ht="29.45" customHeight="1">
      <c r="A3" s="46"/>
      <c r="B3" s="47" t="s">
        <v>237</v>
      </c>
      <c r="C3" s="47" t="s">
        <v>238</v>
      </c>
      <c r="D3" s="48" t="s">
        <v>239</v>
      </c>
      <c r="E3" s="48" t="s">
        <v>246</v>
      </c>
      <c r="F3" s="48" t="s">
        <v>247</v>
      </c>
    </row>
    <row r="4" spans="1:6">
      <c r="A4" s="37" t="s">
        <v>179</v>
      </c>
      <c r="B4" s="38">
        <v>15.188281999999999</v>
      </c>
      <c r="C4" s="38">
        <v>1.4543029999999999</v>
      </c>
      <c r="D4" s="38">
        <v>13.733980000000001</v>
      </c>
      <c r="E4" s="38">
        <v>2.5122450000000001</v>
      </c>
      <c r="F4" s="38">
        <v>11.221735000000001</v>
      </c>
    </row>
    <row r="5" spans="1:6">
      <c r="A5" s="37" t="s">
        <v>263</v>
      </c>
      <c r="B5" s="38">
        <v>14.84572</v>
      </c>
      <c r="C5" s="38">
        <v>1.760432</v>
      </c>
      <c r="D5" s="38">
        <v>13.085289</v>
      </c>
      <c r="E5" s="38">
        <v>2.429281</v>
      </c>
      <c r="F5" s="38">
        <v>10.656008</v>
      </c>
    </row>
    <row r="6" spans="1:6">
      <c r="A6" s="51" t="s">
        <v>139</v>
      </c>
      <c r="B6" s="38">
        <v>24.830791999999999</v>
      </c>
      <c r="C6" s="38">
        <v>2.152158</v>
      </c>
      <c r="D6" s="38">
        <v>22.678635</v>
      </c>
      <c r="E6" s="38">
        <v>9.4982919999999993</v>
      </c>
      <c r="F6" s="38">
        <v>13.180342</v>
      </c>
    </row>
    <row r="7" spans="1:6">
      <c r="A7" s="51" t="s">
        <v>140</v>
      </c>
      <c r="B7" s="38">
        <v>15.742978000000001</v>
      </c>
      <c r="C7" s="38">
        <v>1.3634230000000001</v>
      </c>
      <c r="D7" s="38">
        <v>14.379555</v>
      </c>
      <c r="E7" s="38">
        <v>0.89409000000000005</v>
      </c>
      <c r="F7" s="38">
        <v>13.485465</v>
      </c>
    </row>
    <row r="8" spans="1:6">
      <c r="A8" s="51" t="s">
        <v>141</v>
      </c>
      <c r="B8" s="38">
        <v>17.01765</v>
      </c>
      <c r="C8" s="38">
        <v>2.1372840000000002</v>
      </c>
      <c r="D8" s="38">
        <v>14.880366</v>
      </c>
      <c r="E8" s="38">
        <v>0.94840500000000005</v>
      </c>
      <c r="F8" s="38">
        <v>13.931960999999999</v>
      </c>
    </row>
    <row r="9" spans="1:6">
      <c r="A9" s="51" t="s">
        <v>142</v>
      </c>
      <c r="B9" s="38">
        <v>17.131108999999999</v>
      </c>
      <c r="C9" s="38">
        <v>0.77344800000000002</v>
      </c>
      <c r="D9" s="38">
        <v>16.357661</v>
      </c>
      <c r="E9" s="42" t="s">
        <v>70</v>
      </c>
      <c r="F9" s="38">
        <v>15.926925000000001</v>
      </c>
    </row>
    <row r="10" spans="1:6">
      <c r="A10" s="51" t="s">
        <v>143</v>
      </c>
      <c r="B10" s="38">
        <v>22.818774999999999</v>
      </c>
      <c r="C10" s="38">
        <v>2.6846580000000002</v>
      </c>
      <c r="D10" s="38">
        <v>20.134117</v>
      </c>
      <c r="E10" s="38">
        <v>1.1793210000000001</v>
      </c>
      <c r="F10" s="38">
        <v>18.954796999999999</v>
      </c>
    </row>
    <row r="11" spans="1:6">
      <c r="A11" s="51" t="s">
        <v>144</v>
      </c>
      <c r="B11" s="38">
        <v>11.276501</v>
      </c>
      <c r="C11" s="38">
        <v>1.099442</v>
      </c>
      <c r="D11" s="38">
        <v>10.177058000000001</v>
      </c>
      <c r="E11" s="38">
        <v>3.328255</v>
      </c>
      <c r="F11" s="38">
        <v>6.8488030000000002</v>
      </c>
    </row>
    <row r="12" spans="1:6">
      <c r="A12" s="51" t="s">
        <v>145</v>
      </c>
      <c r="B12" s="38">
        <v>18.064805</v>
      </c>
      <c r="C12" s="38">
        <v>2.39568</v>
      </c>
      <c r="D12" s="38">
        <v>15.669124999999999</v>
      </c>
      <c r="E12" s="38">
        <v>0.79496100000000003</v>
      </c>
      <c r="F12" s="38">
        <v>14.874164</v>
      </c>
    </row>
    <row r="13" spans="1:6">
      <c r="A13" s="51" t="s">
        <v>146</v>
      </c>
      <c r="B13" s="38">
        <v>12.190084000000001</v>
      </c>
      <c r="C13" s="38">
        <v>1.36</v>
      </c>
      <c r="D13" s="38">
        <v>10.830085</v>
      </c>
      <c r="E13" s="38">
        <v>3.8166370000000001</v>
      </c>
      <c r="F13" s="38">
        <v>7.0134480000000003</v>
      </c>
    </row>
    <row r="14" spans="1:6">
      <c r="A14" s="51" t="s">
        <v>147</v>
      </c>
      <c r="B14" s="38">
        <v>27.100359999999998</v>
      </c>
      <c r="C14" s="38">
        <v>2.6484779999999999</v>
      </c>
      <c r="D14" s="38">
        <v>24.451882000000001</v>
      </c>
      <c r="E14" s="38">
        <v>0.94080699999999995</v>
      </c>
      <c r="F14" s="38">
        <v>23.511075000000002</v>
      </c>
    </row>
    <row r="15" spans="1:6">
      <c r="A15" s="51" t="s">
        <v>148</v>
      </c>
      <c r="B15" s="38">
        <v>13.724387</v>
      </c>
      <c r="C15" s="38">
        <v>2.8465739999999999</v>
      </c>
      <c r="D15" s="38">
        <v>10.877813</v>
      </c>
      <c r="E15" s="42" t="s">
        <v>70</v>
      </c>
      <c r="F15" s="38">
        <v>10.378068000000001</v>
      </c>
    </row>
    <row r="16" spans="1:6">
      <c r="A16" s="51" t="s">
        <v>149</v>
      </c>
      <c r="B16" s="38">
        <v>12.246841999999999</v>
      </c>
      <c r="C16" s="38">
        <v>1.849259</v>
      </c>
      <c r="D16" s="38">
        <v>10.397584</v>
      </c>
      <c r="E16" s="38">
        <v>2.3025910000000001</v>
      </c>
      <c r="F16" s="38">
        <v>8.0949930000000005</v>
      </c>
    </row>
    <row r="17" spans="1:6">
      <c r="A17" s="51" t="s">
        <v>150</v>
      </c>
      <c r="B17" s="38">
        <v>14.972972</v>
      </c>
      <c r="C17" s="38">
        <v>5.7359400000000003</v>
      </c>
      <c r="D17" s="38">
        <v>9.2370319999999992</v>
      </c>
      <c r="E17" s="38">
        <v>1.2669269999999999</v>
      </c>
      <c r="F17" s="38">
        <v>7.9701040000000001</v>
      </c>
    </row>
    <row r="18" spans="1:6">
      <c r="A18" s="51" t="s">
        <v>151</v>
      </c>
      <c r="B18" s="38">
        <v>17.25142</v>
      </c>
      <c r="C18" s="38">
        <v>1.945009</v>
      </c>
      <c r="D18" s="38">
        <v>15.306411000000001</v>
      </c>
      <c r="E18" s="42" t="s">
        <v>70</v>
      </c>
      <c r="F18" s="38">
        <v>14.893283</v>
      </c>
    </row>
    <row r="19" spans="1:6">
      <c r="A19" s="51" t="s">
        <v>152</v>
      </c>
      <c r="B19" s="38">
        <v>17.170729999999999</v>
      </c>
      <c r="C19" s="38">
        <v>1.3727860000000001</v>
      </c>
      <c r="D19" s="38">
        <v>15.797943999999999</v>
      </c>
      <c r="E19" s="38">
        <v>1.553277</v>
      </c>
      <c r="F19" s="38">
        <v>14.244667</v>
      </c>
    </row>
    <row r="20" spans="1:6">
      <c r="A20" s="51" t="s">
        <v>153</v>
      </c>
      <c r="B20" s="38">
        <v>13.386386999999999</v>
      </c>
      <c r="C20" s="38">
        <v>2.006424</v>
      </c>
      <c r="D20" s="38">
        <v>11.379963</v>
      </c>
      <c r="E20" s="38">
        <v>6.4091209999999998</v>
      </c>
      <c r="F20" s="38">
        <v>4.9708420000000002</v>
      </c>
    </row>
    <row r="21" spans="1:6">
      <c r="A21" s="51" t="s">
        <v>264</v>
      </c>
      <c r="B21" s="42" t="s">
        <v>248</v>
      </c>
      <c r="C21" s="42" t="s">
        <v>248</v>
      </c>
      <c r="D21" s="42" t="s">
        <v>248</v>
      </c>
      <c r="E21" s="42" t="s">
        <v>248</v>
      </c>
      <c r="F21" s="42" t="s">
        <v>248</v>
      </c>
    </row>
    <row r="22" spans="1:6">
      <c r="A22" s="51" t="s">
        <v>154</v>
      </c>
      <c r="B22" s="38">
        <v>13.528751</v>
      </c>
      <c r="C22" s="38">
        <v>1.1669309999999999</v>
      </c>
      <c r="D22" s="38">
        <v>12.361821000000001</v>
      </c>
      <c r="E22" s="38">
        <v>0.90024499999999996</v>
      </c>
      <c r="F22" s="38">
        <v>11.461576000000001</v>
      </c>
    </row>
    <row r="23" spans="1:6">
      <c r="A23" s="51" t="s">
        <v>155</v>
      </c>
      <c r="B23" s="38">
        <v>18.047812</v>
      </c>
      <c r="C23" s="38">
        <v>1.858047</v>
      </c>
      <c r="D23" s="38">
        <v>16.189765000000001</v>
      </c>
      <c r="E23" s="38">
        <v>2.4623370000000002</v>
      </c>
      <c r="F23" s="38">
        <v>13.727429000000001</v>
      </c>
    </row>
    <row r="24" spans="1:6">
      <c r="A24" s="51" t="s">
        <v>156</v>
      </c>
      <c r="B24" s="38">
        <v>10.562559</v>
      </c>
      <c r="C24" s="38">
        <v>2.3884840000000001</v>
      </c>
      <c r="D24" s="38">
        <v>8.1740750000000002</v>
      </c>
      <c r="E24" s="38">
        <v>1.0288379999999999</v>
      </c>
      <c r="F24" s="38">
        <v>7.1452369999999998</v>
      </c>
    </row>
    <row r="25" spans="1:6">
      <c r="A25" s="51" t="s">
        <v>157</v>
      </c>
      <c r="B25" s="38">
        <v>12.195326</v>
      </c>
      <c r="C25" s="38">
        <v>1.476356</v>
      </c>
      <c r="D25" s="38">
        <v>10.718970000000001</v>
      </c>
      <c r="E25" s="38">
        <v>1.220202</v>
      </c>
      <c r="F25" s="38">
        <v>9.4987680000000001</v>
      </c>
    </row>
    <row r="26" spans="1:6">
      <c r="A26" s="51" t="s">
        <v>158</v>
      </c>
      <c r="B26" s="38">
        <v>13.800015999999999</v>
      </c>
      <c r="C26" s="38">
        <v>1.6331329999999999</v>
      </c>
      <c r="D26" s="38">
        <v>12.166883</v>
      </c>
      <c r="E26" s="38">
        <v>3.886444</v>
      </c>
      <c r="F26" s="38">
        <v>8.2804380000000002</v>
      </c>
    </row>
    <row r="27" spans="1:6">
      <c r="A27" s="51" t="s">
        <v>159</v>
      </c>
      <c r="B27" s="38">
        <v>13.793683</v>
      </c>
      <c r="C27" s="38">
        <v>2.0488230000000001</v>
      </c>
      <c r="D27" s="38">
        <v>11.744859999999999</v>
      </c>
      <c r="E27" s="38">
        <v>1.1414260000000001</v>
      </c>
      <c r="F27" s="38">
        <v>10.603434</v>
      </c>
    </row>
    <row r="28" spans="1:6">
      <c r="A28" s="51" t="s">
        <v>160</v>
      </c>
      <c r="B28" s="38">
        <v>17.336835000000001</v>
      </c>
      <c r="C28" s="38">
        <v>2.0050870000000001</v>
      </c>
      <c r="D28" s="38">
        <v>15.331747999999999</v>
      </c>
      <c r="E28" s="38">
        <v>2.2183760000000001</v>
      </c>
      <c r="F28" s="38">
        <v>13.113371000000001</v>
      </c>
    </row>
    <row r="29" spans="1:6">
      <c r="A29" s="51" t="s">
        <v>161</v>
      </c>
      <c r="B29" s="38">
        <v>19.588258</v>
      </c>
      <c r="C29" s="42" t="s">
        <v>70</v>
      </c>
      <c r="D29" s="38">
        <v>19.098607999999999</v>
      </c>
      <c r="E29" s="38">
        <v>0.87124999999999997</v>
      </c>
      <c r="F29" s="38">
        <v>18.227357999999999</v>
      </c>
    </row>
    <row r="30" spans="1:6">
      <c r="A30" s="51" t="s">
        <v>162</v>
      </c>
      <c r="B30" s="38">
        <v>13.358423999999999</v>
      </c>
      <c r="C30" s="38">
        <v>1.180331</v>
      </c>
      <c r="D30" s="38">
        <v>12.178091999999999</v>
      </c>
      <c r="E30" s="42" t="s">
        <v>70</v>
      </c>
      <c r="F30" s="38">
        <v>11.682695000000001</v>
      </c>
    </row>
    <row r="31" spans="1:6">
      <c r="A31" s="51" t="s">
        <v>163</v>
      </c>
      <c r="B31" s="38">
        <v>19.315391999999999</v>
      </c>
      <c r="C31" s="38">
        <v>3.1854979999999999</v>
      </c>
      <c r="D31" s="38">
        <v>16.129894</v>
      </c>
      <c r="E31" s="38">
        <v>1.77657</v>
      </c>
      <c r="F31" s="38">
        <v>14.353324000000001</v>
      </c>
    </row>
    <row r="32" spans="1:6">
      <c r="A32" s="51" t="s">
        <v>164</v>
      </c>
      <c r="B32" s="38">
        <v>16.700603000000001</v>
      </c>
      <c r="C32" s="38">
        <v>2.3663370000000001</v>
      </c>
      <c r="D32" s="38">
        <v>14.334265</v>
      </c>
      <c r="E32" s="38">
        <v>6.0476429999999999</v>
      </c>
      <c r="F32" s="38">
        <v>8.2866219999999995</v>
      </c>
    </row>
    <row r="33" spans="1:6">
      <c r="A33" s="19" t="s">
        <v>265</v>
      </c>
      <c r="B33" s="13" t="s">
        <v>248</v>
      </c>
      <c r="C33" s="13" t="s">
        <v>248</v>
      </c>
      <c r="D33" s="13" t="s">
        <v>248</v>
      </c>
      <c r="E33" s="13" t="s">
        <v>248</v>
      </c>
      <c r="F33" s="13" t="s">
        <v>248</v>
      </c>
    </row>
    <row r="34" spans="1:6">
      <c r="A34" s="10" t="s">
        <v>249</v>
      </c>
    </row>
    <row r="35" spans="1:6">
      <c r="A35" s="10" t="s">
        <v>71</v>
      </c>
    </row>
    <row r="36" spans="1:6">
      <c r="A36" s="10" t="s">
        <v>231</v>
      </c>
    </row>
    <row r="37" spans="1:6">
      <c r="A37" s="10" t="s">
        <v>266</v>
      </c>
    </row>
    <row r="38" spans="1:6">
      <c r="A38" s="10" t="s">
        <v>267</v>
      </c>
    </row>
  </sheetData>
  <mergeCells count="2">
    <mergeCell ref="B2:F2"/>
    <mergeCell ref="A2:A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K34"/>
  <sheetViews>
    <sheetView workbookViewId="0"/>
  </sheetViews>
  <sheetFormatPr defaultRowHeight="15"/>
  <cols>
    <col min="1" max="1" width="26" customWidth="1"/>
    <col min="2" max="11" width="16" customWidth="1"/>
  </cols>
  <sheetData>
    <row r="1" spans="1:11">
      <c r="A1" s="2" t="s">
        <v>44</v>
      </c>
    </row>
    <row r="2" spans="1:11">
      <c r="A2" s="43" t="s">
        <v>229</v>
      </c>
      <c r="B2" s="66">
        <v>2003</v>
      </c>
      <c r="C2" s="45"/>
      <c r="D2" s="45"/>
      <c r="E2" s="45"/>
      <c r="F2" s="45"/>
      <c r="G2" s="66">
        <v>2005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10.5885</v>
      </c>
      <c r="C4" s="38">
        <v>1.4999</v>
      </c>
      <c r="D4" s="38">
        <v>9.0885999999999996</v>
      </c>
      <c r="E4" s="38">
        <v>6.8179999999999996</v>
      </c>
      <c r="F4" s="38">
        <v>2.2706</v>
      </c>
      <c r="G4" s="15">
        <v>10.378299999999999</v>
      </c>
      <c r="H4" s="38">
        <v>1.1977</v>
      </c>
      <c r="I4" s="38">
        <v>9.1806000000000001</v>
      </c>
      <c r="J4" s="38">
        <v>6.5063000000000004</v>
      </c>
      <c r="K4" s="38">
        <v>2.6787000000000001</v>
      </c>
    </row>
    <row r="5" spans="1:11">
      <c r="A5" s="37" t="s">
        <v>263</v>
      </c>
      <c r="B5" s="38">
        <v>21.3461</v>
      </c>
      <c r="C5" s="38">
        <v>2.9174000000000002</v>
      </c>
      <c r="D5" s="38">
        <v>18.428699999999999</v>
      </c>
      <c r="E5" s="38">
        <v>14.2767</v>
      </c>
      <c r="F5" s="38">
        <v>4.1520000000000001</v>
      </c>
      <c r="G5" s="15">
        <v>21.203399999999998</v>
      </c>
      <c r="H5" s="38">
        <v>2.0318000000000001</v>
      </c>
      <c r="I5" s="38">
        <v>19.171600000000002</v>
      </c>
      <c r="J5" s="38">
        <v>14.2539</v>
      </c>
      <c r="K5" s="38">
        <v>4.9177</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1.8366</v>
      </c>
      <c r="C7" s="42" t="s">
        <v>70</v>
      </c>
      <c r="D7" s="38">
        <v>1.5347999999999999</v>
      </c>
      <c r="E7" s="38">
        <v>1.1942999999999999</v>
      </c>
      <c r="F7" s="42" t="s">
        <v>70</v>
      </c>
      <c r="G7" s="15">
        <v>1.6993</v>
      </c>
      <c r="H7" s="42" t="s">
        <v>70</v>
      </c>
      <c r="I7" s="38">
        <v>1.6223000000000001</v>
      </c>
      <c r="J7" s="38">
        <v>0.80549999999999999</v>
      </c>
      <c r="K7" s="38">
        <v>0.81679999999999997</v>
      </c>
    </row>
    <row r="8" spans="1:11">
      <c r="A8" s="51" t="s">
        <v>141</v>
      </c>
      <c r="B8" s="42" t="s">
        <v>248</v>
      </c>
      <c r="C8" s="42" t="s">
        <v>248</v>
      </c>
      <c r="D8" s="42" t="s">
        <v>248</v>
      </c>
      <c r="E8" s="42" t="s">
        <v>248</v>
      </c>
      <c r="F8" s="42" t="s">
        <v>248</v>
      </c>
      <c r="G8" s="15">
        <v>25.226700000000001</v>
      </c>
      <c r="H8" s="38">
        <v>5.4866000000000001</v>
      </c>
      <c r="I8" s="38">
        <v>19.740100000000002</v>
      </c>
      <c r="J8" s="38">
        <v>10.571099999999999</v>
      </c>
      <c r="K8" s="38">
        <v>9.1690000000000005</v>
      </c>
    </row>
    <row r="9" spans="1:11">
      <c r="A9" s="51" t="s">
        <v>142</v>
      </c>
      <c r="B9" s="42" t="s">
        <v>248</v>
      </c>
      <c r="C9" s="42" t="s">
        <v>248</v>
      </c>
      <c r="D9" s="42" t="s">
        <v>248</v>
      </c>
      <c r="E9" s="42" t="s">
        <v>248</v>
      </c>
      <c r="F9" s="42" t="s">
        <v>248</v>
      </c>
      <c r="G9" s="22" t="s">
        <v>248</v>
      </c>
      <c r="H9" s="42" t="s">
        <v>248</v>
      </c>
      <c r="I9" s="42" t="s">
        <v>248</v>
      </c>
      <c r="J9" s="42" t="s">
        <v>248</v>
      </c>
      <c r="K9" s="42" t="s">
        <v>248</v>
      </c>
    </row>
    <row r="10" spans="1:11">
      <c r="A10" s="51" t="s">
        <v>143</v>
      </c>
      <c r="B10" s="38">
        <v>17.5395</v>
      </c>
      <c r="C10" s="38">
        <v>2.7890000000000001</v>
      </c>
      <c r="D10" s="38">
        <v>14.750500000000001</v>
      </c>
      <c r="E10" s="38">
        <v>7.8433000000000002</v>
      </c>
      <c r="F10" s="38">
        <v>6.9071999999999996</v>
      </c>
      <c r="G10" s="15">
        <v>14.8611</v>
      </c>
      <c r="H10" s="38">
        <v>2.9973000000000001</v>
      </c>
      <c r="I10" s="38">
        <v>11.863799999999999</v>
      </c>
      <c r="J10" s="38">
        <v>8.8621999999999996</v>
      </c>
      <c r="K10" s="38">
        <v>3.0015999999999998</v>
      </c>
    </row>
    <row r="11" spans="1:11">
      <c r="A11" s="51" t="s">
        <v>144</v>
      </c>
      <c r="B11" s="38">
        <v>7.5491999999999999</v>
      </c>
      <c r="C11" s="38">
        <v>1.6052999999999999</v>
      </c>
      <c r="D11" s="38">
        <v>5.944</v>
      </c>
      <c r="E11" s="38">
        <v>2.2862</v>
      </c>
      <c r="F11" s="38">
        <v>3.6577999999999999</v>
      </c>
      <c r="G11" s="15">
        <v>9.5769000000000002</v>
      </c>
      <c r="H11" s="38">
        <v>1.2926</v>
      </c>
      <c r="I11" s="38">
        <v>8.2843</v>
      </c>
      <c r="J11" s="38">
        <v>4.2355999999999998</v>
      </c>
      <c r="K11" s="38">
        <v>4.0487000000000002</v>
      </c>
    </row>
    <row r="12" spans="1:11">
      <c r="A12" s="51" t="s">
        <v>145</v>
      </c>
      <c r="B12" s="38">
        <v>20.168099999999999</v>
      </c>
      <c r="C12" s="38">
        <v>4.7980999999999998</v>
      </c>
      <c r="D12" s="38">
        <v>15.370100000000001</v>
      </c>
      <c r="E12" s="38">
        <v>13.2242</v>
      </c>
      <c r="F12" s="38">
        <v>2.1459000000000001</v>
      </c>
      <c r="G12" s="15">
        <v>17.721699999999998</v>
      </c>
      <c r="H12" s="38">
        <v>1.7988</v>
      </c>
      <c r="I12" s="38">
        <v>15.9229</v>
      </c>
      <c r="J12" s="38">
        <v>12.276</v>
      </c>
      <c r="K12" s="38">
        <v>3.6467999999999998</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3.9201999999999999</v>
      </c>
      <c r="C14" s="38">
        <v>1.4395</v>
      </c>
      <c r="D14" s="38">
        <v>2.4807000000000001</v>
      </c>
      <c r="E14" s="38">
        <v>1.3959999999999999</v>
      </c>
      <c r="F14" s="38">
        <v>1.0847</v>
      </c>
      <c r="G14" s="15">
        <v>4.3399000000000001</v>
      </c>
      <c r="H14" s="38">
        <v>0.93859999999999999</v>
      </c>
      <c r="I14" s="38">
        <v>3.4013</v>
      </c>
      <c r="J14" s="38">
        <v>1.8803000000000001</v>
      </c>
      <c r="K14" s="38">
        <v>1.5209999999999999</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22" t="s">
        <v>248</v>
      </c>
      <c r="H17" s="42" t="s">
        <v>248</v>
      </c>
      <c r="I17" s="42" t="s">
        <v>248</v>
      </c>
      <c r="J17" s="42" t="s">
        <v>248</v>
      </c>
      <c r="K17" s="42" t="s">
        <v>248</v>
      </c>
    </row>
    <row r="18" spans="1:11">
      <c r="A18" s="51" t="s">
        <v>151</v>
      </c>
      <c r="B18" s="38">
        <v>6.657</v>
      </c>
      <c r="C18" s="38">
        <v>1.3433999999999999</v>
      </c>
      <c r="D18" s="38">
        <v>5.3136000000000001</v>
      </c>
      <c r="E18" s="38">
        <v>2.0703999999999998</v>
      </c>
      <c r="F18" s="38">
        <v>3.2431999999999999</v>
      </c>
      <c r="G18" s="15">
        <v>4.7186000000000003</v>
      </c>
      <c r="H18" s="38">
        <v>1.0387999999999999</v>
      </c>
      <c r="I18" s="38">
        <v>3.6798000000000002</v>
      </c>
      <c r="J18" s="38">
        <v>1.3405</v>
      </c>
      <c r="K18" s="38">
        <v>2.3393999999999999</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22" t="s">
        <v>248</v>
      </c>
      <c r="H21" s="42" t="s">
        <v>248</v>
      </c>
      <c r="I21" s="42" t="s">
        <v>248</v>
      </c>
      <c r="J21" s="42" t="s">
        <v>248</v>
      </c>
      <c r="K21" s="42" t="s">
        <v>248</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35.167000000000002</v>
      </c>
      <c r="C24" s="38">
        <v>3.9973000000000001</v>
      </c>
      <c r="D24" s="38">
        <v>31.169699999999999</v>
      </c>
      <c r="E24" s="38">
        <v>14.0603</v>
      </c>
      <c r="F24" s="38">
        <v>17.109400000000001</v>
      </c>
      <c r="G24" s="15">
        <v>37.149900000000002</v>
      </c>
      <c r="H24" s="38">
        <v>4.0731999999999999</v>
      </c>
      <c r="I24" s="38">
        <v>33.076700000000002</v>
      </c>
      <c r="J24" s="38">
        <v>14.984</v>
      </c>
      <c r="K24" s="38">
        <v>18.092700000000001</v>
      </c>
    </row>
    <row r="25" spans="1:11">
      <c r="A25" s="51" t="s">
        <v>157</v>
      </c>
      <c r="B25" s="42" t="s">
        <v>248</v>
      </c>
      <c r="C25" s="42" t="s">
        <v>248</v>
      </c>
      <c r="D25" s="42" t="s">
        <v>248</v>
      </c>
      <c r="E25" s="42" t="s">
        <v>248</v>
      </c>
      <c r="F25" s="42" t="s">
        <v>248</v>
      </c>
      <c r="G25" s="22" t="s">
        <v>248</v>
      </c>
      <c r="H25" s="42" t="s">
        <v>248</v>
      </c>
      <c r="I25" s="42" t="s">
        <v>248</v>
      </c>
      <c r="J25" s="42" t="s">
        <v>248</v>
      </c>
      <c r="K25" s="42" t="s">
        <v>248</v>
      </c>
    </row>
    <row r="26" spans="1:11">
      <c r="A26" s="51" t="s">
        <v>158</v>
      </c>
      <c r="B26" s="38">
        <v>55.7545</v>
      </c>
      <c r="C26" s="38">
        <v>2.4950999999999999</v>
      </c>
      <c r="D26" s="38">
        <v>53.259399999999999</v>
      </c>
      <c r="E26" s="38">
        <v>46.8902</v>
      </c>
      <c r="F26" s="38">
        <v>6.3693</v>
      </c>
      <c r="G26" s="15">
        <v>53.841799999999999</v>
      </c>
      <c r="H26" s="38">
        <v>3.7155</v>
      </c>
      <c r="I26" s="38">
        <v>50.126300000000001</v>
      </c>
      <c r="J26" s="38">
        <v>45.216299999999997</v>
      </c>
      <c r="K26" s="38">
        <v>4.9676999999999998</v>
      </c>
    </row>
    <row r="27" spans="1:11">
      <c r="A27" s="51" t="s">
        <v>159</v>
      </c>
      <c r="B27" s="42" t="s">
        <v>248</v>
      </c>
      <c r="C27" s="42" t="s">
        <v>248</v>
      </c>
      <c r="D27" s="42" t="s">
        <v>248</v>
      </c>
      <c r="E27" s="42" t="s">
        <v>248</v>
      </c>
      <c r="F27" s="42" t="s">
        <v>248</v>
      </c>
      <c r="G27" s="22" t="s">
        <v>248</v>
      </c>
      <c r="H27" s="42" t="s">
        <v>248</v>
      </c>
      <c r="I27" s="42" t="s">
        <v>248</v>
      </c>
      <c r="J27" s="42" t="s">
        <v>248</v>
      </c>
      <c r="K27" s="42" t="s">
        <v>248</v>
      </c>
    </row>
    <row r="28" spans="1:11">
      <c r="A28" s="51" t="s">
        <v>160</v>
      </c>
      <c r="B28" s="42" t="s">
        <v>248</v>
      </c>
      <c r="C28" s="42" t="s">
        <v>248</v>
      </c>
      <c r="D28" s="42" t="s">
        <v>248</v>
      </c>
      <c r="E28" s="42" t="s">
        <v>248</v>
      </c>
      <c r="F28" s="42" t="s">
        <v>248</v>
      </c>
      <c r="G28" s="22" t="s">
        <v>248</v>
      </c>
      <c r="H28" s="42" t="s">
        <v>248</v>
      </c>
      <c r="I28" s="42" t="s">
        <v>248</v>
      </c>
      <c r="J28" s="42" t="s">
        <v>248</v>
      </c>
      <c r="K28" s="42" t="s">
        <v>248</v>
      </c>
    </row>
    <row r="29" spans="1:11">
      <c r="A29" s="51" t="s">
        <v>161</v>
      </c>
      <c r="B29" s="38">
        <v>12.5181</v>
      </c>
      <c r="C29" s="38">
        <v>5.7531999999999996</v>
      </c>
      <c r="D29" s="38">
        <v>6.7648999999999999</v>
      </c>
      <c r="E29" s="38">
        <v>2.6431</v>
      </c>
      <c r="F29" s="38">
        <v>4.1218000000000004</v>
      </c>
      <c r="G29" s="15">
        <v>11.779400000000001</v>
      </c>
      <c r="H29" s="38">
        <v>2.5167000000000002</v>
      </c>
      <c r="I29" s="38">
        <v>9.2627000000000006</v>
      </c>
      <c r="J29" s="38">
        <v>1.43</v>
      </c>
      <c r="K29" s="38">
        <v>7.8327</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22" t="s">
        <v>248</v>
      </c>
      <c r="H31" s="42" t="s">
        <v>248</v>
      </c>
      <c r="I31" s="42" t="s">
        <v>248</v>
      </c>
      <c r="J31" s="42" t="s">
        <v>248</v>
      </c>
      <c r="K31" s="42" t="s">
        <v>248</v>
      </c>
    </row>
    <row r="32" spans="1:11">
      <c r="A32" s="51" t="s">
        <v>164</v>
      </c>
      <c r="B32" s="38">
        <v>33.856900000000003</v>
      </c>
      <c r="C32" s="38">
        <v>2.0356999999999998</v>
      </c>
      <c r="D32" s="38">
        <v>31.821200000000001</v>
      </c>
      <c r="E32" s="38">
        <v>29.649100000000001</v>
      </c>
      <c r="F32" s="38">
        <v>2.1720999999999999</v>
      </c>
      <c r="G32" s="15">
        <v>35.728499999999997</v>
      </c>
      <c r="H32" s="38">
        <v>2.7273999999999998</v>
      </c>
      <c r="I32" s="38">
        <v>33.001100000000001</v>
      </c>
      <c r="J32" s="38">
        <v>29.983699999999999</v>
      </c>
      <c r="K32" s="38">
        <v>3.0390000000000001</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K34"/>
  <sheetViews>
    <sheetView workbookViewId="0"/>
  </sheetViews>
  <sheetFormatPr defaultRowHeight="15"/>
  <cols>
    <col min="1" max="1" width="26" customWidth="1"/>
    <col min="2" max="11" width="16" customWidth="1"/>
  </cols>
  <sheetData>
    <row r="1" spans="1:11">
      <c r="A1" s="2" t="s">
        <v>45</v>
      </c>
    </row>
    <row r="2" spans="1:11">
      <c r="A2" s="43" t="s">
        <v>229</v>
      </c>
      <c r="B2" s="66">
        <v>2007</v>
      </c>
      <c r="C2" s="45"/>
      <c r="D2" s="45"/>
      <c r="E2" s="45"/>
      <c r="F2" s="45"/>
      <c r="G2" s="66">
        <v>2009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10.856</v>
      </c>
      <c r="C4" s="38">
        <v>0.83919999999999995</v>
      </c>
      <c r="D4" s="38">
        <v>10.0168</v>
      </c>
      <c r="E4" s="38">
        <v>6.6882000000000001</v>
      </c>
      <c r="F4" s="38">
        <v>3.3285999999999998</v>
      </c>
      <c r="G4" s="15">
        <v>10.4055</v>
      </c>
      <c r="H4" s="38">
        <v>0.57879999999999998</v>
      </c>
      <c r="I4" s="38">
        <v>9.8267000000000007</v>
      </c>
      <c r="J4" s="38">
        <v>6.1585000000000001</v>
      </c>
      <c r="K4" s="38">
        <v>3.6682000000000001</v>
      </c>
    </row>
    <row r="5" spans="1:11">
      <c r="A5" s="37" t="s">
        <v>263</v>
      </c>
      <c r="B5" s="38">
        <v>22.103999999999999</v>
      </c>
      <c r="C5" s="38">
        <v>1.4841</v>
      </c>
      <c r="D5" s="38">
        <v>20.619800000000001</v>
      </c>
      <c r="E5" s="38">
        <v>14.4213</v>
      </c>
      <c r="F5" s="38">
        <v>6.1985999999999999</v>
      </c>
      <c r="G5" s="15">
        <v>20.273599999999998</v>
      </c>
      <c r="H5" s="38">
        <v>1.0645</v>
      </c>
      <c r="I5" s="38">
        <v>19.209099999999999</v>
      </c>
      <c r="J5" s="38">
        <v>12.26</v>
      </c>
      <c r="K5" s="38">
        <v>6.9490999999999996</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2.6257000000000001</v>
      </c>
      <c r="C7" s="42" t="s">
        <v>70</v>
      </c>
      <c r="D7" s="38">
        <v>2.3952</v>
      </c>
      <c r="E7" s="42" t="s">
        <v>70</v>
      </c>
      <c r="F7" s="38">
        <v>1.9188000000000001</v>
      </c>
      <c r="G7" s="15">
        <v>2.2301000000000002</v>
      </c>
      <c r="H7" s="42" t="s">
        <v>70</v>
      </c>
      <c r="I7" s="38">
        <v>2.1535000000000002</v>
      </c>
      <c r="J7" s="42" t="s">
        <v>70</v>
      </c>
      <c r="K7" s="38">
        <v>1.6721999999999999</v>
      </c>
    </row>
    <row r="8" spans="1:11">
      <c r="A8" s="51" t="s">
        <v>141</v>
      </c>
      <c r="B8" s="38">
        <v>28.948499999999999</v>
      </c>
      <c r="C8" s="38">
        <v>2.2069000000000001</v>
      </c>
      <c r="D8" s="38">
        <v>26.741599999999998</v>
      </c>
      <c r="E8" s="38">
        <v>15.0321</v>
      </c>
      <c r="F8" s="38">
        <v>11.7095</v>
      </c>
      <c r="G8" s="15">
        <v>32.145899999999997</v>
      </c>
      <c r="H8" s="38">
        <v>2.2627999999999999</v>
      </c>
      <c r="I8" s="38">
        <v>29.883099999999999</v>
      </c>
      <c r="J8" s="38">
        <v>17.983899999999998</v>
      </c>
      <c r="K8" s="38">
        <v>11.8992</v>
      </c>
    </row>
    <row r="9" spans="1:11">
      <c r="A9" s="51" t="s">
        <v>142</v>
      </c>
      <c r="B9" s="42" t="s">
        <v>248</v>
      </c>
      <c r="C9" s="42" t="s">
        <v>248</v>
      </c>
      <c r="D9" s="42" t="s">
        <v>248</v>
      </c>
      <c r="E9" s="42" t="s">
        <v>248</v>
      </c>
      <c r="F9" s="42" t="s">
        <v>248</v>
      </c>
      <c r="G9" s="15">
        <v>2.3311000000000002</v>
      </c>
      <c r="H9" s="42" t="s">
        <v>70</v>
      </c>
      <c r="I9" s="38">
        <v>1.9993000000000001</v>
      </c>
      <c r="J9" s="42" t="s">
        <v>70</v>
      </c>
      <c r="K9" s="38">
        <v>1.7323999999999999</v>
      </c>
    </row>
    <row r="10" spans="1:11">
      <c r="A10" s="51" t="s">
        <v>143</v>
      </c>
      <c r="B10" s="38">
        <v>30.8262</v>
      </c>
      <c r="C10" s="38">
        <v>2.4638</v>
      </c>
      <c r="D10" s="38">
        <v>28.362400000000001</v>
      </c>
      <c r="E10" s="38">
        <v>22.351500000000001</v>
      </c>
      <c r="F10" s="38">
        <v>6.0110000000000001</v>
      </c>
      <c r="G10" s="15">
        <v>17.6798</v>
      </c>
      <c r="H10" s="38">
        <v>1.9885999999999999</v>
      </c>
      <c r="I10" s="38">
        <v>15.6912</v>
      </c>
      <c r="J10" s="38">
        <v>11.205399999999999</v>
      </c>
      <c r="K10" s="38">
        <v>4.4858000000000002</v>
      </c>
    </row>
    <row r="11" spans="1:11">
      <c r="A11" s="51" t="s">
        <v>144</v>
      </c>
      <c r="B11" s="38">
        <v>11.227600000000001</v>
      </c>
      <c r="C11" s="38">
        <v>1.6566000000000001</v>
      </c>
      <c r="D11" s="38">
        <v>9.5709999999999997</v>
      </c>
      <c r="E11" s="38">
        <v>4.7233000000000001</v>
      </c>
      <c r="F11" s="38">
        <v>4.8476999999999997</v>
      </c>
      <c r="G11" s="15">
        <v>8.0234000000000005</v>
      </c>
      <c r="H11" s="38">
        <v>0.78869999999999996</v>
      </c>
      <c r="I11" s="38">
        <v>7.2347000000000001</v>
      </c>
      <c r="J11" s="38">
        <v>1.9795</v>
      </c>
      <c r="K11" s="38">
        <v>5.2552000000000003</v>
      </c>
    </row>
    <row r="12" spans="1:11">
      <c r="A12" s="51" t="s">
        <v>145</v>
      </c>
      <c r="B12" s="38">
        <v>20.136900000000001</v>
      </c>
      <c r="C12" s="38">
        <v>2.3460999999999999</v>
      </c>
      <c r="D12" s="38">
        <v>17.790800000000001</v>
      </c>
      <c r="E12" s="38">
        <v>13.0336</v>
      </c>
      <c r="F12" s="38">
        <v>4.7572000000000001</v>
      </c>
      <c r="G12" s="15">
        <v>11.668699999999999</v>
      </c>
      <c r="H12" s="38">
        <v>1.9516</v>
      </c>
      <c r="I12" s="38">
        <v>9.7171000000000003</v>
      </c>
      <c r="J12" s="38">
        <v>3.7650999999999999</v>
      </c>
      <c r="K12" s="38">
        <v>5.952</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6.7442000000000002</v>
      </c>
      <c r="C14" s="38">
        <v>1.3653</v>
      </c>
      <c r="D14" s="38">
        <v>5.3788999999999998</v>
      </c>
      <c r="E14" s="38">
        <v>1.1165</v>
      </c>
      <c r="F14" s="38">
        <v>4.2624000000000004</v>
      </c>
      <c r="G14" s="15">
        <v>6.6965000000000003</v>
      </c>
      <c r="H14" s="38">
        <v>1.5665</v>
      </c>
      <c r="I14" s="38">
        <v>5.1299000000000001</v>
      </c>
      <c r="J14" s="38">
        <v>1.4441999999999999</v>
      </c>
      <c r="K14" s="38">
        <v>3.6857000000000002</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15">
        <v>6.3216999999999999</v>
      </c>
      <c r="H17" s="42" t="s">
        <v>70</v>
      </c>
      <c r="I17" s="38">
        <v>6.0510000000000002</v>
      </c>
      <c r="J17" s="38">
        <v>4.4077000000000002</v>
      </c>
      <c r="K17" s="38">
        <v>1.6434</v>
      </c>
    </row>
    <row r="18" spans="1:11">
      <c r="A18" s="51" t="s">
        <v>151</v>
      </c>
      <c r="B18" s="38">
        <v>8.0710999999999995</v>
      </c>
      <c r="C18" s="38">
        <v>2.04</v>
      </c>
      <c r="D18" s="38">
        <v>6.0309999999999997</v>
      </c>
      <c r="E18" s="38">
        <v>0.57030000000000003</v>
      </c>
      <c r="F18" s="38">
        <v>5.4607000000000001</v>
      </c>
      <c r="G18" s="15">
        <v>7.8754999999999997</v>
      </c>
      <c r="H18" s="38">
        <v>0.89370000000000005</v>
      </c>
      <c r="I18" s="38">
        <v>6.9819000000000004</v>
      </c>
      <c r="J18" s="38">
        <v>0.86699999999999999</v>
      </c>
      <c r="K18" s="38">
        <v>6.1147999999999998</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15">
        <v>29.809899999999999</v>
      </c>
      <c r="H21" s="38">
        <v>1.1847000000000001</v>
      </c>
      <c r="I21" s="38">
        <v>28.6252</v>
      </c>
      <c r="J21" s="38">
        <v>27.421299999999999</v>
      </c>
      <c r="K21" s="38">
        <v>1.2039</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37.786799999999999</v>
      </c>
      <c r="C24" s="38">
        <v>1.6365000000000001</v>
      </c>
      <c r="D24" s="38">
        <v>36.150300000000001</v>
      </c>
      <c r="E24" s="38">
        <v>21.4</v>
      </c>
      <c r="F24" s="38">
        <v>14.750299999999999</v>
      </c>
      <c r="G24" s="15">
        <v>37.764899999999997</v>
      </c>
      <c r="H24" s="38">
        <v>1.5530999999999999</v>
      </c>
      <c r="I24" s="38">
        <v>36.2119</v>
      </c>
      <c r="J24" s="38">
        <v>21.3415</v>
      </c>
      <c r="K24" s="38">
        <v>14.8704</v>
      </c>
    </row>
    <row r="25" spans="1:11">
      <c r="A25" s="51" t="s">
        <v>157</v>
      </c>
      <c r="B25" s="42" t="s">
        <v>248</v>
      </c>
      <c r="C25" s="42" t="s">
        <v>248</v>
      </c>
      <c r="D25" s="42" t="s">
        <v>248</v>
      </c>
      <c r="E25" s="42" t="s">
        <v>248</v>
      </c>
      <c r="F25" s="42" t="s">
        <v>248</v>
      </c>
      <c r="G25" s="15">
        <v>3.5787</v>
      </c>
      <c r="H25" s="38">
        <v>1.1719999999999999</v>
      </c>
      <c r="I25" s="38">
        <v>2.4066999999999998</v>
      </c>
      <c r="J25" s="38">
        <v>0.82889999999999997</v>
      </c>
      <c r="K25" s="38">
        <v>1.5778000000000001</v>
      </c>
    </row>
    <row r="26" spans="1:11">
      <c r="A26" s="51" t="s">
        <v>158</v>
      </c>
      <c r="B26" s="38">
        <v>47.998699999999999</v>
      </c>
      <c r="C26" s="38">
        <v>0.80500000000000005</v>
      </c>
      <c r="D26" s="38">
        <v>47.1937</v>
      </c>
      <c r="E26" s="38">
        <v>41.786000000000001</v>
      </c>
      <c r="F26" s="38">
        <v>5.4077999999999999</v>
      </c>
      <c r="G26" s="15">
        <v>41.093899999999998</v>
      </c>
      <c r="H26" s="38">
        <v>0.7379</v>
      </c>
      <c r="I26" s="38">
        <v>40.356000000000002</v>
      </c>
      <c r="J26" s="38">
        <v>36.274900000000002</v>
      </c>
      <c r="K26" s="38">
        <v>4.0811000000000002</v>
      </c>
    </row>
    <row r="27" spans="1:11">
      <c r="A27" s="51" t="s">
        <v>159</v>
      </c>
      <c r="B27" s="42" t="s">
        <v>248</v>
      </c>
      <c r="C27" s="42" t="s">
        <v>248</v>
      </c>
      <c r="D27" s="42" t="s">
        <v>248</v>
      </c>
      <c r="E27" s="42" t="s">
        <v>248</v>
      </c>
      <c r="F27" s="42" t="s">
        <v>248</v>
      </c>
      <c r="G27" s="15">
        <v>9.2675000000000001</v>
      </c>
      <c r="H27" s="38">
        <v>1.4182999999999999</v>
      </c>
      <c r="I27" s="38">
        <v>7.8491999999999997</v>
      </c>
      <c r="J27" s="38">
        <v>0.63180000000000003</v>
      </c>
      <c r="K27" s="38">
        <v>7.2172999999999998</v>
      </c>
    </row>
    <row r="28" spans="1:11">
      <c r="A28" s="51" t="s">
        <v>160</v>
      </c>
      <c r="B28" s="42" t="s">
        <v>248</v>
      </c>
      <c r="C28" s="42" t="s">
        <v>248</v>
      </c>
      <c r="D28" s="42" t="s">
        <v>248</v>
      </c>
      <c r="E28" s="42" t="s">
        <v>248</v>
      </c>
      <c r="F28" s="42" t="s">
        <v>248</v>
      </c>
      <c r="G28" s="15">
        <v>11.8721</v>
      </c>
      <c r="H28" s="38">
        <v>1.8080000000000001</v>
      </c>
      <c r="I28" s="38">
        <v>10.0641</v>
      </c>
      <c r="J28" s="38">
        <v>1.0530999999999999</v>
      </c>
      <c r="K28" s="38">
        <v>9.0109999999999992</v>
      </c>
    </row>
    <row r="29" spans="1:11">
      <c r="A29" s="51" t="s">
        <v>161</v>
      </c>
      <c r="B29" s="38">
        <v>16.792000000000002</v>
      </c>
      <c r="C29" s="38">
        <v>1.9239999999999999</v>
      </c>
      <c r="D29" s="38">
        <v>14.868</v>
      </c>
      <c r="E29" s="38">
        <v>1.3734</v>
      </c>
      <c r="F29" s="38">
        <v>13.4946</v>
      </c>
      <c r="G29" s="15">
        <v>15.7182</v>
      </c>
      <c r="H29" s="38">
        <v>0.98960000000000004</v>
      </c>
      <c r="I29" s="38">
        <v>14.7286</v>
      </c>
      <c r="J29" s="38">
        <v>0.56489999999999996</v>
      </c>
      <c r="K29" s="38">
        <v>14.1637</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15">
        <v>7.99</v>
      </c>
      <c r="H31" s="38">
        <v>0.66979999999999995</v>
      </c>
      <c r="I31" s="38">
        <v>7.3201999999999998</v>
      </c>
      <c r="J31" s="42" t="s">
        <v>70</v>
      </c>
      <c r="K31" s="38">
        <v>6.9965999999999999</v>
      </c>
    </row>
    <row r="32" spans="1:11">
      <c r="A32" s="51" t="s">
        <v>164</v>
      </c>
      <c r="B32" s="38">
        <v>39.753300000000003</v>
      </c>
      <c r="C32" s="38">
        <v>1.4542999999999999</v>
      </c>
      <c r="D32" s="38">
        <v>38.298900000000003</v>
      </c>
      <c r="E32" s="38">
        <v>34.001800000000003</v>
      </c>
      <c r="F32" s="38">
        <v>4.2971000000000004</v>
      </c>
      <c r="G32" s="15">
        <v>35.415199999999999</v>
      </c>
      <c r="H32" s="38">
        <v>1.2987</v>
      </c>
      <c r="I32" s="38">
        <v>34.116500000000002</v>
      </c>
      <c r="J32" s="38">
        <v>29.9255</v>
      </c>
      <c r="K32" s="38">
        <v>4.1909999999999998</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K34"/>
  <sheetViews>
    <sheetView workbookViewId="0"/>
  </sheetViews>
  <sheetFormatPr defaultRowHeight="15"/>
  <cols>
    <col min="1" max="1" width="26" customWidth="1"/>
    <col min="2" max="11" width="16" customWidth="1"/>
  </cols>
  <sheetData>
    <row r="1" spans="1:11">
      <c r="A1" s="2" t="s">
        <v>45</v>
      </c>
    </row>
    <row r="2" spans="1:11">
      <c r="A2" s="43" t="s">
        <v>229</v>
      </c>
      <c r="B2" s="66">
        <v>2011</v>
      </c>
      <c r="C2" s="45"/>
      <c r="D2" s="45"/>
      <c r="E2" s="45"/>
      <c r="F2" s="45"/>
      <c r="G2" s="66">
        <v>2013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11.4329</v>
      </c>
      <c r="C4" s="42" t="s">
        <v>70</v>
      </c>
      <c r="D4" s="38">
        <v>10.9657</v>
      </c>
      <c r="E4" s="38">
        <v>6.4823000000000004</v>
      </c>
      <c r="F4" s="38">
        <v>4.4833999999999996</v>
      </c>
      <c r="G4" s="15">
        <v>11.044</v>
      </c>
      <c r="H4" s="42" t="s">
        <v>70</v>
      </c>
      <c r="I4" s="38">
        <v>10.5814</v>
      </c>
      <c r="J4" s="38">
        <v>5.1600999999999999</v>
      </c>
      <c r="K4" s="38">
        <v>5.4214000000000002</v>
      </c>
    </row>
    <row r="5" spans="1:11">
      <c r="A5" s="37" t="s">
        <v>263</v>
      </c>
      <c r="B5" s="38">
        <v>21.816199999999998</v>
      </c>
      <c r="C5" s="38">
        <v>0.82379999999999998</v>
      </c>
      <c r="D5" s="38">
        <v>20.9925</v>
      </c>
      <c r="E5" s="38">
        <v>12.491</v>
      </c>
      <c r="F5" s="38">
        <v>8.5014000000000003</v>
      </c>
      <c r="G5" s="15">
        <v>20.424499999999998</v>
      </c>
      <c r="H5" s="38">
        <v>0.80279999999999996</v>
      </c>
      <c r="I5" s="38">
        <v>19.621600000000001</v>
      </c>
      <c r="J5" s="38">
        <v>9.4951000000000008</v>
      </c>
      <c r="K5" s="38">
        <v>10.1265</v>
      </c>
    </row>
    <row r="6" spans="1:11">
      <c r="A6" s="51" t="s">
        <v>139</v>
      </c>
      <c r="B6" s="38">
        <v>18.087900000000001</v>
      </c>
      <c r="C6" s="38">
        <v>1.2375</v>
      </c>
      <c r="D6" s="38">
        <v>16.8504</v>
      </c>
      <c r="E6" s="38">
        <v>6.2081</v>
      </c>
      <c r="F6" s="38">
        <v>10.6424</v>
      </c>
      <c r="G6" s="15">
        <v>19.634899999999998</v>
      </c>
      <c r="H6" s="38">
        <v>0.50529999999999997</v>
      </c>
      <c r="I6" s="38">
        <v>19.1296</v>
      </c>
      <c r="J6" s="38">
        <v>7.78</v>
      </c>
      <c r="K6" s="38">
        <v>11.349600000000001</v>
      </c>
    </row>
    <row r="7" spans="1:11">
      <c r="A7" s="51" t="s">
        <v>140</v>
      </c>
      <c r="B7" s="38">
        <v>2.3477999999999999</v>
      </c>
      <c r="C7" s="42" t="s">
        <v>70</v>
      </c>
      <c r="D7" s="38">
        <v>2.2461000000000002</v>
      </c>
      <c r="E7" s="42" t="s">
        <v>70</v>
      </c>
      <c r="F7" s="38">
        <v>1.8991</v>
      </c>
      <c r="G7" s="15">
        <v>3.0306000000000002</v>
      </c>
      <c r="H7" s="42" t="s">
        <v>70</v>
      </c>
      <c r="I7" s="38">
        <v>2.8456000000000001</v>
      </c>
      <c r="J7" s="42" t="s">
        <v>70</v>
      </c>
      <c r="K7" s="38">
        <v>2.6438000000000001</v>
      </c>
    </row>
    <row r="8" spans="1:11">
      <c r="A8" s="51" t="s">
        <v>141</v>
      </c>
      <c r="B8" s="38">
        <v>33.419899999999998</v>
      </c>
      <c r="C8" s="38">
        <v>1.8742000000000001</v>
      </c>
      <c r="D8" s="38">
        <v>31.5456</v>
      </c>
      <c r="E8" s="38">
        <v>22.753499999999999</v>
      </c>
      <c r="F8" s="38">
        <v>8.7920999999999996</v>
      </c>
      <c r="G8" s="15">
        <v>34.451300000000003</v>
      </c>
      <c r="H8" s="38">
        <v>0.78100000000000003</v>
      </c>
      <c r="I8" s="38">
        <v>33.670299999999997</v>
      </c>
      <c r="J8" s="38">
        <v>11.4933</v>
      </c>
      <c r="K8" s="38">
        <v>22.177</v>
      </c>
    </row>
    <row r="9" spans="1:11">
      <c r="A9" s="51" t="s">
        <v>142</v>
      </c>
      <c r="B9" s="38">
        <v>2.4996999999999998</v>
      </c>
      <c r="C9" s="42" t="s">
        <v>70</v>
      </c>
      <c r="D9" s="38">
        <v>2.3119999999999998</v>
      </c>
      <c r="E9" s="42" t="s">
        <v>70</v>
      </c>
      <c r="F9" s="38">
        <v>1.8882000000000001</v>
      </c>
      <c r="G9" s="15">
        <v>4.2907999999999999</v>
      </c>
      <c r="H9" s="42" t="s">
        <v>70</v>
      </c>
      <c r="I9" s="38">
        <v>3.9474999999999998</v>
      </c>
      <c r="J9" s="42" t="s">
        <v>70</v>
      </c>
      <c r="K9" s="38">
        <v>3.9474999999999998</v>
      </c>
    </row>
    <row r="10" spans="1:11">
      <c r="A10" s="51" t="s">
        <v>143</v>
      </c>
      <c r="B10" s="38">
        <v>36.347499999999997</v>
      </c>
      <c r="C10" s="38">
        <v>2.7646999999999999</v>
      </c>
      <c r="D10" s="38">
        <v>33.582799999999999</v>
      </c>
      <c r="E10" s="38">
        <v>27.8584</v>
      </c>
      <c r="F10" s="38">
        <v>5.7244000000000002</v>
      </c>
      <c r="G10" s="15">
        <v>36.327199999999998</v>
      </c>
      <c r="H10" s="38">
        <v>1.4630000000000001</v>
      </c>
      <c r="I10" s="38">
        <v>34.864100000000001</v>
      </c>
      <c r="J10" s="38">
        <v>25.5641</v>
      </c>
      <c r="K10" s="38">
        <v>9.3000000000000007</v>
      </c>
    </row>
    <row r="11" spans="1:11">
      <c r="A11" s="51" t="s">
        <v>144</v>
      </c>
      <c r="B11" s="38">
        <v>10.4527</v>
      </c>
      <c r="C11" s="42" t="s">
        <v>70</v>
      </c>
      <c r="D11" s="38">
        <v>10.279199999999999</v>
      </c>
      <c r="E11" s="38">
        <v>5.6468999999999996</v>
      </c>
      <c r="F11" s="38">
        <v>4.6322999999999999</v>
      </c>
      <c r="G11" s="15">
        <v>8.2710000000000008</v>
      </c>
      <c r="H11" s="38">
        <v>0.56110000000000004</v>
      </c>
      <c r="I11" s="38">
        <v>7.7098000000000004</v>
      </c>
      <c r="J11" s="38">
        <v>2.4167000000000001</v>
      </c>
      <c r="K11" s="38">
        <v>5.2930999999999999</v>
      </c>
    </row>
    <row r="12" spans="1:11">
      <c r="A12" s="51" t="s">
        <v>145</v>
      </c>
      <c r="B12" s="38">
        <v>17.526800000000001</v>
      </c>
      <c r="C12" s="38">
        <v>0.8508</v>
      </c>
      <c r="D12" s="38">
        <v>16.675999999999998</v>
      </c>
      <c r="E12" s="38">
        <v>3.9266000000000001</v>
      </c>
      <c r="F12" s="38">
        <v>12.7493</v>
      </c>
      <c r="G12" s="15">
        <v>14.5145</v>
      </c>
      <c r="H12" s="38">
        <v>0.58009999999999995</v>
      </c>
      <c r="I12" s="38">
        <v>13.9344</v>
      </c>
      <c r="J12" s="38">
        <v>2.1217999999999999</v>
      </c>
      <c r="K12" s="38">
        <v>11.8126</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7.3644999999999996</v>
      </c>
      <c r="C14" s="38">
        <v>1.2614000000000001</v>
      </c>
      <c r="D14" s="38">
        <v>6.1031000000000004</v>
      </c>
      <c r="E14" s="42" t="s">
        <v>70</v>
      </c>
      <c r="F14" s="38">
        <v>5.6741999999999999</v>
      </c>
      <c r="G14" s="15">
        <v>7.6234999999999999</v>
      </c>
      <c r="H14" s="38">
        <v>0.72819999999999996</v>
      </c>
      <c r="I14" s="38">
        <v>6.8952</v>
      </c>
      <c r="J14" s="42" t="s">
        <v>70</v>
      </c>
      <c r="K14" s="38">
        <v>6.5537000000000001</v>
      </c>
    </row>
    <row r="15" spans="1:11">
      <c r="A15" s="51" t="s">
        <v>148</v>
      </c>
      <c r="B15" s="38">
        <v>49.524299999999997</v>
      </c>
      <c r="C15" s="38">
        <v>1.2033</v>
      </c>
      <c r="D15" s="38">
        <v>48.321100000000001</v>
      </c>
      <c r="E15" s="38">
        <v>44.325200000000002</v>
      </c>
      <c r="F15" s="38">
        <v>3.9958999999999998</v>
      </c>
      <c r="G15" s="15">
        <v>51.640799999999999</v>
      </c>
      <c r="H15" s="38">
        <v>0.84340000000000004</v>
      </c>
      <c r="I15" s="38">
        <v>50.797400000000003</v>
      </c>
      <c r="J15" s="38">
        <v>19.060099999999998</v>
      </c>
      <c r="K15" s="38">
        <v>31.737300000000001</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38">
        <v>11.6996</v>
      </c>
      <c r="C17" s="42" t="s">
        <v>70</v>
      </c>
      <c r="D17" s="38">
        <v>11.616899999999999</v>
      </c>
      <c r="E17" s="38">
        <v>10.7765</v>
      </c>
      <c r="F17" s="38">
        <v>0.84030000000000005</v>
      </c>
      <c r="G17" s="15">
        <v>17.027100000000001</v>
      </c>
      <c r="H17" s="38">
        <v>0.80269999999999997</v>
      </c>
      <c r="I17" s="38">
        <v>16.224399999999999</v>
      </c>
      <c r="J17" s="38">
        <v>8.7423000000000002</v>
      </c>
      <c r="K17" s="38">
        <v>7.4821</v>
      </c>
    </row>
    <row r="18" spans="1:11">
      <c r="A18" s="51" t="s">
        <v>151</v>
      </c>
      <c r="B18" s="38">
        <v>8.3045000000000009</v>
      </c>
      <c r="C18" s="38">
        <v>1.1279999999999999</v>
      </c>
      <c r="D18" s="38">
        <v>7.1764000000000001</v>
      </c>
      <c r="E18" s="38">
        <v>0.81020000000000003</v>
      </c>
      <c r="F18" s="38">
        <v>6.3662999999999998</v>
      </c>
      <c r="G18" s="15">
        <v>8.3040000000000003</v>
      </c>
      <c r="H18" s="38">
        <v>0.85250000000000004</v>
      </c>
      <c r="I18" s="38">
        <v>7.4515000000000002</v>
      </c>
      <c r="J18" s="38">
        <v>0.66930000000000001</v>
      </c>
      <c r="K18" s="38">
        <v>6.7821999999999996</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38">
        <v>29.888200000000001</v>
      </c>
      <c r="C21" s="42" t="s">
        <v>70</v>
      </c>
      <c r="D21" s="38">
        <v>29.553000000000001</v>
      </c>
      <c r="E21" s="38">
        <v>27.029900000000001</v>
      </c>
      <c r="F21" s="38">
        <v>2.5230000000000001</v>
      </c>
      <c r="G21" s="15">
        <v>27.472999999999999</v>
      </c>
      <c r="H21" s="42" t="s">
        <v>70</v>
      </c>
      <c r="I21" s="38">
        <v>27.253</v>
      </c>
      <c r="J21" s="38">
        <v>24.1816</v>
      </c>
      <c r="K21" s="38">
        <v>3.0714000000000001</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38">
        <v>16.817499999999999</v>
      </c>
      <c r="C23" s="38">
        <v>0.77290000000000003</v>
      </c>
      <c r="D23" s="38">
        <v>16.044599999999999</v>
      </c>
      <c r="E23" s="42" t="s">
        <v>70</v>
      </c>
      <c r="F23" s="38">
        <v>15.5954</v>
      </c>
      <c r="G23" s="15">
        <v>9.8780000000000001</v>
      </c>
      <c r="H23" s="42" t="s">
        <v>70</v>
      </c>
      <c r="I23" s="38">
        <v>9.7796000000000003</v>
      </c>
      <c r="J23" s="42" t="s">
        <v>70</v>
      </c>
      <c r="K23" s="38">
        <v>9.7796000000000003</v>
      </c>
    </row>
    <row r="24" spans="1:11">
      <c r="A24" s="51" t="s">
        <v>156</v>
      </c>
      <c r="B24" s="38">
        <v>38.338500000000003</v>
      </c>
      <c r="C24" s="38">
        <v>2.0701999999999998</v>
      </c>
      <c r="D24" s="38">
        <v>36.268300000000004</v>
      </c>
      <c r="E24" s="38">
        <v>24.8672</v>
      </c>
      <c r="F24" s="38">
        <v>11.4011</v>
      </c>
      <c r="G24" s="15">
        <v>40.430799999999998</v>
      </c>
      <c r="H24" s="38">
        <v>1.0306999999999999</v>
      </c>
      <c r="I24" s="38">
        <v>39.400100000000002</v>
      </c>
      <c r="J24" s="38">
        <v>16.046900000000001</v>
      </c>
      <c r="K24" s="38">
        <v>23.353200000000001</v>
      </c>
    </row>
    <row r="25" spans="1:11">
      <c r="A25" s="51" t="s">
        <v>157</v>
      </c>
      <c r="B25" s="38">
        <v>4.9972000000000003</v>
      </c>
      <c r="C25" s="38">
        <v>2.5003000000000002</v>
      </c>
      <c r="D25" s="38">
        <v>2.4969000000000001</v>
      </c>
      <c r="E25" s="38">
        <v>1.1294999999999999</v>
      </c>
      <c r="F25" s="38">
        <v>1.3673999999999999</v>
      </c>
      <c r="G25" s="15">
        <v>5.4747000000000003</v>
      </c>
      <c r="H25" s="38">
        <v>0.71350000000000002</v>
      </c>
      <c r="I25" s="38">
        <v>4.7611999999999997</v>
      </c>
      <c r="J25" s="38">
        <v>0.86950000000000005</v>
      </c>
      <c r="K25" s="38">
        <v>3.8917000000000002</v>
      </c>
    </row>
    <row r="26" spans="1:11">
      <c r="A26" s="51" t="s">
        <v>158</v>
      </c>
      <c r="B26" s="38">
        <v>33.892800000000001</v>
      </c>
      <c r="C26" s="38">
        <v>0.86750000000000005</v>
      </c>
      <c r="D26" s="38">
        <v>33.025300000000001</v>
      </c>
      <c r="E26" s="38">
        <v>27.170300000000001</v>
      </c>
      <c r="F26" s="38">
        <v>5.8550000000000004</v>
      </c>
      <c r="G26" s="15">
        <v>28.299499999999998</v>
      </c>
      <c r="H26" s="38">
        <v>1.0732999999999999</v>
      </c>
      <c r="I26" s="38">
        <v>27.226199999999999</v>
      </c>
      <c r="J26" s="38">
        <v>21.263000000000002</v>
      </c>
      <c r="K26" s="38">
        <v>5.9631999999999996</v>
      </c>
    </row>
    <row r="27" spans="1:11">
      <c r="A27" s="51" t="s">
        <v>159</v>
      </c>
      <c r="B27" s="38">
        <v>17.2515</v>
      </c>
      <c r="C27" s="38">
        <v>1.3408</v>
      </c>
      <c r="D27" s="38">
        <v>15.9107</v>
      </c>
      <c r="E27" s="42" t="s">
        <v>70</v>
      </c>
      <c r="F27" s="38">
        <v>15.4872</v>
      </c>
      <c r="G27" s="15">
        <v>24.852599999999999</v>
      </c>
      <c r="H27" s="38">
        <v>1.6628000000000001</v>
      </c>
      <c r="I27" s="38">
        <v>23.189699999999998</v>
      </c>
      <c r="J27" s="42" t="s">
        <v>70</v>
      </c>
      <c r="K27" s="38">
        <v>23.043199999999999</v>
      </c>
    </row>
    <row r="28" spans="1:11">
      <c r="A28" s="51" t="s">
        <v>160</v>
      </c>
      <c r="B28" s="38">
        <v>14.833399999999999</v>
      </c>
      <c r="C28" s="42" t="s">
        <v>70</v>
      </c>
      <c r="D28" s="38">
        <v>14.598800000000001</v>
      </c>
      <c r="E28" s="38">
        <v>1.1353</v>
      </c>
      <c r="F28" s="38">
        <v>13.4635</v>
      </c>
      <c r="G28" s="15">
        <v>13.632899999999999</v>
      </c>
      <c r="H28" s="38">
        <v>0.59689999999999999</v>
      </c>
      <c r="I28" s="38">
        <v>13.036</v>
      </c>
      <c r="J28" s="42" t="s">
        <v>70</v>
      </c>
      <c r="K28" s="38">
        <v>12.6242</v>
      </c>
    </row>
    <row r="29" spans="1:11">
      <c r="A29" s="51" t="s">
        <v>161</v>
      </c>
      <c r="B29" s="38">
        <v>17.219200000000001</v>
      </c>
      <c r="C29" s="38">
        <v>1.1053999999999999</v>
      </c>
      <c r="D29" s="38">
        <v>16.113700000000001</v>
      </c>
      <c r="E29" s="38">
        <v>0.6794</v>
      </c>
      <c r="F29" s="38">
        <v>15.4343</v>
      </c>
      <c r="G29" s="15">
        <v>15.7761</v>
      </c>
      <c r="H29" s="38">
        <v>1.1168</v>
      </c>
      <c r="I29" s="38">
        <v>14.6594</v>
      </c>
      <c r="J29" s="42" t="s">
        <v>70</v>
      </c>
      <c r="K29" s="38">
        <v>14.6333</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7.6524000000000001</v>
      </c>
      <c r="C31" s="42" t="s">
        <v>70</v>
      </c>
      <c r="D31" s="38">
        <v>7.1933999999999996</v>
      </c>
      <c r="E31" s="38">
        <v>0.7893</v>
      </c>
      <c r="F31" s="38">
        <v>6.4040999999999997</v>
      </c>
      <c r="G31" s="15">
        <v>7.7214</v>
      </c>
      <c r="H31" s="38">
        <v>0.95199999999999996</v>
      </c>
      <c r="I31" s="38">
        <v>6.7693000000000003</v>
      </c>
      <c r="J31" s="38">
        <v>1.4915</v>
      </c>
      <c r="K31" s="38">
        <v>5.2778999999999998</v>
      </c>
    </row>
    <row r="32" spans="1:11">
      <c r="A32" s="51" t="s">
        <v>164</v>
      </c>
      <c r="B32" s="38">
        <v>36.419199999999996</v>
      </c>
      <c r="C32" s="38">
        <v>1.202</v>
      </c>
      <c r="D32" s="38">
        <v>35.217300000000002</v>
      </c>
      <c r="E32" s="38">
        <v>31.4664</v>
      </c>
      <c r="F32" s="38">
        <v>3.7509000000000001</v>
      </c>
      <c r="G32" s="15">
        <v>32.899000000000001</v>
      </c>
      <c r="H32" s="38">
        <v>0.74490000000000001</v>
      </c>
      <c r="I32" s="38">
        <v>32.1541</v>
      </c>
      <c r="J32" s="38">
        <v>25.422899999999998</v>
      </c>
      <c r="K32" s="38">
        <v>6.7310999999999996</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K34"/>
  <sheetViews>
    <sheetView workbookViewId="0"/>
  </sheetViews>
  <sheetFormatPr defaultRowHeight="15"/>
  <cols>
    <col min="1" max="1" width="26" customWidth="1"/>
    <col min="2" max="11" width="16" customWidth="1"/>
  </cols>
  <sheetData>
    <row r="1" spans="1:11">
      <c r="A1" s="2" t="s">
        <v>45</v>
      </c>
    </row>
    <row r="2" spans="1:11">
      <c r="A2" s="43" t="s">
        <v>229</v>
      </c>
      <c r="B2" s="66">
        <v>2015</v>
      </c>
      <c r="C2" s="45"/>
      <c r="D2" s="45"/>
      <c r="E2" s="45"/>
      <c r="F2" s="45"/>
      <c r="G2" s="66">
        <v>2017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11.7057</v>
      </c>
      <c r="C4" s="38">
        <v>0.54820000000000002</v>
      </c>
      <c r="D4" s="38">
        <v>11.157500000000001</v>
      </c>
      <c r="E4" s="38">
        <v>6.1257000000000001</v>
      </c>
      <c r="F4" s="38">
        <v>5.0317999999999996</v>
      </c>
      <c r="G4" s="15">
        <v>12.2445</v>
      </c>
      <c r="H4" s="38">
        <v>0.82489999999999997</v>
      </c>
      <c r="I4" s="38">
        <v>11.419600000000001</v>
      </c>
      <c r="J4" s="38">
        <v>6.7697000000000003</v>
      </c>
      <c r="K4" s="38">
        <v>4.6498999999999997</v>
      </c>
    </row>
    <row r="5" spans="1:11">
      <c r="A5" s="37" t="s">
        <v>263</v>
      </c>
      <c r="B5" s="38">
        <v>20.989100000000001</v>
      </c>
      <c r="C5" s="38">
        <v>1.1564000000000001</v>
      </c>
      <c r="D5" s="38">
        <v>19.832799999999999</v>
      </c>
      <c r="E5" s="38">
        <v>10.750500000000001</v>
      </c>
      <c r="F5" s="38">
        <v>9.0823</v>
      </c>
      <c r="G5" s="15">
        <v>20.5777</v>
      </c>
      <c r="H5" s="38">
        <v>1.3273999999999999</v>
      </c>
      <c r="I5" s="38">
        <v>19.250299999999999</v>
      </c>
      <c r="J5" s="38">
        <v>10.404299999999999</v>
      </c>
      <c r="K5" s="38">
        <v>8.8460000000000001</v>
      </c>
    </row>
    <row r="6" spans="1:11">
      <c r="A6" s="51" t="s">
        <v>139</v>
      </c>
      <c r="B6" s="38">
        <v>21.115600000000001</v>
      </c>
      <c r="C6" s="38">
        <v>0.92559999999999998</v>
      </c>
      <c r="D6" s="38">
        <v>20.190000000000001</v>
      </c>
      <c r="E6" s="38">
        <v>6.2751999999999999</v>
      </c>
      <c r="F6" s="38">
        <v>13.9148</v>
      </c>
      <c r="G6" s="15">
        <v>17.891100000000002</v>
      </c>
      <c r="H6" s="38">
        <v>0.77339999999999998</v>
      </c>
      <c r="I6" s="38">
        <v>17.117699999999999</v>
      </c>
      <c r="J6" s="38">
        <v>8.0820000000000007</v>
      </c>
      <c r="K6" s="38">
        <v>9.0357000000000003</v>
      </c>
    </row>
    <row r="7" spans="1:11">
      <c r="A7" s="51" t="s">
        <v>140</v>
      </c>
      <c r="B7" s="38">
        <v>4.0232000000000001</v>
      </c>
      <c r="C7" s="42" t="s">
        <v>70</v>
      </c>
      <c r="D7" s="38">
        <v>3.5933000000000002</v>
      </c>
      <c r="E7" s="38">
        <v>0.69259999999999999</v>
      </c>
      <c r="F7" s="38">
        <v>2.9007000000000001</v>
      </c>
      <c r="G7" s="15">
        <v>3.4860000000000002</v>
      </c>
      <c r="H7" s="42" t="s">
        <v>70</v>
      </c>
      <c r="I7" s="38">
        <v>3.3694999999999999</v>
      </c>
      <c r="J7" s="38">
        <v>0.84230000000000005</v>
      </c>
      <c r="K7" s="38">
        <v>2.5272000000000001</v>
      </c>
    </row>
    <row r="8" spans="1:11">
      <c r="A8" s="51" t="s">
        <v>141</v>
      </c>
      <c r="B8" s="38">
        <v>37.695399999999999</v>
      </c>
      <c r="C8" s="38">
        <v>2.1511999999999998</v>
      </c>
      <c r="D8" s="38">
        <v>35.544199999999996</v>
      </c>
      <c r="E8" s="38">
        <v>16.053100000000001</v>
      </c>
      <c r="F8" s="38">
        <v>19.491199999999999</v>
      </c>
      <c r="G8" s="15">
        <v>36.3371</v>
      </c>
      <c r="H8" s="38">
        <v>2.0865</v>
      </c>
      <c r="I8" s="38">
        <v>34.250599999999999</v>
      </c>
      <c r="J8" s="38">
        <v>11.7666</v>
      </c>
      <c r="K8" s="38">
        <v>22.484100000000002</v>
      </c>
    </row>
    <row r="9" spans="1:11">
      <c r="A9" s="51" t="s">
        <v>142</v>
      </c>
      <c r="B9" s="38">
        <v>4.5404999999999998</v>
      </c>
      <c r="C9" s="42" t="s">
        <v>70</v>
      </c>
      <c r="D9" s="38">
        <v>4.0875000000000004</v>
      </c>
      <c r="E9" s="42" t="s">
        <v>70</v>
      </c>
      <c r="F9" s="38">
        <v>3.8647</v>
      </c>
      <c r="G9" s="15">
        <v>6.5446999999999997</v>
      </c>
      <c r="H9" s="38">
        <v>0.51129999999999998</v>
      </c>
      <c r="I9" s="38">
        <v>6.0332999999999997</v>
      </c>
      <c r="J9" s="38">
        <v>1.0823</v>
      </c>
      <c r="K9" s="38">
        <v>4.9509999999999996</v>
      </c>
    </row>
    <row r="10" spans="1:11">
      <c r="A10" s="51" t="s">
        <v>143</v>
      </c>
      <c r="B10" s="38">
        <v>32.962000000000003</v>
      </c>
      <c r="C10" s="38">
        <v>1.1133999999999999</v>
      </c>
      <c r="D10" s="38">
        <v>31.848700000000001</v>
      </c>
      <c r="E10" s="38">
        <v>19.2425</v>
      </c>
      <c r="F10" s="38">
        <v>12.606199999999999</v>
      </c>
      <c r="G10" s="15">
        <v>34.234999999999999</v>
      </c>
      <c r="H10" s="38">
        <v>1.9179999999999999</v>
      </c>
      <c r="I10" s="38">
        <v>32.317</v>
      </c>
      <c r="J10" s="38">
        <v>20.3675</v>
      </c>
      <c r="K10" s="38">
        <v>11.9495</v>
      </c>
    </row>
    <row r="11" spans="1:11">
      <c r="A11" s="51" t="s">
        <v>144</v>
      </c>
      <c r="B11" s="38">
        <v>11.228199999999999</v>
      </c>
      <c r="C11" s="38">
        <v>1.1314</v>
      </c>
      <c r="D11" s="38">
        <v>10.0968</v>
      </c>
      <c r="E11" s="38">
        <v>4.9356</v>
      </c>
      <c r="F11" s="38">
        <v>5.1612</v>
      </c>
      <c r="G11" s="15">
        <v>8.9585000000000008</v>
      </c>
      <c r="H11" s="38">
        <v>1.3156000000000001</v>
      </c>
      <c r="I11" s="38">
        <v>7.6429</v>
      </c>
      <c r="J11" s="38">
        <v>4.6492000000000004</v>
      </c>
      <c r="K11" s="38">
        <v>2.9937</v>
      </c>
    </row>
    <row r="12" spans="1:11">
      <c r="A12" s="51" t="s">
        <v>145</v>
      </c>
      <c r="B12" s="38">
        <v>14.504099999999999</v>
      </c>
      <c r="C12" s="38">
        <v>1.3793</v>
      </c>
      <c r="D12" s="38">
        <v>13.1248</v>
      </c>
      <c r="E12" s="38">
        <v>5.6261000000000001</v>
      </c>
      <c r="F12" s="38">
        <v>7.4985999999999997</v>
      </c>
      <c r="G12" s="15">
        <v>17.870200000000001</v>
      </c>
      <c r="H12" s="38">
        <v>1.6285000000000001</v>
      </c>
      <c r="I12" s="38">
        <v>16.241700000000002</v>
      </c>
      <c r="J12" s="38">
        <v>5.7746000000000004</v>
      </c>
      <c r="K12" s="38">
        <v>10.4671</v>
      </c>
    </row>
    <row r="13" spans="1:11">
      <c r="A13" s="51" t="s">
        <v>146</v>
      </c>
      <c r="B13" s="42" t="s">
        <v>248</v>
      </c>
      <c r="C13" s="42" t="s">
        <v>248</v>
      </c>
      <c r="D13" s="42" t="s">
        <v>248</v>
      </c>
      <c r="E13" s="42" t="s">
        <v>248</v>
      </c>
      <c r="F13" s="42" t="s">
        <v>248</v>
      </c>
      <c r="G13" s="15">
        <v>20.1751</v>
      </c>
      <c r="H13" s="38">
        <v>0.74870000000000003</v>
      </c>
      <c r="I13" s="38">
        <v>19.426400000000001</v>
      </c>
      <c r="J13" s="38">
        <v>13.9061</v>
      </c>
      <c r="K13" s="38">
        <v>5.5202999999999998</v>
      </c>
    </row>
    <row r="14" spans="1:11">
      <c r="A14" s="51" t="s">
        <v>147</v>
      </c>
      <c r="B14" s="38">
        <v>9.7629000000000001</v>
      </c>
      <c r="C14" s="38">
        <v>1.5747</v>
      </c>
      <c r="D14" s="38">
        <v>8.1882999999999999</v>
      </c>
      <c r="E14" s="38">
        <v>1.1084000000000001</v>
      </c>
      <c r="F14" s="38">
        <v>7.0797999999999996</v>
      </c>
      <c r="G14" s="15">
        <v>10.5975</v>
      </c>
      <c r="H14" s="38">
        <v>1.8741000000000001</v>
      </c>
      <c r="I14" s="38">
        <v>8.7233999999999998</v>
      </c>
      <c r="J14" s="38">
        <v>3.4965000000000002</v>
      </c>
      <c r="K14" s="38">
        <v>5.2268999999999997</v>
      </c>
    </row>
    <row r="15" spans="1:11">
      <c r="A15" s="51" t="s">
        <v>148</v>
      </c>
      <c r="B15" s="38">
        <v>50.7</v>
      </c>
      <c r="C15" s="38">
        <v>2.4458000000000002</v>
      </c>
      <c r="D15" s="38">
        <v>48.254199999999997</v>
      </c>
      <c r="E15" s="38">
        <v>28.0564</v>
      </c>
      <c r="F15" s="38">
        <v>20.197800000000001</v>
      </c>
      <c r="G15" s="15">
        <v>53.744900000000001</v>
      </c>
      <c r="H15" s="38">
        <v>2.5788000000000002</v>
      </c>
      <c r="I15" s="38">
        <v>51.166200000000003</v>
      </c>
      <c r="J15" s="38">
        <v>22.121300000000002</v>
      </c>
      <c r="K15" s="38">
        <v>29.044799999999999</v>
      </c>
    </row>
    <row r="16" spans="1:11">
      <c r="A16" s="51" t="s">
        <v>149</v>
      </c>
      <c r="B16" s="42" t="s">
        <v>248</v>
      </c>
      <c r="C16" s="42" t="s">
        <v>248</v>
      </c>
      <c r="D16" s="42" t="s">
        <v>248</v>
      </c>
      <c r="E16" s="42" t="s">
        <v>248</v>
      </c>
      <c r="F16" s="42" t="s">
        <v>248</v>
      </c>
      <c r="G16" s="15">
        <v>39.169400000000003</v>
      </c>
      <c r="H16" s="38">
        <v>1.9978</v>
      </c>
      <c r="I16" s="38">
        <v>37.171500000000002</v>
      </c>
      <c r="J16" s="38">
        <v>30.012899999999998</v>
      </c>
      <c r="K16" s="38">
        <v>7.1586999999999996</v>
      </c>
    </row>
    <row r="17" spans="1:11">
      <c r="A17" s="51" t="s">
        <v>150</v>
      </c>
      <c r="B17" s="38">
        <v>13.731999999999999</v>
      </c>
      <c r="C17" s="42" t="s">
        <v>70</v>
      </c>
      <c r="D17" s="38">
        <v>13.3072</v>
      </c>
      <c r="E17" s="38">
        <v>12.8184</v>
      </c>
      <c r="F17" s="42" t="s">
        <v>70</v>
      </c>
      <c r="G17" s="15">
        <v>16.486599999999999</v>
      </c>
      <c r="H17" s="38">
        <v>0.69550000000000001</v>
      </c>
      <c r="I17" s="38">
        <v>15.7911</v>
      </c>
      <c r="J17" s="38">
        <v>13.937200000000001</v>
      </c>
      <c r="K17" s="38">
        <v>1.8539000000000001</v>
      </c>
    </row>
    <row r="18" spans="1:11">
      <c r="A18" s="51" t="s">
        <v>151</v>
      </c>
      <c r="B18" s="38">
        <v>8.1580999999999992</v>
      </c>
      <c r="C18" s="38">
        <v>1.3866000000000001</v>
      </c>
      <c r="D18" s="38">
        <v>6.7713999999999999</v>
      </c>
      <c r="E18" s="38">
        <v>2.1082000000000001</v>
      </c>
      <c r="F18" s="38">
        <v>4.6632999999999996</v>
      </c>
      <c r="G18" s="15">
        <v>9.7492999999999999</v>
      </c>
      <c r="H18" s="38">
        <v>1.2941</v>
      </c>
      <c r="I18" s="38">
        <v>8.4551999999999996</v>
      </c>
      <c r="J18" s="38">
        <v>3.0036999999999998</v>
      </c>
      <c r="K18" s="38">
        <v>5.4516</v>
      </c>
    </row>
    <row r="19" spans="1:11">
      <c r="A19" s="51" t="s">
        <v>152</v>
      </c>
      <c r="B19" s="38">
        <v>4.7859999999999996</v>
      </c>
      <c r="C19" s="38">
        <v>0.98140000000000005</v>
      </c>
      <c r="D19" s="38">
        <v>3.8046000000000002</v>
      </c>
      <c r="E19" s="42" t="s">
        <v>70</v>
      </c>
      <c r="F19" s="38">
        <v>3.4956999999999998</v>
      </c>
      <c r="G19" s="15">
        <v>6.0430999999999999</v>
      </c>
      <c r="H19" s="38">
        <v>0.98109999999999997</v>
      </c>
      <c r="I19" s="38">
        <v>5.0620000000000003</v>
      </c>
      <c r="J19" s="38">
        <v>1.0315000000000001</v>
      </c>
      <c r="K19" s="38">
        <v>4.0304000000000002</v>
      </c>
    </row>
    <row r="20" spans="1:11">
      <c r="A20" s="51" t="s">
        <v>153</v>
      </c>
      <c r="B20" s="42" t="s">
        <v>248</v>
      </c>
      <c r="C20" s="42" t="s">
        <v>248</v>
      </c>
      <c r="D20" s="42" t="s">
        <v>248</v>
      </c>
      <c r="E20" s="42" t="s">
        <v>248</v>
      </c>
      <c r="F20" s="42" t="s">
        <v>248</v>
      </c>
      <c r="G20" s="15">
        <v>42.652799999999999</v>
      </c>
      <c r="H20" s="38">
        <v>1.4254</v>
      </c>
      <c r="I20" s="38">
        <v>41.227400000000003</v>
      </c>
      <c r="J20" s="38">
        <v>30.6325</v>
      </c>
      <c r="K20" s="38">
        <v>10.594900000000001</v>
      </c>
    </row>
    <row r="21" spans="1:11">
      <c r="A21" s="51" t="s">
        <v>264</v>
      </c>
      <c r="B21" s="38">
        <v>27.337800000000001</v>
      </c>
      <c r="C21" s="38">
        <v>0.75919999999999999</v>
      </c>
      <c r="D21" s="38">
        <v>26.578600000000002</v>
      </c>
      <c r="E21" s="38">
        <v>23.7514</v>
      </c>
      <c r="F21" s="38">
        <v>2.8271999999999999</v>
      </c>
      <c r="G21" s="15">
        <v>24.8279</v>
      </c>
      <c r="H21" s="42" t="s">
        <v>70</v>
      </c>
      <c r="I21" s="38">
        <v>24.407299999999999</v>
      </c>
      <c r="J21" s="38">
        <v>22.229800000000001</v>
      </c>
      <c r="K21" s="38">
        <v>2.1775000000000002</v>
      </c>
    </row>
    <row r="22" spans="1:11">
      <c r="A22" s="51" t="s">
        <v>154</v>
      </c>
      <c r="B22" s="42" t="s">
        <v>248</v>
      </c>
      <c r="C22" s="42" t="s">
        <v>248</v>
      </c>
      <c r="D22" s="42" t="s">
        <v>248</v>
      </c>
      <c r="E22" s="42" t="s">
        <v>248</v>
      </c>
      <c r="F22" s="42" t="s">
        <v>248</v>
      </c>
      <c r="G22" s="15">
        <v>5.5168999999999997</v>
      </c>
      <c r="H22" s="42" t="s">
        <v>70</v>
      </c>
      <c r="I22" s="38">
        <v>5.3848000000000003</v>
      </c>
      <c r="J22" s="38">
        <v>2.1749999999999998</v>
      </c>
      <c r="K22" s="38">
        <v>3.2098</v>
      </c>
    </row>
    <row r="23" spans="1:11">
      <c r="A23" s="51" t="s">
        <v>155</v>
      </c>
      <c r="B23" s="38">
        <v>12.103</v>
      </c>
      <c r="C23" s="42" t="s">
        <v>70</v>
      </c>
      <c r="D23" s="38">
        <v>11.6351</v>
      </c>
      <c r="E23" s="42" t="s">
        <v>70</v>
      </c>
      <c r="F23" s="38">
        <v>11.5497</v>
      </c>
      <c r="G23" s="15">
        <v>11.5258</v>
      </c>
      <c r="H23" s="38">
        <v>0.85580000000000001</v>
      </c>
      <c r="I23" s="38">
        <v>10.67</v>
      </c>
      <c r="J23" s="42" t="s">
        <v>70</v>
      </c>
      <c r="K23" s="38">
        <v>10.67</v>
      </c>
    </row>
    <row r="24" spans="1:11">
      <c r="A24" s="51" t="s">
        <v>156</v>
      </c>
      <c r="B24" s="38">
        <v>40.855499999999999</v>
      </c>
      <c r="C24" s="38">
        <v>1.2824</v>
      </c>
      <c r="D24" s="38">
        <v>39.573099999999997</v>
      </c>
      <c r="E24" s="38">
        <v>15.665900000000001</v>
      </c>
      <c r="F24" s="38">
        <v>23.9072</v>
      </c>
      <c r="G24" s="15">
        <v>41.161700000000003</v>
      </c>
      <c r="H24" s="38">
        <v>1.0073000000000001</v>
      </c>
      <c r="I24" s="38">
        <v>40.154400000000003</v>
      </c>
      <c r="J24" s="38">
        <v>18.633800000000001</v>
      </c>
      <c r="K24" s="38">
        <v>21.520600000000002</v>
      </c>
    </row>
    <row r="25" spans="1:11">
      <c r="A25" s="51" t="s">
        <v>157</v>
      </c>
      <c r="B25" s="38">
        <v>8.9309999999999992</v>
      </c>
      <c r="C25" s="38">
        <v>0.88980000000000004</v>
      </c>
      <c r="D25" s="38">
        <v>8.0411999999999999</v>
      </c>
      <c r="E25" s="38">
        <v>3.1480999999999999</v>
      </c>
      <c r="F25" s="38">
        <v>4.8930999999999996</v>
      </c>
      <c r="G25" s="15">
        <v>7.5357000000000003</v>
      </c>
      <c r="H25" s="38">
        <v>0.85919999999999996</v>
      </c>
      <c r="I25" s="38">
        <v>6.6764999999999999</v>
      </c>
      <c r="J25" s="38">
        <v>2.0579999999999998</v>
      </c>
      <c r="K25" s="38">
        <v>4.6185</v>
      </c>
    </row>
    <row r="26" spans="1:11">
      <c r="A26" s="51" t="s">
        <v>158</v>
      </c>
      <c r="B26" s="38">
        <v>31.166799999999999</v>
      </c>
      <c r="C26" s="38">
        <v>1.3904000000000001</v>
      </c>
      <c r="D26" s="38">
        <v>29.776299999999999</v>
      </c>
      <c r="E26" s="38">
        <v>23.9512</v>
      </c>
      <c r="F26" s="38">
        <v>5.8250999999999999</v>
      </c>
      <c r="G26" s="15">
        <v>29.671399999999998</v>
      </c>
      <c r="H26" s="38">
        <v>1.7439</v>
      </c>
      <c r="I26" s="38">
        <v>27.927499999999998</v>
      </c>
      <c r="J26" s="38">
        <v>23.582699999999999</v>
      </c>
      <c r="K26" s="38">
        <v>4.3448000000000002</v>
      </c>
    </row>
    <row r="27" spans="1:11">
      <c r="A27" s="51" t="s">
        <v>159</v>
      </c>
      <c r="B27" s="38">
        <v>22.371200000000002</v>
      </c>
      <c r="C27" s="38">
        <v>2.6987999999999999</v>
      </c>
      <c r="D27" s="38">
        <v>19.6724</v>
      </c>
      <c r="E27" s="42" t="s">
        <v>70</v>
      </c>
      <c r="F27" s="38">
        <v>19.4086</v>
      </c>
      <c r="G27" s="15">
        <v>18.4726</v>
      </c>
      <c r="H27" s="38">
        <v>3.0533000000000001</v>
      </c>
      <c r="I27" s="38">
        <v>15.4193</v>
      </c>
      <c r="J27" s="38">
        <v>0.86209999999999998</v>
      </c>
      <c r="K27" s="38">
        <v>14.5572</v>
      </c>
    </row>
    <row r="28" spans="1:11">
      <c r="A28" s="51" t="s">
        <v>160</v>
      </c>
      <c r="B28" s="42" t="s">
        <v>248</v>
      </c>
      <c r="C28" s="42" t="s">
        <v>248</v>
      </c>
      <c r="D28" s="42" t="s">
        <v>248</v>
      </c>
      <c r="E28" s="42" t="s">
        <v>248</v>
      </c>
      <c r="F28" s="42" t="s">
        <v>248</v>
      </c>
      <c r="G28" s="15">
        <v>16.474799999999998</v>
      </c>
      <c r="H28" s="38">
        <v>1.3526</v>
      </c>
      <c r="I28" s="38">
        <v>15.122199999999999</v>
      </c>
      <c r="J28" s="38">
        <v>3.9674999999999998</v>
      </c>
      <c r="K28" s="38">
        <v>11.1547</v>
      </c>
    </row>
    <row r="29" spans="1:11">
      <c r="A29" s="51" t="s">
        <v>161</v>
      </c>
      <c r="B29" s="38">
        <v>13.9215</v>
      </c>
      <c r="C29" s="38">
        <v>0.81810000000000005</v>
      </c>
      <c r="D29" s="38">
        <v>13.103400000000001</v>
      </c>
      <c r="E29" s="42" t="s">
        <v>70</v>
      </c>
      <c r="F29" s="38">
        <v>12.7361</v>
      </c>
      <c r="G29" s="15">
        <v>15.094799999999999</v>
      </c>
      <c r="H29" s="38">
        <v>1.4229000000000001</v>
      </c>
      <c r="I29" s="38">
        <v>13.671900000000001</v>
      </c>
      <c r="J29" s="38">
        <v>2.0876000000000001</v>
      </c>
      <c r="K29" s="38">
        <v>11.584199999999999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9.5434999999999999</v>
      </c>
      <c r="C31" s="38">
        <v>0.95069999999999999</v>
      </c>
      <c r="D31" s="38">
        <v>8.5928000000000004</v>
      </c>
      <c r="E31" s="38">
        <v>2.4333</v>
      </c>
      <c r="F31" s="38">
        <v>6.1595000000000004</v>
      </c>
      <c r="G31" s="15">
        <v>10.6082</v>
      </c>
      <c r="H31" s="38">
        <v>1.1718999999999999</v>
      </c>
      <c r="I31" s="38">
        <v>9.4362999999999992</v>
      </c>
      <c r="J31" s="38">
        <v>3.3157000000000001</v>
      </c>
      <c r="K31" s="38">
        <v>6.1205999999999996</v>
      </c>
    </row>
    <row r="32" spans="1:11">
      <c r="A32" s="51" t="s">
        <v>164</v>
      </c>
      <c r="B32" s="38">
        <v>38.527999999999999</v>
      </c>
      <c r="C32" s="38">
        <v>1.7279</v>
      </c>
      <c r="D32" s="38">
        <v>36.8001</v>
      </c>
      <c r="E32" s="38">
        <v>32.659799999999997</v>
      </c>
      <c r="F32" s="38">
        <v>4.1403999999999996</v>
      </c>
      <c r="G32" s="15">
        <v>33.276699999999998</v>
      </c>
      <c r="H32" s="38">
        <v>1.4529000000000001</v>
      </c>
      <c r="I32" s="38">
        <v>31.823699999999999</v>
      </c>
      <c r="J32" s="38">
        <v>25.001999999999999</v>
      </c>
      <c r="K32" s="38">
        <v>6.8216999999999999</v>
      </c>
    </row>
    <row r="33" spans="1:11">
      <c r="A33" s="19" t="s">
        <v>265</v>
      </c>
      <c r="B33" s="13" t="s">
        <v>248</v>
      </c>
      <c r="C33" s="13" t="s">
        <v>248</v>
      </c>
      <c r="D33" s="13" t="s">
        <v>248</v>
      </c>
      <c r="E33" s="13" t="s">
        <v>248</v>
      </c>
      <c r="F33" s="13" t="s">
        <v>248</v>
      </c>
      <c r="G33" s="20">
        <v>8.6575000000000006</v>
      </c>
      <c r="H33" s="8">
        <v>1.2252000000000001</v>
      </c>
      <c r="I33" s="8">
        <v>7.4322999999999997</v>
      </c>
      <c r="J33" s="8">
        <v>1.0379</v>
      </c>
      <c r="K33" s="8">
        <v>6.3944999999999999</v>
      </c>
    </row>
    <row r="34" spans="1:11">
      <c r="A34" s="10" t="s">
        <v>252</v>
      </c>
    </row>
  </sheetData>
  <mergeCells count="3">
    <mergeCell ref="B2:F2"/>
    <mergeCell ref="A2:A3"/>
    <mergeCell ref="G2:K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9"/>
  <sheetViews>
    <sheetView workbookViewId="0"/>
  </sheetViews>
  <sheetFormatPr defaultRowHeight="15"/>
  <cols>
    <col min="1" max="1" width="39" customWidth="1"/>
    <col min="2" max="6" width="23" customWidth="1"/>
  </cols>
  <sheetData>
    <row r="1" spans="1:6">
      <c r="A1" s="2" t="s">
        <v>7</v>
      </c>
    </row>
    <row r="2" spans="1:6">
      <c r="A2" s="43" t="s">
        <v>184</v>
      </c>
      <c r="B2" s="44" t="s">
        <v>167</v>
      </c>
      <c r="C2" s="45"/>
      <c r="D2" s="45"/>
      <c r="E2" s="44" t="s">
        <v>168</v>
      </c>
      <c r="F2" s="45"/>
    </row>
    <row r="3" spans="1:6" ht="29.45" customHeight="1">
      <c r="A3" s="46"/>
      <c r="B3" s="47" t="s">
        <v>172</v>
      </c>
      <c r="C3" s="48" t="s">
        <v>177</v>
      </c>
      <c r="D3" s="48" t="s">
        <v>178</v>
      </c>
      <c r="E3" s="49" t="s">
        <v>172</v>
      </c>
      <c r="F3" s="48" t="s">
        <v>173</v>
      </c>
    </row>
    <row r="4" spans="1:6">
      <c r="A4" s="40" t="s">
        <v>53</v>
      </c>
      <c r="B4" s="41"/>
      <c r="C4" s="41"/>
      <c r="D4" s="41"/>
      <c r="E4" s="41"/>
      <c r="F4" s="41"/>
    </row>
    <row r="5" spans="1:6">
      <c r="A5" s="37" t="s">
        <v>139</v>
      </c>
      <c r="B5" s="38">
        <v>100</v>
      </c>
      <c r="C5" s="38">
        <v>100</v>
      </c>
      <c r="D5" s="38">
        <v>40</v>
      </c>
      <c r="E5" s="15">
        <v>92.554768284445601</v>
      </c>
      <c r="F5" s="38">
        <v>800</v>
      </c>
    </row>
    <row r="6" spans="1:6">
      <c r="A6" s="37" t="s">
        <v>140</v>
      </c>
      <c r="B6" s="38">
        <v>100</v>
      </c>
      <c r="C6" s="38">
        <v>100</v>
      </c>
      <c r="D6" s="38">
        <v>40</v>
      </c>
      <c r="E6" s="15">
        <v>93.406737415997</v>
      </c>
      <c r="F6" s="50">
        <v>1000</v>
      </c>
    </row>
    <row r="7" spans="1:6">
      <c r="A7" s="37" t="s">
        <v>141</v>
      </c>
      <c r="B7" s="38">
        <v>100</v>
      </c>
      <c r="C7" s="38">
        <v>100</v>
      </c>
      <c r="D7" s="38">
        <v>40</v>
      </c>
      <c r="E7" s="15">
        <v>90.398205750261596</v>
      </c>
      <c r="F7" s="38">
        <v>900</v>
      </c>
    </row>
    <row r="8" spans="1:6">
      <c r="A8" s="37" t="s">
        <v>142</v>
      </c>
      <c r="B8" s="38">
        <v>100</v>
      </c>
      <c r="C8" s="38">
        <v>100</v>
      </c>
      <c r="D8" s="38">
        <v>50</v>
      </c>
      <c r="E8" s="15">
        <v>91.214756835773599</v>
      </c>
      <c r="F8" s="38">
        <v>900</v>
      </c>
    </row>
    <row r="9" spans="1:6">
      <c r="A9" s="37" t="s">
        <v>143</v>
      </c>
      <c r="B9" s="38">
        <v>100</v>
      </c>
      <c r="C9" s="38">
        <v>100</v>
      </c>
      <c r="D9" s="38">
        <v>50</v>
      </c>
      <c r="E9" s="15">
        <v>92.442968351991894</v>
      </c>
      <c r="F9" s="38">
        <v>900</v>
      </c>
    </row>
    <row r="10" spans="1:6">
      <c r="A10" s="37" t="s">
        <v>144</v>
      </c>
      <c r="B10" s="38">
        <v>100</v>
      </c>
      <c r="C10" s="38">
        <v>100</v>
      </c>
      <c r="D10" s="38">
        <v>40</v>
      </c>
      <c r="E10" s="15">
        <v>92.650443372068807</v>
      </c>
      <c r="F10" s="38">
        <v>900</v>
      </c>
    </row>
    <row r="11" spans="1:6">
      <c r="A11" s="37" t="s">
        <v>145</v>
      </c>
      <c r="B11" s="38">
        <v>100</v>
      </c>
      <c r="C11" s="38">
        <v>100</v>
      </c>
      <c r="D11" s="38">
        <v>70</v>
      </c>
      <c r="E11" s="15">
        <v>92.111413379397007</v>
      </c>
      <c r="F11" s="50">
        <v>1300</v>
      </c>
    </row>
    <row r="12" spans="1:6">
      <c r="A12" s="37" t="s">
        <v>146</v>
      </c>
      <c r="B12" s="38">
        <v>100</v>
      </c>
      <c r="C12" s="38">
        <v>100</v>
      </c>
      <c r="D12" s="38">
        <v>60</v>
      </c>
      <c r="E12" s="15">
        <v>92.713548138889294</v>
      </c>
      <c r="F12" s="50">
        <v>1300</v>
      </c>
    </row>
    <row r="13" spans="1:6">
      <c r="A13" s="37" t="s">
        <v>147</v>
      </c>
      <c r="B13" s="38">
        <v>100</v>
      </c>
      <c r="C13" s="38">
        <v>100</v>
      </c>
      <c r="D13" s="38">
        <v>50</v>
      </c>
      <c r="E13" s="15">
        <v>86.905511739847796</v>
      </c>
      <c r="F13" s="38">
        <v>800</v>
      </c>
    </row>
    <row r="14" spans="1:6">
      <c r="A14" s="37" t="s">
        <v>148</v>
      </c>
      <c r="B14" s="38">
        <v>100</v>
      </c>
      <c r="C14" s="38">
        <v>100</v>
      </c>
      <c r="D14" s="38">
        <v>40</v>
      </c>
      <c r="E14" s="15">
        <v>93.909106609134099</v>
      </c>
      <c r="F14" s="38">
        <v>900</v>
      </c>
    </row>
    <row r="15" spans="1:6">
      <c r="A15" s="37" t="s">
        <v>149</v>
      </c>
      <c r="B15" s="38">
        <v>100</v>
      </c>
      <c r="C15" s="38">
        <v>100</v>
      </c>
      <c r="D15" s="38">
        <v>50</v>
      </c>
      <c r="E15" s="15">
        <v>90.514692624737094</v>
      </c>
      <c r="F15" s="38">
        <v>900</v>
      </c>
    </row>
    <row r="16" spans="1:6">
      <c r="A16" s="37" t="s">
        <v>150</v>
      </c>
      <c r="B16" s="38">
        <v>100</v>
      </c>
      <c r="C16" s="38">
        <v>100</v>
      </c>
      <c r="D16" s="38">
        <v>50</v>
      </c>
      <c r="E16" s="15">
        <v>92.238345532328097</v>
      </c>
      <c r="F16" s="38">
        <v>900</v>
      </c>
    </row>
    <row r="17" spans="1:6">
      <c r="A17" s="37" t="s">
        <v>151</v>
      </c>
      <c r="B17" s="38">
        <v>100</v>
      </c>
      <c r="C17" s="38">
        <v>100</v>
      </c>
      <c r="D17" s="38">
        <v>60</v>
      </c>
      <c r="E17" s="15">
        <v>92.961826558130497</v>
      </c>
      <c r="F17" s="50">
        <v>1100</v>
      </c>
    </row>
    <row r="18" spans="1:6">
      <c r="A18" s="37" t="s">
        <v>152</v>
      </c>
      <c r="B18" s="38">
        <v>100</v>
      </c>
      <c r="C18" s="38">
        <v>100</v>
      </c>
      <c r="D18" s="38">
        <v>40</v>
      </c>
      <c r="E18" s="15">
        <v>93.620624234402797</v>
      </c>
      <c r="F18" s="38">
        <v>900</v>
      </c>
    </row>
    <row r="19" spans="1:6">
      <c r="A19" s="37" t="s">
        <v>153</v>
      </c>
      <c r="B19" s="38">
        <v>100</v>
      </c>
      <c r="C19" s="38">
        <v>100</v>
      </c>
      <c r="D19" s="38">
        <v>40</v>
      </c>
      <c r="E19" s="15">
        <v>92.471055348925603</v>
      </c>
      <c r="F19" s="38">
        <v>900</v>
      </c>
    </row>
    <row r="20" spans="1:6">
      <c r="A20" s="37" t="s">
        <v>154</v>
      </c>
      <c r="B20" s="38">
        <v>100</v>
      </c>
      <c r="C20" s="38">
        <v>100</v>
      </c>
      <c r="D20" s="38">
        <v>40</v>
      </c>
      <c r="E20" s="15">
        <v>90.362147654103595</v>
      </c>
      <c r="F20" s="38">
        <v>900</v>
      </c>
    </row>
    <row r="21" spans="1:6">
      <c r="A21" s="37" t="s">
        <v>155</v>
      </c>
      <c r="B21" s="38">
        <v>100</v>
      </c>
      <c r="C21" s="38">
        <v>100</v>
      </c>
      <c r="D21" s="38">
        <v>40</v>
      </c>
      <c r="E21" s="15">
        <v>92.314510092568696</v>
      </c>
      <c r="F21" s="38">
        <v>800</v>
      </c>
    </row>
    <row r="22" spans="1:6">
      <c r="A22" s="37" t="s">
        <v>156</v>
      </c>
      <c r="B22" s="38">
        <v>100</v>
      </c>
      <c r="C22" s="38">
        <v>100</v>
      </c>
      <c r="D22" s="38">
        <v>60</v>
      </c>
      <c r="E22" s="15">
        <v>93.517120405696801</v>
      </c>
      <c r="F22" s="50">
        <v>1300</v>
      </c>
    </row>
    <row r="23" spans="1:6">
      <c r="A23" s="37" t="s">
        <v>157</v>
      </c>
      <c r="B23" s="38">
        <v>100</v>
      </c>
      <c r="C23" s="38">
        <v>100</v>
      </c>
      <c r="D23" s="38">
        <v>40</v>
      </c>
      <c r="E23" s="15">
        <v>93.697550939506499</v>
      </c>
      <c r="F23" s="38">
        <v>800</v>
      </c>
    </row>
    <row r="24" spans="1:6">
      <c r="A24" s="37" t="s">
        <v>158</v>
      </c>
      <c r="B24" s="38">
        <v>100</v>
      </c>
      <c r="C24" s="38">
        <v>100</v>
      </c>
      <c r="D24" s="38">
        <v>60</v>
      </c>
      <c r="E24" s="15">
        <v>92.734009448131701</v>
      </c>
      <c r="F24" s="50">
        <v>1300</v>
      </c>
    </row>
    <row r="25" spans="1:6">
      <c r="A25" s="37" t="s">
        <v>159</v>
      </c>
      <c r="B25" s="38">
        <v>100</v>
      </c>
      <c r="C25" s="38">
        <v>100</v>
      </c>
      <c r="D25" s="38">
        <v>60</v>
      </c>
      <c r="E25" s="15">
        <v>93.949818539118596</v>
      </c>
      <c r="F25" s="50">
        <v>1300</v>
      </c>
    </row>
    <row r="26" spans="1:6">
      <c r="A26" s="37" t="s">
        <v>160</v>
      </c>
      <c r="B26" s="38">
        <v>100</v>
      </c>
      <c r="C26" s="38">
        <v>100</v>
      </c>
      <c r="D26" s="38">
        <v>50</v>
      </c>
      <c r="E26" s="15">
        <v>89.279421084673203</v>
      </c>
      <c r="F26" s="38">
        <v>800</v>
      </c>
    </row>
    <row r="27" spans="1:6">
      <c r="A27" s="37" t="s">
        <v>161</v>
      </c>
      <c r="B27" s="38">
        <v>97.904818822343103</v>
      </c>
      <c r="C27" s="38">
        <v>96.887288161004804</v>
      </c>
      <c r="D27" s="38">
        <v>60</v>
      </c>
      <c r="E27" s="15">
        <v>90.3582758544879</v>
      </c>
      <c r="F27" s="50">
        <v>1300</v>
      </c>
    </row>
    <row r="28" spans="1:6">
      <c r="A28" s="37" t="s">
        <v>162</v>
      </c>
      <c r="B28" s="38">
        <v>100</v>
      </c>
      <c r="C28" s="38">
        <v>100</v>
      </c>
      <c r="D28" s="38">
        <v>40</v>
      </c>
      <c r="E28" s="15">
        <v>93.028164531463702</v>
      </c>
      <c r="F28" s="50">
        <v>1000</v>
      </c>
    </row>
    <row r="29" spans="1:6">
      <c r="A29" s="37" t="s">
        <v>163</v>
      </c>
      <c r="B29" s="38">
        <v>100</v>
      </c>
      <c r="C29" s="38">
        <v>100</v>
      </c>
      <c r="D29" s="38">
        <v>50</v>
      </c>
      <c r="E29" s="15">
        <v>93.347937842423903</v>
      </c>
      <c r="F29" s="38">
        <v>900</v>
      </c>
    </row>
    <row r="30" spans="1:6">
      <c r="A30" s="37" t="s">
        <v>164</v>
      </c>
      <c r="B30" s="38">
        <v>100</v>
      </c>
      <c r="C30" s="38">
        <v>100</v>
      </c>
      <c r="D30" s="38">
        <v>50</v>
      </c>
      <c r="E30" s="15">
        <v>91.998665949399395</v>
      </c>
      <c r="F30" s="38">
        <v>900</v>
      </c>
    </row>
    <row r="31" spans="1:6">
      <c r="A31" s="40" t="s">
        <v>62</v>
      </c>
      <c r="B31" s="41"/>
      <c r="C31" s="41"/>
      <c r="D31" s="41"/>
      <c r="E31" s="41"/>
      <c r="F31" s="41"/>
    </row>
    <row r="32" spans="1:6">
      <c r="A32" s="37" t="s">
        <v>139</v>
      </c>
      <c r="B32" s="38">
        <v>100</v>
      </c>
      <c r="C32" s="38">
        <v>100</v>
      </c>
      <c r="D32" s="38">
        <v>30</v>
      </c>
      <c r="E32" s="15">
        <v>90.086759375860595</v>
      </c>
      <c r="F32" s="38">
        <v>900</v>
      </c>
    </row>
    <row r="33" spans="1:6">
      <c r="A33" s="37" t="s">
        <v>140</v>
      </c>
      <c r="B33" s="38">
        <v>100</v>
      </c>
      <c r="C33" s="38">
        <v>100</v>
      </c>
      <c r="D33" s="38">
        <v>20</v>
      </c>
      <c r="E33" s="15">
        <v>91.567985756646095</v>
      </c>
      <c r="F33" s="38">
        <v>900</v>
      </c>
    </row>
    <row r="34" spans="1:6">
      <c r="A34" s="37" t="s">
        <v>141</v>
      </c>
      <c r="B34" s="38">
        <v>100</v>
      </c>
      <c r="C34" s="38">
        <v>100</v>
      </c>
      <c r="D34" s="38">
        <v>20</v>
      </c>
      <c r="E34" s="15">
        <v>84.977704113532099</v>
      </c>
      <c r="F34" s="38">
        <v>800</v>
      </c>
    </row>
    <row r="35" spans="1:6">
      <c r="A35" s="37" t="s">
        <v>142</v>
      </c>
      <c r="B35" s="38">
        <v>100</v>
      </c>
      <c r="C35" s="38">
        <v>100</v>
      </c>
      <c r="D35" s="38">
        <v>40</v>
      </c>
      <c r="E35" s="15">
        <v>89.085303552746694</v>
      </c>
      <c r="F35" s="38">
        <v>900</v>
      </c>
    </row>
    <row r="36" spans="1:6">
      <c r="A36" s="37" t="s">
        <v>143</v>
      </c>
      <c r="B36" s="38">
        <v>100</v>
      </c>
      <c r="C36" s="38">
        <v>100</v>
      </c>
      <c r="D36" s="38">
        <v>40</v>
      </c>
      <c r="E36" s="15">
        <v>89.3773164576928</v>
      </c>
      <c r="F36" s="38">
        <v>800</v>
      </c>
    </row>
    <row r="37" spans="1:6">
      <c r="A37" s="37" t="s">
        <v>144</v>
      </c>
      <c r="B37" s="38">
        <v>100</v>
      </c>
      <c r="C37" s="38">
        <v>100</v>
      </c>
      <c r="D37" s="38">
        <v>30</v>
      </c>
      <c r="E37" s="15">
        <v>89.166222258351397</v>
      </c>
      <c r="F37" s="38">
        <v>900</v>
      </c>
    </row>
    <row r="38" spans="1:6">
      <c r="A38" s="37" t="s">
        <v>145</v>
      </c>
      <c r="B38" s="38">
        <v>98.323446822642396</v>
      </c>
      <c r="C38" s="38">
        <v>99.170239869272706</v>
      </c>
      <c r="D38" s="38">
        <v>70</v>
      </c>
      <c r="E38" s="15">
        <v>91.054794462906003</v>
      </c>
      <c r="F38" s="50">
        <v>1300</v>
      </c>
    </row>
    <row r="39" spans="1:6">
      <c r="A39" s="37" t="s">
        <v>146</v>
      </c>
      <c r="B39" s="38">
        <v>100</v>
      </c>
      <c r="C39" s="38">
        <v>100</v>
      </c>
      <c r="D39" s="38">
        <v>50</v>
      </c>
      <c r="E39" s="15">
        <v>89.771490416198205</v>
      </c>
      <c r="F39" s="50">
        <v>1300</v>
      </c>
    </row>
    <row r="40" spans="1:6">
      <c r="A40" s="37" t="s">
        <v>147</v>
      </c>
      <c r="B40" s="38">
        <v>100</v>
      </c>
      <c r="C40" s="38">
        <v>100</v>
      </c>
      <c r="D40" s="38">
        <v>50</v>
      </c>
      <c r="E40" s="15">
        <v>87.986235559661395</v>
      </c>
      <c r="F40" s="38">
        <v>800</v>
      </c>
    </row>
    <row r="41" spans="1:6">
      <c r="A41" s="37" t="s">
        <v>148</v>
      </c>
      <c r="B41" s="38">
        <v>100</v>
      </c>
      <c r="C41" s="38">
        <v>100</v>
      </c>
      <c r="D41" s="38">
        <v>40</v>
      </c>
      <c r="E41" s="15">
        <v>89.718341276724104</v>
      </c>
      <c r="F41" s="38">
        <v>900</v>
      </c>
    </row>
    <row r="42" spans="1:6">
      <c r="A42" s="37" t="s">
        <v>149</v>
      </c>
      <c r="B42" s="38">
        <v>100</v>
      </c>
      <c r="C42" s="38">
        <v>100</v>
      </c>
      <c r="D42" s="38">
        <v>40</v>
      </c>
      <c r="E42" s="15">
        <v>85.559571888484896</v>
      </c>
      <c r="F42" s="38">
        <v>800</v>
      </c>
    </row>
    <row r="43" spans="1:6">
      <c r="A43" s="37" t="s">
        <v>150</v>
      </c>
      <c r="B43" s="38">
        <v>100</v>
      </c>
      <c r="C43" s="38">
        <v>100</v>
      </c>
      <c r="D43" s="38">
        <v>40</v>
      </c>
      <c r="E43" s="15">
        <v>90.211584067632103</v>
      </c>
      <c r="F43" s="38">
        <v>800</v>
      </c>
    </row>
    <row r="44" spans="1:6">
      <c r="A44" s="37" t="s">
        <v>151</v>
      </c>
      <c r="B44" s="38">
        <v>100</v>
      </c>
      <c r="C44" s="38">
        <v>100</v>
      </c>
      <c r="D44" s="38">
        <v>20</v>
      </c>
      <c r="E44" s="15">
        <v>81.986808216596103</v>
      </c>
      <c r="F44" s="38">
        <v>800</v>
      </c>
    </row>
    <row r="45" spans="1:6">
      <c r="A45" s="37" t="s">
        <v>152</v>
      </c>
      <c r="B45" s="38">
        <v>100</v>
      </c>
      <c r="C45" s="38">
        <v>100</v>
      </c>
      <c r="D45" s="38">
        <v>30</v>
      </c>
      <c r="E45" s="15">
        <v>90.925247071592594</v>
      </c>
      <c r="F45" s="38">
        <v>900</v>
      </c>
    </row>
    <row r="46" spans="1:6">
      <c r="A46" s="37" t="s">
        <v>153</v>
      </c>
      <c r="B46" s="38">
        <v>100</v>
      </c>
      <c r="C46" s="38">
        <v>100</v>
      </c>
      <c r="D46" s="38">
        <v>20</v>
      </c>
      <c r="E46" s="15">
        <v>90.840672863738803</v>
      </c>
      <c r="F46" s="38">
        <v>900</v>
      </c>
    </row>
    <row r="47" spans="1:6">
      <c r="A47" s="37" t="s">
        <v>154</v>
      </c>
      <c r="B47" s="38">
        <v>100</v>
      </c>
      <c r="C47" s="38">
        <v>100</v>
      </c>
      <c r="D47" s="38">
        <v>20</v>
      </c>
      <c r="E47" s="15">
        <v>85.789354729348105</v>
      </c>
      <c r="F47" s="38">
        <v>800</v>
      </c>
    </row>
    <row r="48" spans="1:6">
      <c r="A48" s="37" t="s">
        <v>155</v>
      </c>
      <c r="B48" s="38">
        <v>100</v>
      </c>
      <c r="C48" s="38">
        <v>100</v>
      </c>
      <c r="D48" s="38">
        <v>40</v>
      </c>
      <c r="E48" s="15">
        <v>89.377230021080905</v>
      </c>
      <c r="F48" s="38">
        <v>900</v>
      </c>
    </row>
    <row r="49" spans="1:6">
      <c r="A49" s="37" t="s">
        <v>156</v>
      </c>
      <c r="B49" s="38">
        <v>100</v>
      </c>
      <c r="C49" s="38">
        <v>100</v>
      </c>
      <c r="D49" s="38">
        <v>40</v>
      </c>
      <c r="E49" s="15">
        <v>88.014441509469904</v>
      </c>
      <c r="F49" s="50">
        <v>1300</v>
      </c>
    </row>
    <row r="50" spans="1:6">
      <c r="A50" s="37" t="s">
        <v>157</v>
      </c>
      <c r="B50" s="38">
        <v>100</v>
      </c>
      <c r="C50" s="38">
        <v>100</v>
      </c>
      <c r="D50" s="38">
        <v>20</v>
      </c>
      <c r="E50" s="15">
        <v>91.899459305226898</v>
      </c>
      <c r="F50" s="38">
        <v>900</v>
      </c>
    </row>
    <row r="51" spans="1:6">
      <c r="A51" s="37" t="s">
        <v>158</v>
      </c>
      <c r="B51" s="38">
        <v>100</v>
      </c>
      <c r="C51" s="38">
        <v>100</v>
      </c>
      <c r="D51" s="38">
        <v>60</v>
      </c>
      <c r="E51" s="15">
        <v>87.891792950176097</v>
      </c>
      <c r="F51" s="50">
        <v>1300</v>
      </c>
    </row>
    <row r="52" spans="1:6">
      <c r="A52" s="37" t="s">
        <v>159</v>
      </c>
      <c r="B52" s="38">
        <v>100</v>
      </c>
      <c r="C52" s="38">
        <v>100</v>
      </c>
      <c r="D52" s="38">
        <v>60</v>
      </c>
      <c r="E52" s="15">
        <v>90.409086455996004</v>
      </c>
      <c r="F52" s="50">
        <v>1400</v>
      </c>
    </row>
    <row r="53" spans="1:6">
      <c r="A53" s="37" t="s">
        <v>160</v>
      </c>
      <c r="B53" s="38">
        <v>100</v>
      </c>
      <c r="C53" s="38">
        <v>100</v>
      </c>
      <c r="D53" s="38">
        <v>50</v>
      </c>
      <c r="E53" s="15">
        <v>83.168284267402797</v>
      </c>
      <c r="F53" s="38">
        <v>800</v>
      </c>
    </row>
    <row r="54" spans="1:6">
      <c r="A54" s="37" t="s">
        <v>161</v>
      </c>
      <c r="B54" s="38">
        <v>98.307603991206506</v>
      </c>
      <c r="C54" s="38">
        <v>99.594371344140299</v>
      </c>
      <c r="D54" s="38">
        <v>60</v>
      </c>
      <c r="E54" s="15">
        <v>86.959031121278301</v>
      </c>
      <c r="F54" s="50">
        <v>1300</v>
      </c>
    </row>
    <row r="55" spans="1:6">
      <c r="A55" s="37" t="s">
        <v>162</v>
      </c>
      <c r="B55" s="38">
        <v>100</v>
      </c>
      <c r="C55" s="38">
        <v>100</v>
      </c>
      <c r="D55" s="38">
        <v>40</v>
      </c>
      <c r="E55" s="15">
        <v>92.475762739391001</v>
      </c>
      <c r="F55" s="50">
        <v>1000</v>
      </c>
    </row>
    <row r="56" spans="1:6">
      <c r="A56" s="37" t="s">
        <v>163</v>
      </c>
      <c r="B56" s="38">
        <v>100</v>
      </c>
      <c r="C56" s="38">
        <v>100</v>
      </c>
      <c r="D56" s="38">
        <v>40</v>
      </c>
      <c r="E56" s="15">
        <v>91.835061633413204</v>
      </c>
      <c r="F56" s="38">
        <v>800</v>
      </c>
    </row>
    <row r="57" spans="1:6">
      <c r="A57" s="7" t="s">
        <v>164</v>
      </c>
      <c r="B57" s="8">
        <v>100</v>
      </c>
      <c r="C57" s="8">
        <v>100</v>
      </c>
      <c r="D57" s="8">
        <v>40</v>
      </c>
      <c r="E57" s="20">
        <v>90.137392762690894</v>
      </c>
      <c r="F57" s="8">
        <v>900</v>
      </c>
    </row>
    <row r="58" spans="1:6">
      <c r="A58" s="10" t="s">
        <v>185</v>
      </c>
    </row>
    <row r="59" spans="1:6">
      <c r="A59" s="10" t="s">
        <v>137</v>
      </c>
    </row>
  </sheetData>
  <mergeCells count="5">
    <mergeCell ref="E2:F2"/>
    <mergeCell ref="A2:A3"/>
    <mergeCell ref="A4:F4"/>
    <mergeCell ref="B2:D2"/>
    <mergeCell ref="A31:F3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K34"/>
  <sheetViews>
    <sheetView workbookViewId="0"/>
  </sheetViews>
  <sheetFormatPr defaultRowHeight="15"/>
  <cols>
    <col min="1" max="1" width="26" customWidth="1"/>
    <col min="2" max="11" width="16" customWidth="1"/>
  </cols>
  <sheetData>
    <row r="1" spans="1:11">
      <c r="A1" s="2" t="s">
        <v>45</v>
      </c>
    </row>
    <row r="2" spans="1:11">
      <c r="A2" s="43" t="s">
        <v>229</v>
      </c>
      <c r="B2" s="66">
        <v>2019</v>
      </c>
      <c r="C2" s="45"/>
      <c r="D2" s="45"/>
      <c r="E2" s="45"/>
      <c r="F2" s="45"/>
      <c r="G2" s="66">
        <v>2022</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13.044027</v>
      </c>
      <c r="C4" s="38">
        <v>0.62781600000000004</v>
      </c>
      <c r="D4" s="38">
        <v>12.416211000000001</v>
      </c>
      <c r="E4" s="38">
        <v>6.841621</v>
      </c>
      <c r="F4" s="38">
        <v>5.5745899999999997</v>
      </c>
      <c r="G4" s="15">
        <v>14.586404999999999</v>
      </c>
      <c r="H4" s="38">
        <v>0.71182599999999996</v>
      </c>
      <c r="I4" s="38">
        <v>13.87458</v>
      </c>
      <c r="J4" s="38">
        <v>8.4871169999999996</v>
      </c>
      <c r="K4" s="38">
        <v>5.3874630000000003</v>
      </c>
    </row>
    <row r="5" spans="1:11">
      <c r="A5" s="37" t="s">
        <v>263</v>
      </c>
      <c r="B5" s="38">
        <v>20.986499999999999</v>
      </c>
      <c r="C5" s="38">
        <v>1.243803</v>
      </c>
      <c r="D5" s="38">
        <v>19.742697</v>
      </c>
      <c r="E5" s="38">
        <v>10.712593999999999</v>
      </c>
      <c r="F5" s="38">
        <v>9.0301030000000004</v>
      </c>
      <c r="G5" s="15">
        <v>23.450289999999999</v>
      </c>
      <c r="H5" s="38">
        <v>1.3798870000000001</v>
      </c>
      <c r="I5" s="38">
        <v>22.070402999999999</v>
      </c>
      <c r="J5" s="38">
        <v>12.206276000000001</v>
      </c>
      <c r="K5" s="38">
        <v>9.8641269999999999</v>
      </c>
    </row>
    <row r="6" spans="1:11">
      <c r="A6" s="51" t="s">
        <v>139</v>
      </c>
      <c r="B6" s="38">
        <v>22.845282999999998</v>
      </c>
      <c r="C6" s="38">
        <v>0.65245200000000003</v>
      </c>
      <c r="D6" s="38">
        <v>22.192831000000002</v>
      </c>
      <c r="E6" s="38">
        <v>9.5668439999999997</v>
      </c>
      <c r="F6" s="38">
        <v>12.625987</v>
      </c>
      <c r="G6" s="15">
        <v>22.275172999999999</v>
      </c>
      <c r="H6" s="42" t="s">
        <v>70</v>
      </c>
      <c r="I6" s="38">
        <v>22.101254999999998</v>
      </c>
      <c r="J6" s="38">
        <v>14.801586</v>
      </c>
      <c r="K6" s="38">
        <v>7.2996689999999997</v>
      </c>
    </row>
    <row r="7" spans="1:11">
      <c r="A7" s="51" t="s">
        <v>140</v>
      </c>
      <c r="B7" s="38">
        <v>6.6525679999999996</v>
      </c>
      <c r="C7" s="38">
        <v>0.53487600000000002</v>
      </c>
      <c r="D7" s="38">
        <v>6.1176909999999998</v>
      </c>
      <c r="E7" s="38">
        <v>0.97778699999999996</v>
      </c>
      <c r="F7" s="38">
        <v>5.1399039999999996</v>
      </c>
      <c r="G7" s="15">
        <v>4.6411569999999998</v>
      </c>
      <c r="H7" s="42" t="s">
        <v>70</v>
      </c>
      <c r="I7" s="38">
        <v>4.4259029999999999</v>
      </c>
      <c r="J7" s="38">
        <v>2.0378250000000002</v>
      </c>
      <c r="K7" s="38">
        <v>2.3880780000000001</v>
      </c>
    </row>
    <row r="8" spans="1:11">
      <c r="A8" s="51" t="s">
        <v>141</v>
      </c>
      <c r="B8" s="38">
        <v>35.521391999999999</v>
      </c>
      <c r="C8" s="38">
        <v>1.170598</v>
      </c>
      <c r="D8" s="38">
        <v>34.350794</v>
      </c>
      <c r="E8" s="38">
        <v>12.657794000000001</v>
      </c>
      <c r="F8" s="38">
        <v>21.693000000000001</v>
      </c>
      <c r="G8" s="15">
        <v>36.491142000000004</v>
      </c>
      <c r="H8" s="38">
        <v>1.940815</v>
      </c>
      <c r="I8" s="38">
        <v>34.550325999999998</v>
      </c>
      <c r="J8" s="38">
        <v>18.944699</v>
      </c>
      <c r="K8" s="38">
        <v>15.605627</v>
      </c>
    </row>
    <row r="9" spans="1:11">
      <c r="A9" s="51" t="s">
        <v>142</v>
      </c>
      <c r="B9" s="38">
        <v>8.9177730000000004</v>
      </c>
      <c r="C9" s="38">
        <v>1.2996669999999999</v>
      </c>
      <c r="D9" s="38">
        <v>7.618106</v>
      </c>
      <c r="E9" s="38">
        <v>0.86759900000000001</v>
      </c>
      <c r="F9" s="38">
        <v>6.7505069999999998</v>
      </c>
      <c r="G9" s="15">
        <v>19.046399999999998</v>
      </c>
      <c r="H9" s="38">
        <v>0.55427400000000004</v>
      </c>
      <c r="I9" s="38">
        <v>18.492125000000001</v>
      </c>
      <c r="J9" s="38">
        <v>4.2871680000000003</v>
      </c>
      <c r="K9" s="38">
        <v>14.204957</v>
      </c>
    </row>
    <row r="10" spans="1:11">
      <c r="A10" s="51" t="s">
        <v>143</v>
      </c>
      <c r="B10" s="38">
        <v>34.938752999999998</v>
      </c>
      <c r="C10" s="38">
        <v>2.3722660000000002</v>
      </c>
      <c r="D10" s="38">
        <v>32.566487000000002</v>
      </c>
      <c r="E10" s="38">
        <v>19.321569</v>
      </c>
      <c r="F10" s="38">
        <v>13.244918</v>
      </c>
      <c r="G10" s="15">
        <v>36.646689000000002</v>
      </c>
      <c r="H10" s="38">
        <v>3.8672399999999998</v>
      </c>
      <c r="I10" s="38">
        <v>32.779449999999997</v>
      </c>
      <c r="J10" s="38">
        <v>22.164370999999999</v>
      </c>
      <c r="K10" s="38">
        <v>10.615078</v>
      </c>
    </row>
    <row r="11" spans="1:11">
      <c r="A11" s="51" t="s">
        <v>144</v>
      </c>
      <c r="B11" s="38">
        <v>17.575132</v>
      </c>
      <c r="C11" s="38">
        <v>0.62882899999999997</v>
      </c>
      <c r="D11" s="38">
        <v>16.946303</v>
      </c>
      <c r="E11" s="38">
        <v>13.15887</v>
      </c>
      <c r="F11" s="38">
        <v>3.787433</v>
      </c>
      <c r="G11" s="15">
        <v>24.718430000000001</v>
      </c>
      <c r="H11" s="38">
        <v>1.6787810000000001</v>
      </c>
      <c r="I11" s="38">
        <v>23.039649000000001</v>
      </c>
      <c r="J11" s="38">
        <v>15.697196</v>
      </c>
      <c r="K11" s="38">
        <v>7.3424529999999999</v>
      </c>
    </row>
    <row r="12" spans="1:11">
      <c r="A12" s="51" t="s">
        <v>145</v>
      </c>
      <c r="B12" s="38">
        <v>25.373148</v>
      </c>
      <c r="C12" s="38">
        <v>0.92307499999999998</v>
      </c>
      <c r="D12" s="38">
        <v>24.450073</v>
      </c>
      <c r="E12" s="38">
        <v>10.72503</v>
      </c>
      <c r="F12" s="38">
        <v>13.725042999999999</v>
      </c>
      <c r="G12" s="15">
        <v>29.424477</v>
      </c>
      <c r="H12" s="38">
        <v>1.4233089999999999</v>
      </c>
      <c r="I12" s="38">
        <v>28.001168</v>
      </c>
      <c r="J12" s="38">
        <v>11.987556</v>
      </c>
      <c r="K12" s="38">
        <v>16.013611999999998</v>
      </c>
    </row>
    <row r="13" spans="1:11">
      <c r="A13" s="51" t="s">
        <v>146</v>
      </c>
      <c r="B13" s="38">
        <v>23.343076</v>
      </c>
      <c r="C13" s="38">
        <v>0.72710300000000005</v>
      </c>
      <c r="D13" s="38">
        <v>22.615973</v>
      </c>
      <c r="E13" s="38">
        <v>16.195730000000001</v>
      </c>
      <c r="F13" s="38">
        <v>6.4202430000000001</v>
      </c>
      <c r="G13" s="15">
        <v>23.088287000000001</v>
      </c>
      <c r="H13" s="38">
        <v>0.68723800000000002</v>
      </c>
      <c r="I13" s="38">
        <v>22.401049</v>
      </c>
      <c r="J13" s="38">
        <v>19.317146999999999</v>
      </c>
      <c r="K13" s="38">
        <v>3.0839029999999998</v>
      </c>
    </row>
    <row r="14" spans="1:11">
      <c r="A14" s="51" t="s">
        <v>147</v>
      </c>
      <c r="B14" s="38">
        <v>10.673049000000001</v>
      </c>
      <c r="C14" s="42" t="s">
        <v>70</v>
      </c>
      <c r="D14" s="38">
        <v>10.186030000000001</v>
      </c>
      <c r="E14" s="38">
        <v>3.0396999999999998</v>
      </c>
      <c r="F14" s="38">
        <v>7.1463289999999997</v>
      </c>
      <c r="G14" s="15">
        <v>10.67792</v>
      </c>
      <c r="H14" s="42" t="s">
        <v>70</v>
      </c>
      <c r="I14" s="38">
        <v>10.264891</v>
      </c>
      <c r="J14" s="38">
        <v>1.408722</v>
      </c>
      <c r="K14" s="38">
        <v>8.8561689999999995</v>
      </c>
    </row>
    <row r="15" spans="1:11">
      <c r="A15" s="51" t="s">
        <v>148</v>
      </c>
      <c r="B15" s="38">
        <v>50.967238000000002</v>
      </c>
      <c r="C15" s="38">
        <v>1.6832069999999999</v>
      </c>
      <c r="D15" s="38">
        <v>49.284030999999999</v>
      </c>
      <c r="E15" s="38">
        <v>29.531521000000001</v>
      </c>
      <c r="F15" s="38">
        <v>19.752510000000001</v>
      </c>
      <c r="G15" s="15">
        <v>56.068213999999998</v>
      </c>
      <c r="H15" s="38">
        <v>2.058891</v>
      </c>
      <c r="I15" s="38">
        <v>54.009323000000002</v>
      </c>
      <c r="J15" s="38">
        <v>23.168810000000001</v>
      </c>
      <c r="K15" s="38">
        <v>30.840513000000001</v>
      </c>
    </row>
    <row r="16" spans="1:11">
      <c r="A16" s="51" t="s">
        <v>149</v>
      </c>
      <c r="B16" s="38">
        <v>38.113526999999998</v>
      </c>
      <c r="C16" s="38">
        <v>1.2894840000000001</v>
      </c>
      <c r="D16" s="38">
        <v>36.824043000000003</v>
      </c>
      <c r="E16" s="38">
        <v>26.499561</v>
      </c>
      <c r="F16" s="38">
        <v>10.324482</v>
      </c>
      <c r="G16" s="15">
        <v>38.860387000000003</v>
      </c>
      <c r="H16" s="38">
        <v>1.7994749999999999</v>
      </c>
      <c r="I16" s="38">
        <v>37.060912000000002</v>
      </c>
      <c r="J16" s="38">
        <v>26.650245000000002</v>
      </c>
      <c r="K16" s="38">
        <v>10.410667</v>
      </c>
    </row>
    <row r="17" spans="1:11">
      <c r="A17" s="51" t="s">
        <v>150</v>
      </c>
      <c r="B17" s="38">
        <v>15.940645</v>
      </c>
      <c r="C17" s="38">
        <v>1.019158</v>
      </c>
      <c r="D17" s="38">
        <v>14.921487000000001</v>
      </c>
      <c r="E17" s="38">
        <v>12.428176000000001</v>
      </c>
      <c r="F17" s="38">
        <v>2.4933109999999998</v>
      </c>
      <c r="G17" s="15">
        <v>14.320389</v>
      </c>
      <c r="H17" s="42" t="s">
        <v>70</v>
      </c>
      <c r="I17" s="38">
        <v>14.168893000000001</v>
      </c>
      <c r="J17" s="38">
        <v>12.341246</v>
      </c>
      <c r="K17" s="38">
        <v>1.8276479999999999</v>
      </c>
    </row>
    <row r="18" spans="1:11">
      <c r="A18" s="51" t="s">
        <v>151</v>
      </c>
      <c r="B18" s="38">
        <v>16.086295</v>
      </c>
      <c r="C18" s="38">
        <v>1.0023010000000001</v>
      </c>
      <c r="D18" s="38">
        <v>15.083994000000001</v>
      </c>
      <c r="E18" s="38">
        <v>1.6268530000000001</v>
      </c>
      <c r="F18" s="38">
        <v>13.457141</v>
      </c>
      <c r="G18" s="15">
        <v>20.869119999999999</v>
      </c>
      <c r="H18" s="38">
        <v>1.6444289999999999</v>
      </c>
      <c r="I18" s="38">
        <v>19.224692000000001</v>
      </c>
      <c r="J18" s="38">
        <v>1.2529969999999999</v>
      </c>
      <c r="K18" s="38">
        <v>17.971695</v>
      </c>
    </row>
    <row r="19" spans="1:11">
      <c r="A19" s="51" t="s">
        <v>152</v>
      </c>
      <c r="B19" s="38">
        <v>5.9185860000000003</v>
      </c>
      <c r="C19" s="42" t="s">
        <v>70</v>
      </c>
      <c r="D19" s="38">
        <v>5.4293839999999998</v>
      </c>
      <c r="E19" s="42" t="s">
        <v>70</v>
      </c>
      <c r="F19" s="38">
        <v>5.1568180000000003</v>
      </c>
      <c r="G19" s="15">
        <v>7.794346</v>
      </c>
      <c r="H19" s="42" t="s">
        <v>70</v>
      </c>
      <c r="I19" s="38">
        <v>7.794346</v>
      </c>
      <c r="J19" s="38">
        <v>1.1710039999999999</v>
      </c>
      <c r="K19" s="38">
        <v>6.6233430000000002</v>
      </c>
    </row>
    <row r="20" spans="1:11">
      <c r="A20" s="51" t="s">
        <v>153</v>
      </c>
      <c r="B20" s="38">
        <v>44.144368</v>
      </c>
      <c r="C20" s="38">
        <v>0.57872500000000004</v>
      </c>
      <c r="D20" s="38">
        <v>43.565643999999999</v>
      </c>
      <c r="E20" s="38">
        <v>33.266931999999997</v>
      </c>
      <c r="F20" s="38">
        <v>10.298712</v>
      </c>
      <c r="G20" s="15">
        <v>44.350023</v>
      </c>
      <c r="H20" s="38">
        <v>0.59306499999999995</v>
      </c>
      <c r="I20" s="38">
        <v>43.756957999999997</v>
      </c>
      <c r="J20" s="38">
        <v>33.661025000000002</v>
      </c>
      <c r="K20" s="38">
        <v>10.095933</v>
      </c>
    </row>
    <row r="21" spans="1:11">
      <c r="A21" s="51" t="s">
        <v>264</v>
      </c>
      <c r="B21" s="38">
        <v>25.397739999999999</v>
      </c>
      <c r="C21" s="38">
        <v>0.67843600000000004</v>
      </c>
      <c r="D21" s="38">
        <v>24.719304999999999</v>
      </c>
      <c r="E21" s="38">
        <v>22.065832</v>
      </c>
      <c r="F21" s="38">
        <v>2.6534719999999998</v>
      </c>
      <c r="G21" s="22" t="s">
        <v>248</v>
      </c>
      <c r="H21" s="42" t="s">
        <v>248</v>
      </c>
      <c r="I21" s="42" t="s">
        <v>248</v>
      </c>
      <c r="J21" s="42" t="s">
        <v>248</v>
      </c>
      <c r="K21" s="42" t="s">
        <v>248</v>
      </c>
    </row>
    <row r="22" spans="1:11">
      <c r="A22" s="51" t="s">
        <v>154</v>
      </c>
      <c r="B22" s="38">
        <v>13.201043</v>
      </c>
      <c r="C22" s="42" t="s">
        <v>70</v>
      </c>
      <c r="D22" s="38">
        <v>12.94393</v>
      </c>
      <c r="E22" s="38">
        <v>6.0190869999999999</v>
      </c>
      <c r="F22" s="38">
        <v>6.9248430000000001</v>
      </c>
      <c r="G22" s="15">
        <v>17.306728</v>
      </c>
      <c r="H22" s="42" t="s">
        <v>70</v>
      </c>
      <c r="I22" s="38">
        <v>17.194089999999999</v>
      </c>
      <c r="J22" s="38">
        <v>7.3205669999999996</v>
      </c>
      <c r="K22" s="38">
        <v>9.8735230000000005</v>
      </c>
    </row>
    <row r="23" spans="1:11">
      <c r="A23" s="51" t="s">
        <v>155</v>
      </c>
      <c r="B23" s="38">
        <v>11.102448000000001</v>
      </c>
      <c r="C23" s="38">
        <v>0.88461400000000001</v>
      </c>
      <c r="D23" s="38">
        <v>10.217834</v>
      </c>
      <c r="E23" s="42" t="s">
        <v>70</v>
      </c>
      <c r="F23" s="38">
        <v>9.9355049999999991</v>
      </c>
      <c r="G23" s="15">
        <v>11.993656</v>
      </c>
      <c r="H23" s="38">
        <v>0.97514999999999996</v>
      </c>
      <c r="I23" s="38">
        <v>11.018506</v>
      </c>
      <c r="J23" s="42" t="s">
        <v>70</v>
      </c>
      <c r="K23" s="38">
        <v>10.799720000000001</v>
      </c>
    </row>
    <row r="24" spans="1:11">
      <c r="A24" s="51" t="s">
        <v>156</v>
      </c>
      <c r="B24" s="38">
        <v>40.988739000000002</v>
      </c>
      <c r="C24" s="38">
        <v>0.83356699999999995</v>
      </c>
      <c r="D24" s="38">
        <v>40.155172</v>
      </c>
      <c r="E24" s="38">
        <v>22.69049</v>
      </c>
      <c r="F24" s="38">
        <v>17.464682</v>
      </c>
      <c r="G24" s="15">
        <v>48.382319000000003</v>
      </c>
      <c r="H24" s="38">
        <v>1.1553260000000001</v>
      </c>
      <c r="I24" s="38">
        <v>47.226992000000003</v>
      </c>
      <c r="J24" s="38">
        <v>28.829340999999999</v>
      </c>
      <c r="K24" s="38">
        <v>18.397652000000001</v>
      </c>
    </row>
    <row r="25" spans="1:11">
      <c r="A25" s="51" t="s">
        <v>157</v>
      </c>
      <c r="B25" s="38">
        <v>12.539885</v>
      </c>
      <c r="C25" s="38">
        <v>1.3793679999999999</v>
      </c>
      <c r="D25" s="38">
        <v>11.160517</v>
      </c>
      <c r="E25" s="38">
        <v>2.9118170000000001</v>
      </c>
      <c r="F25" s="38">
        <v>8.2486999999999995</v>
      </c>
      <c r="G25" s="15">
        <v>19.007755</v>
      </c>
      <c r="H25" s="38">
        <v>1.3283180000000001</v>
      </c>
      <c r="I25" s="38">
        <v>17.679437</v>
      </c>
      <c r="J25" s="38">
        <v>3.6063999999999998</v>
      </c>
      <c r="K25" s="38">
        <v>14.073036999999999</v>
      </c>
    </row>
    <row r="26" spans="1:11">
      <c r="A26" s="51" t="s">
        <v>158</v>
      </c>
      <c r="B26" s="38">
        <v>24.530494000000001</v>
      </c>
      <c r="C26" s="38">
        <v>1.411589</v>
      </c>
      <c r="D26" s="38">
        <v>23.118905000000002</v>
      </c>
      <c r="E26" s="38">
        <v>16.680572000000002</v>
      </c>
      <c r="F26" s="38">
        <v>6.4383330000000001</v>
      </c>
      <c r="G26" s="15">
        <v>26.259710999999999</v>
      </c>
      <c r="H26" s="38">
        <v>1.2119679999999999</v>
      </c>
      <c r="I26" s="38">
        <v>25.047743000000001</v>
      </c>
      <c r="J26" s="38">
        <v>18.796126999999998</v>
      </c>
      <c r="K26" s="38">
        <v>6.2516160000000003</v>
      </c>
    </row>
    <row r="27" spans="1:11">
      <c r="A27" s="51" t="s">
        <v>159</v>
      </c>
      <c r="B27" s="38">
        <v>22.508164000000001</v>
      </c>
      <c r="C27" s="38">
        <v>1.8905730000000001</v>
      </c>
      <c r="D27" s="38">
        <v>20.617591000000001</v>
      </c>
      <c r="E27" s="38">
        <v>0.96593600000000002</v>
      </c>
      <c r="F27" s="38">
        <v>19.651655000000002</v>
      </c>
      <c r="G27" s="15">
        <v>19.988939999999999</v>
      </c>
      <c r="H27" s="38">
        <v>2.0007760000000001</v>
      </c>
      <c r="I27" s="38">
        <v>17.988164000000001</v>
      </c>
      <c r="J27" s="38">
        <v>1.8780300000000001</v>
      </c>
      <c r="K27" s="38">
        <v>16.110133999999999</v>
      </c>
    </row>
    <row r="28" spans="1:11">
      <c r="A28" s="51" t="s">
        <v>160</v>
      </c>
      <c r="B28" s="38">
        <v>12.770163999999999</v>
      </c>
      <c r="C28" s="38">
        <v>0.54150200000000004</v>
      </c>
      <c r="D28" s="38">
        <v>12.228662</v>
      </c>
      <c r="E28" s="38">
        <v>3.0025650000000002</v>
      </c>
      <c r="F28" s="38">
        <v>9.2260980000000004</v>
      </c>
      <c r="G28" s="15">
        <v>18.508762000000001</v>
      </c>
      <c r="H28" s="38">
        <v>0.55812799999999996</v>
      </c>
      <c r="I28" s="38">
        <v>17.950634999999998</v>
      </c>
      <c r="J28" s="38">
        <v>8.2743760000000002</v>
      </c>
      <c r="K28" s="38">
        <v>9.6762589999999999</v>
      </c>
    </row>
    <row r="29" spans="1:11">
      <c r="A29" s="51" t="s">
        <v>161</v>
      </c>
      <c r="B29" s="38">
        <v>15.884912999999999</v>
      </c>
      <c r="C29" s="38">
        <v>1.7481549999999999</v>
      </c>
      <c r="D29" s="38">
        <v>14.136758</v>
      </c>
      <c r="E29" s="38">
        <v>2.5135230000000002</v>
      </c>
      <c r="F29" s="38">
        <v>11.623234999999999</v>
      </c>
      <c r="G29" s="15">
        <v>17.535277000000001</v>
      </c>
      <c r="H29" s="38">
        <v>1.011228</v>
      </c>
      <c r="I29" s="38">
        <v>16.524049000000002</v>
      </c>
      <c r="J29" s="38">
        <v>4.9446469999999998</v>
      </c>
      <c r="K29" s="38">
        <v>11.579402999999999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15.203982999999999</v>
      </c>
      <c r="C31" s="38">
        <v>2.2500170000000002</v>
      </c>
      <c r="D31" s="38">
        <v>12.953965999999999</v>
      </c>
      <c r="E31" s="38">
        <v>7.6704249999999998</v>
      </c>
      <c r="F31" s="38">
        <v>5.2835409999999996</v>
      </c>
      <c r="G31" s="15">
        <v>14.97542</v>
      </c>
      <c r="H31" s="38">
        <v>1.4666980000000001</v>
      </c>
      <c r="I31" s="38">
        <v>13.508722000000001</v>
      </c>
      <c r="J31" s="38">
        <v>5.4738790000000002</v>
      </c>
      <c r="K31" s="38">
        <v>8.0348430000000004</v>
      </c>
    </row>
    <row r="32" spans="1:11">
      <c r="A32" s="51" t="s">
        <v>164</v>
      </c>
      <c r="B32" s="38">
        <v>29.370415000000001</v>
      </c>
      <c r="C32" s="38">
        <v>1.436798</v>
      </c>
      <c r="D32" s="38">
        <v>27.933617999999999</v>
      </c>
      <c r="E32" s="38">
        <v>20.030861000000002</v>
      </c>
      <c r="F32" s="38">
        <v>7.9027570000000003</v>
      </c>
      <c r="G32" s="15">
        <v>23.610925000000002</v>
      </c>
      <c r="H32" s="38">
        <v>1.922874</v>
      </c>
      <c r="I32" s="38">
        <v>21.688051000000002</v>
      </c>
      <c r="J32" s="38">
        <v>15.87739</v>
      </c>
      <c r="K32" s="38">
        <v>5.8106609999999996</v>
      </c>
    </row>
    <row r="33" spans="1:11">
      <c r="A33" s="19" t="s">
        <v>265</v>
      </c>
      <c r="B33" s="8">
        <v>10.481268</v>
      </c>
      <c r="C33" s="8">
        <v>0.50213200000000002</v>
      </c>
      <c r="D33" s="8">
        <v>9.9791360000000005</v>
      </c>
      <c r="E33" s="8">
        <v>1.735158</v>
      </c>
      <c r="F33" s="8">
        <v>8.2439769999999992</v>
      </c>
      <c r="G33" s="20">
        <v>11.927154</v>
      </c>
      <c r="H33" s="8">
        <v>1.4080250000000001</v>
      </c>
      <c r="I33" s="8">
        <v>10.519129</v>
      </c>
      <c r="J33" s="8">
        <v>1.8920999999999999</v>
      </c>
      <c r="K33" s="8">
        <v>8.6270279999999993</v>
      </c>
    </row>
    <row r="34" spans="1:11">
      <c r="A34" s="10" t="s">
        <v>252</v>
      </c>
    </row>
  </sheetData>
  <mergeCells count="3">
    <mergeCell ref="B2:F2"/>
    <mergeCell ref="A2:A3"/>
    <mergeCell ref="G2:K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F38"/>
  <sheetViews>
    <sheetView workbookViewId="0"/>
  </sheetViews>
  <sheetFormatPr defaultRowHeight="15"/>
  <cols>
    <col min="1" max="1" width="39" customWidth="1"/>
    <col min="2" max="6" width="23" customWidth="1"/>
  </cols>
  <sheetData>
    <row r="1" spans="1:6">
      <c r="A1" s="2" t="s">
        <v>45</v>
      </c>
    </row>
    <row r="2" spans="1:6">
      <c r="A2" s="43" t="s">
        <v>229</v>
      </c>
      <c r="B2" s="66">
        <v>2024</v>
      </c>
      <c r="C2" s="45"/>
      <c r="D2" s="45"/>
      <c r="E2" s="45"/>
      <c r="F2" s="45"/>
    </row>
    <row r="3" spans="1:6" ht="29.45" customHeight="1">
      <c r="A3" s="46"/>
      <c r="B3" s="47" t="s">
        <v>237</v>
      </c>
      <c r="C3" s="47" t="s">
        <v>238</v>
      </c>
      <c r="D3" s="48" t="s">
        <v>239</v>
      </c>
      <c r="E3" s="48" t="s">
        <v>246</v>
      </c>
      <c r="F3" s="48" t="s">
        <v>247</v>
      </c>
    </row>
    <row r="4" spans="1:6">
      <c r="A4" s="37" t="s">
        <v>179</v>
      </c>
      <c r="B4" s="38">
        <v>14.568742</v>
      </c>
      <c r="C4" s="38">
        <v>0.98443999999999998</v>
      </c>
      <c r="D4" s="38">
        <v>13.584301999999999</v>
      </c>
      <c r="E4" s="38">
        <v>8.7221089999999997</v>
      </c>
      <c r="F4" s="38">
        <v>4.8621920000000003</v>
      </c>
    </row>
    <row r="5" spans="1:6">
      <c r="A5" s="37" t="s">
        <v>263</v>
      </c>
      <c r="B5" s="38">
        <v>23.674585</v>
      </c>
      <c r="C5" s="38">
        <v>1.6659120000000001</v>
      </c>
      <c r="D5" s="38">
        <v>22.008673000000002</v>
      </c>
      <c r="E5" s="38">
        <v>14.012802000000001</v>
      </c>
      <c r="F5" s="38">
        <v>7.9958710000000002</v>
      </c>
    </row>
    <row r="6" spans="1:6">
      <c r="A6" s="51" t="s">
        <v>139</v>
      </c>
      <c r="B6" s="38">
        <v>20.591619000000001</v>
      </c>
      <c r="C6" s="38">
        <v>1.35571</v>
      </c>
      <c r="D6" s="38">
        <v>19.235908999999999</v>
      </c>
      <c r="E6" s="38">
        <v>12.499555000000001</v>
      </c>
      <c r="F6" s="38">
        <v>6.7363540000000004</v>
      </c>
    </row>
    <row r="7" spans="1:6">
      <c r="A7" s="51" t="s">
        <v>140</v>
      </c>
      <c r="B7" s="38">
        <v>4.4609829999999997</v>
      </c>
      <c r="C7" s="38">
        <v>0.76634000000000002</v>
      </c>
      <c r="D7" s="38">
        <v>3.6946439999999998</v>
      </c>
      <c r="E7" s="38">
        <v>0.88870800000000005</v>
      </c>
      <c r="F7" s="38">
        <v>2.805936</v>
      </c>
    </row>
    <row r="8" spans="1:6">
      <c r="A8" s="51" t="s">
        <v>141</v>
      </c>
      <c r="B8" s="38">
        <v>33.335259999999998</v>
      </c>
      <c r="C8" s="38">
        <v>2.1071360000000001</v>
      </c>
      <c r="D8" s="38">
        <v>31.228124000000001</v>
      </c>
      <c r="E8" s="38">
        <v>15.166477</v>
      </c>
      <c r="F8" s="38">
        <v>16.061646</v>
      </c>
    </row>
    <row r="9" spans="1:6">
      <c r="A9" s="51" t="s">
        <v>142</v>
      </c>
      <c r="B9" s="38">
        <v>16.968060000000001</v>
      </c>
      <c r="C9" s="38">
        <v>1.41649</v>
      </c>
      <c r="D9" s="38">
        <v>15.55157</v>
      </c>
      <c r="E9" s="38">
        <v>2.2728069999999998</v>
      </c>
      <c r="F9" s="38">
        <v>13.278763</v>
      </c>
    </row>
    <row r="10" spans="1:6">
      <c r="A10" s="51" t="s">
        <v>143</v>
      </c>
      <c r="B10" s="38">
        <v>37.136817999999998</v>
      </c>
      <c r="C10" s="38">
        <v>4.2744179999999998</v>
      </c>
      <c r="D10" s="38">
        <v>32.862400000000001</v>
      </c>
      <c r="E10" s="38">
        <v>19.557281</v>
      </c>
      <c r="F10" s="38">
        <v>13.305118999999999</v>
      </c>
    </row>
    <row r="11" spans="1:6">
      <c r="A11" s="51" t="s">
        <v>144</v>
      </c>
      <c r="B11" s="38">
        <v>23.524934999999999</v>
      </c>
      <c r="C11" s="38">
        <v>1.6425479999999999</v>
      </c>
      <c r="D11" s="38">
        <v>21.882387000000001</v>
      </c>
      <c r="E11" s="38">
        <v>16.334783999999999</v>
      </c>
      <c r="F11" s="38">
        <v>5.5476029999999996</v>
      </c>
    </row>
    <row r="12" spans="1:6">
      <c r="A12" s="51" t="s">
        <v>145</v>
      </c>
      <c r="B12" s="38">
        <v>28.270136999999998</v>
      </c>
      <c r="C12" s="38">
        <v>4.1737570000000002</v>
      </c>
      <c r="D12" s="38">
        <v>24.09638</v>
      </c>
      <c r="E12" s="38">
        <v>8.636628</v>
      </c>
      <c r="F12" s="38">
        <v>15.459752</v>
      </c>
    </row>
    <row r="13" spans="1:6">
      <c r="A13" s="51" t="s">
        <v>146</v>
      </c>
      <c r="B13" s="38">
        <v>22.057618999999999</v>
      </c>
      <c r="C13" s="38">
        <v>0.86909000000000003</v>
      </c>
      <c r="D13" s="38">
        <v>21.188528999999999</v>
      </c>
      <c r="E13" s="38">
        <v>18.193042999999999</v>
      </c>
      <c r="F13" s="38">
        <v>2.9954860000000001</v>
      </c>
    </row>
    <row r="14" spans="1:6">
      <c r="A14" s="51" t="s">
        <v>147</v>
      </c>
      <c r="B14" s="38">
        <v>11.022326</v>
      </c>
      <c r="C14" s="42" t="s">
        <v>70</v>
      </c>
      <c r="D14" s="38">
        <v>10.604988000000001</v>
      </c>
      <c r="E14" s="38">
        <v>1.3910480000000001</v>
      </c>
      <c r="F14" s="38">
        <v>9.2139399999999991</v>
      </c>
    </row>
    <row r="15" spans="1:6">
      <c r="A15" s="51" t="s">
        <v>148</v>
      </c>
      <c r="B15" s="38">
        <v>50.786600999999997</v>
      </c>
      <c r="C15" s="38">
        <v>4.8649659999999999</v>
      </c>
      <c r="D15" s="38">
        <v>45.921635000000002</v>
      </c>
      <c r="E15" s="38">
        <v>34.134957999999997</v>
      </c>
      <c r="F15" s="38">
        <v>11.786676</v>
      </c>
    </row>
    <row r="16" spans="1:6">
      <c r="A16" s="51" t="s">
        <v>149</v>
      </c>
      <c r="B16" s="38">
        <v>34.757311999999999</v>
      </c>
      <c r="C16" s="38">
        <v>4.0316789999999996</v>
      </c>
      <c r="D16" s="38">
        <v>30.725632999999998</v>
      </c>
      <c r="E16" s="38">
        <v>21.937836999999998</v>
      </c>
      <c r="F16" s="38">
        <v>8.7877960000000002</v>
      </c>
    </row>
    <row r="17" spans="1:6">
      <c r="A17" s="51" t="s">
        <v>150</v>
      </c>
      <c r="B17" s="38">
        <v>15.489798</v>
      </c>
      <c r="C17" s="38">
        <v>1.669019</v>
      </c>
      <c r="D17" s="38">
        <v>13.820779</v>
      </c>
      <c r="E17" s="38">
        <v>10.972789000000001</v>
      </c>
      <c r="F17" s="38">
        <v>2.8479899999999998</v>
      </c>
    </row>
    <row r="18" spans="1:6">
      <c r="A18" s="51" t="s">
        <v>151</v>
      </c>
      <c r="B18" s="38">
        <v>20.938466999999999</v>
      </c>
      <c r="C18" s="38">
        <v>1.815966</v>
      </c>
      <c r="D18" s="38">
        <v>19.122501</v>
      </c>
      <c r="E18" s="38">
        <v>3.7841719999999999</v>
      </c>
      <c r="F18" s="38">
        <v>15.338329</v>
      </c>
    </row>
    <row r="19" spans="1:6">
      <c r="A19" s="51" t="s">
        <v>152</v>
      </c>
      <c r="B19" s="38">
        <v>9.6317059999999994</v>
      </c>
      <c r="C19" s="42" t="s">
        <v>70</v>
      </c>
      <c r="D19" s="38">
        <v>9.56846</v>
      </c>
      <c r="E19" s="38">
        <v>1.4867729999999999</v>
      </c>
      <c r="F19" s="38">
        <v>8.0816870000000005</v>
      </c>
    </row>
    <row r="20" spans="1:6">
      <c r="A20" s="51" t="s">
        <v>153</v>
      </c>
      <c r="B20" s="38">
        <v>45.352798999999997</v>
      </c>
      <c r="C20" s="38">
        <v>2.006437</v>
      </c>
      <c r="D20" s="38">
        <v>43.346361999999999</v>
      </c>
      <c r="E20" s="38">
        <v>39.936390000000003</v>
      </c>
      <c r="F20" s="38">
        <v>3.4099719999999998</v>
      </c>
    </row>
    <row r="21" spans="1:6">
      <c r="A21" s="51" t="s">
        <v>264</v>
      </c>
      <c r="B21" s="42" t="s">
        <v>248</v>
      </c>
      <c r="C21" s="42" t="s">
        <v>248</v>
      </c>
      <c r="D21" s="42" t="s">
        <v>248</v>
      </c>
      <c r="E21" s="42" t="s">
        <v>248</v>
      </c>
      <c r="F21" s="42" t="s">
        <v>248</v>
      </c>
    </row>
    <row r="22" spans="1:6">
      <c r="A22" s="51" t="s">
        <v>154</v>
      </c>
      <c r="B22" s="38">
        <v>15.370240000000001</v>
      </c>
      <c r="C22" s="42" t="s">
        <v>70</v>
      </c>
      <c r="D22" s="38">
        <v>15.010395000000001</v>
      </c>
      <c r="E22" s="38">
        <v>7.7653369999999997</v>
      </c>
      <c r="F22" s="38">
        <v>7.2450580000000002</v>
      </c>
    </row>
    <row r="23" spans="1:6">
      <c r="A23" s="51" t="s">
        <v>155</v>
      </c>
      <c r="B23" s="38">
        <v>12.633991999999999</v>
      </c>
      <c r="C23" s="38">
        <v>1.006035</v>
      </c>
      <c r="D23" s="38">
        <v>11.627957</v>
      </c>
      <c r="E23" s="38">
        <v>1.0059689999999999</v>
      </c>
      <c r="F23" s="38">
        <v>10.621988</v>
      </c>
    </row>
    <row r="24" spans="1:6">
      <c r="A24" s="51" t="s">
        <v>156</v>
      </c>
      <c r="B24" s="38">
        <v>42.321196999999998</v>
      </c>
      <c r="C24" s="38">
        <v>2.3777180000000002</v>
      </c>
      <c r="D24" s="38">
        <v>39.943479000000004</v>
      </c>
      <c r="E24" s="38">
        <v>30.539179000000001</v>
      </c>
      <c r="F24" s="38">
        <v>9.4043010000000002</v>
      </c>
    </row>
    <row r="25" spans="1:6">
      <c r="A25" s="51" t="s">
        <v>157</v>
      </c>
      <c r="B25" s="38">
        <v>25.016033</v>
      </c>
      <c r="C25" s="38">
        <v>3.1382680000000001</v>
      </c>
      <c r="D25" s="38">
        <v>21.877765</v>
      </c>
      <c r="E25" s="38">
        <v>2.390962</v>
      </c>
      <c r="F25" s="38">
        <v>19.486802000000001</v>
      </c>
    </row>
    <row r="26" spans="1:6">
      <c r="A26" s="51" t="s">
        <v>158</v>
      </c>
      <c r="B26" s="38">
        <v>27.709475000000001</v>
      </c>
      <c r="C26" s="38">
        <v>1.5182599999999999</v>
      </c>
      <c r="D26" s="38">
        <v>26.191215</v>
      </c>
      <c r="E26" s="38">
        <v>20.723724000000001</v>
      </c>
      <c r="F26" s="38">
        <v>5.4674899999999997</v>
      </c>
    </row>
    <row r="27" spans="1:6">
      <c r="A27" s="51" t="s">
        <v>159</v>
      </c>
      <c r="B27" s="38">
        <v>28.069696</v>
      </c>
      <c r="C27" s="38">
        <v>3.642544</v>
      </c>
      <c r="D27" s="38">
        <v>24.427153000000001</v>
      </c>
      <c r="E27" s="38">
        <v>2.6024859999999999</v>
      </c>
      <c r="F27" s="38">
        <v>21.824666000000001</v>
      </c>
    </row>
    <row r="28" spans="1:6">
      <c r="A28" s="51" t="s">
        <v>160</v>
      </c>
      <c r="B28" s="38">
        <v>16.980259</v>
      </c>
      <c r="C28" s="38">
        <v>2.3399429999999999</v>
      </c>
      <c r="D28" s="38">
        <v>14.640316</v>
      </c>
      <c r="E28" s="38">
        <v>8.2069089999999996</v>
      </c>
      <c r="F28" s="38">
        <v>6.4334069999999999</v>
      </c>
    </row>
    <row r="29" spans="1:6">
      <c r="A29" s="51" t="s">
        <v>161</v>
      </c>
      <c r="B29" s="38">
        <v>18.789847000000002</v>
      </c>
      <c r="C29" s="38">
        <v>3.6339589999999999</v>
      </c>
      <c r="D29" s="38">
        <v>15.155887999999999</v>
      </c>
      <c r="E29" s="38">
        <v>5.8405810000000002</v>
      </c>
      <c r="F29" s="38">
        <v>9.3153070000000007</v>
      </c>
    </row>
    <row r="30" spans="1:6">
      <c r="A30" s="51" t="s">
        <v>162</v>
      </c>
      <c r="B30" s="38">
        <v>18.863462999999999</v>
      </c>
      <c r="C30" s="42" t="s">
        <v>70</v>
      </c>
      <c r="D30" s="38">
        <v>18.863462999999999</v>
      </c>
      <c r="E30" s="38">
        <v>1.123094</v>
      </c>
      <c r="F30" s="38">
        <v>17.740369000000001</v>
      </c>
    </row>
    <row r="31" spans="1:6">
      <c r="A31" s="51" t="s">
        <v>163</v>
      </c>
      <c r="B31" s="38">
        <v>23.264627000000001</v>
      </c>
      <c r="C31" s="38">
        <v>3.284681</v>
      </c>
      <c r="D31" s="38">
        <v>19.979946000000002</v>
      </c>
      <c r="E31" s="38">
        <v>6.8840719999999997</v>
      </c>
      <c r="F31" s="38">
        <v>13.095874</v>
      </c>
    </row>
    <row r="32" spans="1:6">
      <c r="A32" s="51" t="s">
        <v>164</v>
      </c>
      <c r="B32" s="38">
        <v>19.564800000000002</v>
      </c>
      <c r="C32" s="38">
        <v>1.186072</v>
      </c>
      <c r="D32" s="38">
        <v>18.378727999999999</v>
      </c>
      <c r="E32" s="38">
        <v>14.552853000000001</v>
      </c>
      <c r="F32" s="38">
        <v>3.8258749999999999</v>
      </c>
    </row>
    <row r="33" spans="1:6">
      <c r="A33" s="19" t="s">
        <v>265</v>
      </c>
      <c r="B33" s="13" t="s">
        <v>248</v>
      </c>
      <c r="C33" s="13" t="s">
        <v>248</v>
      </c>
      <c r="D33" s="13" t="s">
        <v>248</v>
      </c>
      <c r="E33" s="13" t="s">
        <v>248</v>
      </c>
      <c r="F33" s="13" t="s">
        <v>248</v>
      </c>
    </row>
    <row r="34" spans="1:6">
      <c r="A34" s="10" t="s">
        <v>249</v>
      </c>
    </row>
    <row r="35" spans="1:6">
      <c r="A35" s="10" t="s">
        <v>71</v>
      </c>
    </row>
    <row r="36" spans="1:6">
      <c r="A36" s="10" t="s">
        <v>231</v>
      </c>
    </row>
    <row r="37" spans="1:6">
      <c r="A37" s="10" t="s">
        <v>266</v>
      </c>
    </row>
    <row r="38" spans="1:6">
      <c r="A38" s="10" t="s">
        <v>267</v>
      </c>
    </row>
  </sheetData>
  <mergeCells count="2">
    <mergeCell ref="B2:F2"/>
    <mergeCell ref="A2:A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K34"/>
  <sheetViews>
    <sheetView workbookViewId="0"/>
  </sheetViews>
  <sheetFormatPr defaultRowHeight="15"/>
  <cols>
    <col min="1" max="1" width="26" customWidth="1"/>
    <col min="2" max="11" width="16" customWidth="1"/>
  </cols>
  <sheetData>
    <row r="1" spans="1:11">
      <c r="A1" s="2" t="s">
        <v>46</v>
      </c>
    </row>
    <row r="2" spans="1:11">
      <c r="A2" s="43" t="s">
        <v>229</v>
      </c>
      <c r="B2" s="66">
        <v>2003</v>
      </c>
      <c r="C2" s="45"/>
      <c r="D2" s="45"/>
      <c r="E2" s="45"/>
      <c r="F2" s="45"/>
      <c r="G2" s="66">
        <v>2005</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6.3939000000000004</v>
      </c>
      <c r="C4" s="38">
        <v>1.1572</v>
      </c>
      <c r="D4" s="38">
        <v>5.2366999999999999</v>
      </c>
      <c r="E4" s="38">
        <v>4.0368000000000004</v>
      </c>
      <c r="F4" s="38">
        <v>1.1998</v>
      </c>
      <c r="G4" s="15">
        <v>6.1954000000000002</v>
      </c>
      <c r="H4" s="38">
        <v>0.78239999999999998</v>
      </c>
      <c r="I4" s="38">
        <v>5.4130000000000003</v>
      </c>
      <c r="J4" s="38">
        <v>3.9990000000000001</v>
      </c>
      <c r="K4" s="38">
        <v>1.415</v>
      </c>
    </row>
    <row r="5" spans="1:11">
      <c r="A5" s="37" t="s">
        <v>263</v>
      </c>
      <c r="B5" s="38">
        <v>13.4529</v>
      </c>
      <c r="C5" s="38">
        <v>2.2298</v>
      </c>
      <c r="D5" s="38">
        <v>11.223100000000001</v>
      </c>
      <c r="E5" s="38">
        <v>8.6166</v>
      </c>
      <c r="F5" s="38">
        <v>2.6063999999999998</v>
      </c>
      <c r="G5" s="15">
        <v>13.395799999999999</v>
      </c>
      <c r="H5" s="38">
        <v>1.5075000000000001</v>
      </c>
      <c r="I5" s="38">
        <v>11.888299999999999</v>
      </c>
      <c r="J5" s="38">
        <v>9.1021000000000001</v>
      </c>
      <c r="K5" s="38">
        <v>2.7862</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1.6365000000000001</v>
      </c>
      <c r="C7" s="38">
        <v>0.73950000000000005</v>
      </c>
      <c r="D7" s="38">
        <v>0.89700000000000002</v>
      </c>
      <c r="E7" s="38">
        <v>0.70009999999999994</v>
      </c>
      <c r="F7" s="42" t="s">
        <v>70</v>
      </c>
      <c r="G7" s="15">
        <v>1.2991999999999999</v>
      </c>
      <c r="H7" s="42" t="s">
        <v>70</v>
      </c>
      <c r="I7" s="38">
        <v>1.1316999999999999</v>
      </c>
      <c r="J7" s="42" t="s">
        <v>70</v>
      </c>
      <c r="K7" s="38">
        <v>0.84199999999999997</v>
      </c>
    </row>
    <row r="8" spans="1:11">
      <c r="A8" s="51" t="s">
        <v>141</v>
      </c>
      <c r="B8" s="42" t="s">
        <v>248</v>
      </c>
      <c r="C8" s="42" t="s">
        <v>248</v>
      </c>
      <c r="D8" s="42" t="s">
        <v>248</v>
      </c>
      <c r="E8" s="42" t="s">
        <v>248</v>
      </c>
      <c r="F8" s="42" t="s">
        <v>248</v>
      </c>
      <c r="G8" s="15">
        <v>13.574299999999999</v>
      </c>
      <c r="H8" s="38">
        <v>3.5282</v>
      </c>
      <c r="I8" s="38">
        <v>10.046200000000001</v>
      </c>
      <c r="J8" s="38">
        <v>7.8254000000000001</v>
      </c>
      <c r="K8" s="38">
        <v>2.2208000000000001</v>
      </c>
    </row>
    <row r="9" spans="1:11">
      <c r="A9" s="51" t="s">
        <v>142</v>
      </c>
      <c r="B9" s="42" t="s">
        <v>248</v>
      </c>
      <c r="C9" s="42" t="s">
        <v>248</v>
      </c>
      <c r="D9" s="42" t="s">
        <v>248</v>
      </c>
      <c r="E9" s="42" t="s">
        <v>248</v>
      </c>
      <c r="F9" s="42" t="s">
        <v>248</v>
      </c>
      <c r="G9" s="22" t="s">
        <v>248</v>
      </c>
      <c r="H9" s="42" t="s">
        <v>248</v>
      </c>
      <c r="I9" s="42" t="s">
        <v>248</v>
      </c>
      <c r="J9" s="42" t="s">
        <v>248</v>
      </c>
      <c r="K9" s="42" t="s">
        <v>248</v>
      </c>
    </row>
    <row r="10" spans="1:11">
      <c r="A10" s="51" t="s">
        <v>143</v>
      </c>
      <c r="B10" s="38">
        <v>13.1076</v>
      </c>
      <c r="C10" s="38">
        <v>4.9303999999999997</v>
      </c>
      <c r="D10" s="38">
        <v>8.1771999999999991</v>
      </c>
      <c r="E10" s="38">
        <v>3.9876</v>
      </c>
      <c r="F10" s="38">
        <v>4.1896000000000004</v>
      </c>
      <c r="G10" s="15">
        <v>9.7718000000000007</v>
      </c>
      <c r="H10" s="38">
        <v>3.8006000000000002</v>
      </c>
      <c r="I10" s="38">
        <v>5.9711999999999996</v>
      </c>
      <c r="J10" s="38">
        <v>4.5660999999999996</v>
      </c>
      <c r="K10" s="38">
        <v>1.4051</v>
      </c>
    </row>
    <row r="11" spans="1:11">
      <c r="A11" s="51" t="s">
        <v>144</v>
      </c>
      <c r="B11" s="38">
        <v>7.0823</v>
      </c>
      <c r="C11" s="38">
        <v>1.1877</v>
      </c>
      <c r="D11" s="38">
        <v>5.8947000000000003</v>
      </c>
      <c r="E11" s="38">
        <v>2.6135999999999999</v>
      </c>
      <c r="F11" s="38">
        <v>3.2810999999999999</v>
      </c>
      <c r="G11" s="15">
        <v>7.2625999999999999</v>
      </c>
      <c r="H11" s="38">
        <v>1.1777</v>
      </c>
      <c r="I11" s="38">
        <v>6.0849000000000002</v>
      </c>
      <c r="J11" s="38">
        <v>3.7435</v>
      </c>
      <c r="K11" s="38">
        <v>2.3414000000000001</v>
      </c>
    </row>
    <row r="12" spans="1:11">
      <c r="A12" s="51" t="s">
        <v>145</v>
      </c>
      <c r="B12" s="38">
        <v>7.5629999999999997</v>
      </c>
      <c r="C12" s="38">
        <v>2.8216000000000001</v>
      </c>
      <c r="D12" s="38">
        <v>4.7413999999999996</v>
      </c>
      <c r="E12" s="38">
        <v>3.1242999999999999</v>
      </c>
      <c r="F12" s="38">
        <v>1.6171</v>
      </c>
      <c r="G12" s="15">
        <v>6.2834000000000003</v>
      </c>
      <c r="H12" s="38">
        <v>1.5684</v>
      </c>
      <c r="I12" s="38">
        <v>4.7150999999999996</v>
      </c>
      <c r="J12" s="38">
        <v>2.4316</v>
      </c>
      <c r="K12" s="38">
        <v>2.2833999999999999</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4.9195000000000002</v>
      </c>
      <c r="C14" s="38">
        <v>0.54830000000000001</v>
      </c>
      <c r="D14" s="38">
        <v>4.3712</v>
      </c>
      <c r="E14" s="38">
        <v>0.92510000000000003</v>
      </c>
      <c r="F14" s="38">
        <v>3.4460999999999999</v>
      </c>
      <c r="G14" s="15">
        <v>3.3249</v>
      </c>
      <c r="H14" s="38">
        <v>0.9748</v>
      </c>
      <c r="I14" s="38">
        <v>2.35</v>
      </c>
      <c r="J14" s="42" t="s">
        <v>70</v>
      </c>
      <c r="K14" s="38">
        <v>2.2241</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22" t="s">
        <v>248</v>
      </c>
      <c r="H17" s="42" t="s">
        <v>248</v>
      </c>
      <c r="I17" s="42" t="s">
        <v>248</v>
      </c>
      <c r="J17" s="42" t="s">
        <v>248</v>
      </c>
      <c r="K17" s="42" t="s">
        <v>248</v>
      </c>
    </row>
    <row r="18" spans="1:11">
      <c r="A18" s="51" t="s">
        <v>151</v>
      </c>
      <c r="B18" s="38">
        <v>5.1463000000000001</v>
      </c>
      <c r="C18" s="38">
        <v>1.4545999999999999</v>
      </c>
      <c r="D18" s="38">
        <v>3.6917</v>
      </c>
      <c r="E18" s="38">
        <v>1.8988</v>
      </c>
      <c r="F18" s="38">
        <v>1.7928999999999999</v>
      </c>
      <c r="G18" s="15">
        <v>3.512</v>
      </c>
      <c r="H18" s="38">
        <v>0.98950000000000005</v>
      </c>
      <c r="I18" s="38">
        <v>2.5225</v>
      </c>
      <c r="J18" s="38">
        <v>0.5454</v>
      </c>
      <c r="K18" s="38">
        <v>1.9771000000000001</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22" t="s">
        <v>248</v>
      </c>
      <c r="H21" s="42" t="s">
        <v>248</v>
      </c>
      <c r="I21" s="42" t="s">
        <v>248</v>
      </c>
      <c r="J21" s="42" t="s">
        <v>248</v>
      </c>
      <c r="K21" s="42" t="s">
        <v>248</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15.7349</v>
      </c>
      <c r="C24" s="38">
        <v>4.6289999999999996</v>
      </c>
      <c r="D24" s="38">
        <v>11.106</v>
      </c>
      <c r="E24" s="38">
        <v>8.827</v>
      </c>
      <c r="F24" s="38">
        <v>2.2789999999999999</v>
      </c>
      <c r="G24" s="15">
        <v>15.449299999999999</v>
      </c>
      <c r="H24" s="38">
        <v>3.2366000000000001</v>
      </c>
      <c r="I24" s="38">
        <v>12.2128</v>
      </c>
      <c r="J24" s="38">
        <v>9.7932000000000006</v>
      </c>
      <c r="K24" s="38">
        <v>2.5327000000000002</v>
      </c>
    </row>
    <row r="25" spans="1:11">
      <c r="A25" s="51" t="s">
        <v>157</v>
      </c>
      <c r="B25" s="42" t="s">
        <v>248</v>
      </c>
      <c r="C25" s="42" t="s">
        <v>248</v>
      </c>
      <c r="D25" s="42" t="s">
        <v>248</v>
      </c>
      <c r="E25" s="42" t="s">
        <v>248</v>
      </c>
      <c r="F25" s="42" t="s">
        <v>248</v>
      </c>
      <c r="G25" s="22" t="s">
        <v>248</v>
      </c>
      <c r="H25" s="42" t="s">
        <v>248</v>
      </c>
      <c r="I25" s="42" t="s">
        <v>248</v>
      </c>
      <c r="J25" s="42" t="s">
        <v>248</v>
      </c>
      <c r="K25" s="42" t="s">
        <v>248</v>
      </c>
    </row>
    <row r="26" spans="1:11">
      <c r="A26" s="51" t="s">
        <v>158</v>
      </c>
      <c r="B26" s="38">
        <v>32.712800000000001</v>
      </c>
      <c r="C26" s="38">
        <v>1.7431000000000001</v>
      </c>
      <c r="D26" s="38">
        <v>30.9697</v>
      </c>
      <c r="E26" s="38">
        <v>27.1004</v>
      </c>
      <c r="F26" s="38">
        <v>3.8693</v>
      </c>
      <c r="G26" s="15">
        <v>33.701999999999998</v>
      </c>
      <c r="H26" s="38">
        <v>2.1126999999999998</v>
      </c>
      <c r="I26" s="38">
        <v>31.589300000000001</v>
      </c>
      <c r="J26" s="38">
        <v>28.019600000000001</v>
      </c>
      <c r="K26" s="38">
        <v>3.5863</v>
      </c>
    </row>
    <row r="27" spans="1:11">
      <c r="A27" s="51" t="s">
        <v>159</v>
      </c>
      <c r="B27" s="42" t="s">
        <v>248</v>
      </c>
      <c r="C27" s="42" t="s">
        <v>248</v>
      </c>
      <c r="D27" s="42" t="s">
        <v>248</v>
      </c>
      <c r="E27" s="42" t="s">
        <v>248</v>
      </c>
      <c r="F27" s="42" t="s">
        <v>248</v>
      </c>
      <c r="G27" s="22" t="s">
        <v>248</v>
      </c>
      <c r="H27" s="42" t="s">
        <v>248</v>
      </c>
      <c r="I27" s="42" t="s">
        <v>248</v>
      </c>
      <c r="J27" s="42" t="s">
        <v>248</v>
      </c>
      <c r="K27" s="42" t="s">
        <v>248</v>
      </c>
    </row>
    <row r="28" spans="1:11">
      <c r="A28" s="51" t="s">
        <v>160</v>
      </c>
      <c r="B28" s="42" t="s">
        <v>248</v>
      </c>
      <c r="C28" s="42" t="s">
        <v>248</v>
      </c>
      <c r="D28" s="42" t="s">
        <v>248</v>
      </c>
      <c r="E28" s="42" t="s">
        <v>248</v>
      </c>
      <c r="F28" s="42" t="s">
        <v>248</v>
      </c>
      <c r="G28" s="22" t="s">
        <v>248</v>
      </c>
      <c r="H28" s="42" t="s">
        <v>248</v>
      </c>
      <c r="I28" s="42" t="s">
        <v>248</v>
      </c>
      <c r="J28" s="42" t="s">
        <v>248</v>
      </c>
      <c r="K28" s="42" t="s">
        <v>248</v>
      </c>
    </row>
    <row r="29" spans="1:11">
      <c r="A29" s="51" t="s">
        <v>161</v>
      </c>
      <c r="B29" s="38">
        <v>13.358599999999999</v>
      </c>
      <c r="C29" s="38">
        <v>4.1848999999999998</v>
      </c>
      <c r="D29" s="38">
        <v>9.1736000000000004</v>
      </c>
      <c r="E29" s="38">
        <v>3.2077</v>
      </c>
      <c r="F29" s="38">
        <v>5.9660000000000002</v>
      </c>
      <c r="G29" s="15">
        <v>10.1648</v>
      </c>
      <c r="H29" s="38">
        <v>1.5874999999999999</v>
      </c>
      <c r="I29" s="38">
        <v>8.5772999999999993</v>
      </c>
      <c r="J29" s="38">
        <v>1.7372000000000001</v>
      </c>
      <c r="K29" s="38">
        <v>6.8400999999999996</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22" t="s">
        <v>248</v>
      </c>
      <c r="H31" s="42" t="s">
        <v>248</v>
      </c>
      <c r="I31" s="42" t="s">
        <v>248</v>
      </c>
      <c r="J31" s="42" t="s">
        <v>248</v>
      </c>
      <c r="K31" s="42" t="s">
        <v>248</v>
      </c>
    </row>
    <row r="32" spans="1:11">
      <c r="A32" s="51" t="s">
        <v>164</v>
      </c>
      <c r="B32" s="38">
        <v>23.3933</v>
      </c>
      <c r="C32" s="38">
        <v>2.9466000000000001</v>
      </c>
      <c r="D32" s="38">
        <v>20.4467</v>
      </c>
      <c r="E32" s="38">
        <v>18.2666</v>
      </c>
      <c r="F32" s="38">
        <v>2.1800999999999999</v>
      </c>
      <c r="G32" s="15">
        <v>20.735099999999999</v>
      </c>
      <c r="H32" s="38">
        <v>2.7164000000000001</v>
      </c>
      <c r="I32" s="38">
        <v>18.018599999999999</v>
      </c>
      <c r="J32" s="38">
        <v>14.356199999999999</v>
      </c>
      <c r="K32" s="38">
        <v>3.6738</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K34"/>
  <sheetViews>
    <sheetView workbookViewId="0"/>
  </sheetViews>
  <sheetFormatPr defaultRowHeight="15"/>
  <cols>
    <col min="1" max="1" width="26" customWidth="1"/>
    <col min="2" max="11" width="16" customWidth="1"/>
  </cols>
  <sheetData>
    <row r="1" spans="1:11">
      <c r="A1" s="2" t="s">
        <v>47</v>
      </c>
    </row>
    <row r="2" spans="1:11">
      <c r="A2" s="43" t="s">
        <v>229</v>
      </c>
      <c r="B2" s="66">
        <v>2007</v>
      </c>
      <c r="C2" s="45"/>
      <c r="D2" s="45"/>
      <c r="E2" s="45"/>
      <c r="F2" s="45"/>
      <c r="G2" s="66">
        <v>2009</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6.6020000000000003</v>
      </c>
      <c r="C4" s="38">
        <v>0.73480000000000001</v>
      </c>
      <c r="D4" s="38">
        <v>5.8672000000000004</v>
      </c>
      <c r="E4" s="38">
        <v>4.0781000000000001</v>
      </c>
      <c r="F4" s="38">
        <v>1.7890999999999999</v>
      </c>
      <c r="G4" s="15">
        <v>5.8811999999999998</v>
      </c>
      <c r="H4" s="42" t="s">
        <v>70</v>
      </c>
      <c r="I4" s="38">
        <v>5.407</v>
      </c>
      <c r="J4" s="38">
        <v>3.3898000000000001</v>
      </c>
      <c r="K4" s="38">
        <v>2.0171999999999999</v>
      </c>
    </row>
    <row r="5" spans="1:11">
      <c r="A5" s="37" t="s">
        <v>263</v>
      </c>
      <c r="B5" s="38">
        <v>12.610799999999999</v>
      </c>
      <c r="C5" s="38">
        <v>1.3428</v>
      </c>
      <c r="D5" s="38">
        <v>11.268000000000001</v>
      </c>
      <c r="E5" s="38">
        <v>7.4055999999999997</v>
      </c>
      <c r="F5" s="38">
        <v>3.8624000000000001</v>
      </c>
      <c r="G5" s="15">
        <v>12.1366</v>
      </c>
      <c r="H5" s="38">
        <v>1.0266</v>
      </c>
      <c r="I5" s="38">
        <v>11.11</v>
      </c>
      <c r="J5" s="38">
        <v>7.2926000000000002</v>
      </c>
      <c r="K5" s="38">
        <v>3.8174000000000001</v>
      </c>
    </row>
    <row r="6" spans="1:11">
      <c r="A6" s="51" t="s">
        <v>139</v>
      </c>
      <c r="B6" s="42" t="s">
        <v>248</v>
      </c>
      <c r="C6" s="42" t="s">
        <v>248</v>
      </c>
      <c r="D6" s="42" t="s">
        <v>248</v>
      </c>
      <c r="E6" s="42" t="s">
        <v>248</v>
      </c>
      <c r="F6" s="42" t="s">
        <v>248</v>
      </c>
      <c r="G6" s="22" t="s">
        <v>248</v>
      </c>
      <c r="H6" s="42" t="s">
        <v>248</v>
      </c>
      <c r="I6" s="42" t="s">
        <v>248</v>
      </c>
      <c r="J6" s="42" t="s">
        <v>248</v>
      </c>
      <c r="K6" s="42" t="s">
        <v>248</v>
      </c>
    </row>
    <row r="7" spans="1:11">
      <c r="A7" s="51" t="s">
        <v>140</v>
      </c>
      <c r="B7" s="38">
        <v>1.3644000000000001</v>
      </c>
      <c r="C7" s="42" t="s">
        <v>70</v>
      </c>
      <c r="D7" s="38">
        <v>1.0651999999999999</v>
      </c>
      <c r="E7" s="42" t="s">
        <v>70</v>
      </c>
      <c r="F7" s="38">
        <v>0.94320000000000004</v>
      </c>
      <c r="G7" s="15">
        <v>0.60199999999999998</v>
      </c>
      <c r="H7" s="42" t="s">
        <v>70</v>
      </c>
      <c r="I7" s="38">
        <v>0.52370000000000005</v>
      </c>
      <c r="J7" s="42" t="s">
        <v>70</v>
      </c>
      <c r="K7" s="42" t="s">
        <v>70</v>
      </c>
    </row>
    <row r="8" spans="1:11">
      <c r="A8" s="51" t="s">
        <v>141</v>
      </c>
      <c r="B8" s="38">
        <v>15.5677</v>
      </c>
      <c r="C8" s="38">
        <v>2.2808999999999999</v>
      </c>
      <c r="D8" s="38">
        <v>13.2867</v>
      </c>
      <c r="E8" s="38">
        <v>9.8783999999999992</v>
      </c>
      <c r="F8" s="38">
        <v>3.4083999999999999</v>
      </c>
      <c r="G8" s="15">
        <v>15.807499999999999</v>
      </c>
      <c r="H8" s="38">
        <v>1.7053</v>
      </c>
      <c r="I8" s="38">
        <v>14.1022</v>
      </c>
      <c r="J8" s="38">
        <v>10.3111</v>
      </c>
      <c r="K8" s="38">
        <v>3.7911000000000001</v>
      </c>
    </row>
    <row r="9" spans="1:11">
      <c r="A9" s="51" t="s">
        <v>142</v>
      </c>
      <c r="B9" s="42" t="s">
        <v>248</v>
      </c>
      <c r="C9" s="42" t="s">
        <v>248</v>
      </c>
      <c r="D9" s="42" t="s">
        <v>248</v>
      </c>
      <c r="E9" s="42" t="s">
        <v>248</v>
      </c>
      <c r="F9" s="42" t="s">
        <v>248</v>
      </c>
      <c r="G9" s="15">
        <v>1.4152</v>
      </c>
      <c r="H9" s="42" t="s">
        <v>70</v>
      </c>
      <c r="I9" s="38">
        <v>1.0681</v>
      </c>
      <c r="J9" s="42" t="s">
        <v>70</v>
      </c>
      <c r="K9" s="38">
        <v>0.93059999999999998</v>
      </c>
    </row>
    <row r="10" spans="1:11">
      <c r="A10" s="51" t="s">
        <v>143</v>
      </c>
      <c r="B10" s="38">
        <v>9.1746999999999996</v>
      </c>
      <c r="C10" s="38">
        <v>2.3675000000000002</v>
      </c>
      <c r="D10" s="38">
        <v>6.8071000000000002</v>
      </c>
      <c r="E10" s="38">
        <v>3.8895</v>
      </c>
      <c r="F10" s="38">
        <v>2.9176000000000002</v>
      </c>
      <c r="G10" s="15">
        <v>10.5763</v>
      </c>
      <c r="H10" s="38">
        <v>3.5348999999999999</v>
      </c>
      <c r="I10" s="38">
        <v>7.0414000000000003</v>
      </c>
      <c r="J10" s="38">
        <v>2.1556000000000002</v>
      </c>
      <c r="K10" s="38">
        <v>4.8859000000000004</v>
      </c>
    </row>
    <row r="11" spans="1:11">
      <c r="A11" s="51" t="s">
        <v>144</v>
      </c>
      <c r="B11" s="38">
        <v>8.6258999999999997</v>
      </c>
      <c r="C11" s="38">
        <v>1.2881</v>
      </c>
      <c r="D11" s="38">
        <v>7.3379000000000003</v>
      </c>
      <c r="E11" s="38">
        <v>4.3498000000000001</v>
      </c>
      <c r="F11" s="38">
        <v>2.9881000000000002</v>
      </c>
      <c r="G11" s="15">
        <v>6.7733999999999996</v>
      </c>
      <c r="H11" s="38">
        <v>0.66049999999999998</v>
      </c>
      <c r="I11" s="38">
        <v>6.1128999999999998</v>
      </c>
      <c r="J11" s="38">
        <v>3.2408999999999999</v>
      </c>
      <c r="K11" s="38">
        <v>2.8721000000000001</v>
      </c>
    </row>
    <row r="12" spans="1:11">
      <c r="A12" s="51" t="s">
        <v>145</v>
      </c>
      <c r="B12" s="38">
        <v>7.4565000000000001</v>
      </c>
      <c r="C12" s="38">
        <v>2.3673999999999999</v>
      </c>
      <c r="D12" s="38">
        <v>5.0891000000000002</v>
      </c>
      <c r="E12" s="38">
        <v>2.423</v>
      </c>
      <c r="F12" s="38">
        <v>2.6661999999999999</v>
      </c>
      <c r="G12" s="15">
        <v>6.6494</v>
      </c>
      <c r="H12" s="38">
        <v>1.7161</v>
      </c>
      <c r="I12" s="38">
        <v>4.9333</v>
      </c>
      <c r="J12" s="38">
        <v>1.9724999999999999</v>
      </c>
      <c r="K12" s="38">
        <v>2.9607999999999999</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4.5488</v>
      </c>
      <c r="C14" s="38">
        <v>1.0058</v>
      </c>
      <c r="D14" s="38">
        <v>3.5430000000000001</v>
      </c>
      <c r="E14" s="38">
        <v>0.93979999999999997</v>
      </c>
      <c r="F14" s="38">
        <v>2.6032000000000002</v>
      </c>
      <c r="G14" s="15">
        <v>5.9763999999999999</v>
      </c>
      <c r="H14" s="38">
        <v>0.82250000000000001</v>
      </c>
      <c r="I14" s="38">
        <v>5.1539000000000001</v>
      </c>
      <c r="J14" s="38">
        <v>0.86909999999999998</v>
      </c>
      <c r="K14" s="38">
        <v>4.2849000000000004</v>
      </c>
    </row>
    <row r="15" spans="1:11">
      <c r="A15" s="51" t="s">
        <v>148</v>
      </c>
      <c r="B15" s="42" t="s">
        <v>248</v>
      </c>
      <c r="C15" s="42" t="s">
        <v>248</v>
      </c>
      <c r="D15" s="42" t="s">
        <v>248</v>
      </c>
      <c r="E15" s="42" t="s">
        <v>248</v>
      </c>
      <c r="F15" s="42" t="s">
        <v>248</v>
      </c>
      <c r="G15" s="22" t="s">
        <v>248</v>
      </c>
      <c r="H15" s="42" t="s">
        <v>248</v>
      </c>
      <c r="I15" s="42" t="s">
        <v>248</v>
      </c>
      <c r="J15" s="42" t="s">
        <v>248</v>
      </c>
      <c r="K15" s="42" t="s">
        <v>248</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42" t="s">
        <v>248</v>
      </c>
      <c r="C17" s="42" t="s">
        <v>248</v>
      </c>
      <c r="D17" s="42" t="s">
        <v>248</v>
      </c>
      <c r="E17" s="42" t="s">
        <v>248</v>
      </c>
      <c r="F17" s="42" t="s">
        <v>248</v>
      </c>
      <c r="G17" s="15">
        <v>6.1992000000000003</v>
      </c>
      <c r="H17" s="42" t="s">
        <v>70</v>
      </c>
      <c r="I17" s="38">
        <v>5.8985000000000003</v>
      </c>
      <c r="J17" s="38">
        <v>4.9473000000000003</v>
      </c>
      <c r="K17" s="38">
        <v>0.95120000000000005</v>
      </c>
    </row>
    <row r="18" spans="1:11">
      <c r="A18" s="51" t="s">
        <v>151</v>
      </c>
      <c r="B18" s="38">
        <v>4.2861000000000002</v>
      </c>
      <c r="C18" s="38">
        <v>0.98380000000000001</v>
      </c>
      <c r="D18" s="38">
        <v>3.3022999999999998</v>
      </c>
      <c r="E18" s="38">
        <v>1.0536000000000001</v>
      </c>
      <c r="F18" s="38">
        <v>2.2486999999999999</v>
      </c>
      <c r="G18" s="15">
        <v>5.9749999999999996</v>
      </c>
      <c r="H18" s="38">
        <v>1.7303999999999999</v>
      </c>
      <c r="I18" s="38">
        <v>4.2446000000000002</v>
      </c>
      <c r="J18" s="38">
        <v>1.7624</v>
      </c>
      <c r="K18" s="38">
        <v>2.4823</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42" t="s">
        <v>248</v>
      </c>
      <c r="C21" s="42" t="s">
        <v>248</v>
      </c>
      <c r="D21" s="42" t="s">
        <v>248</v>
      </c>
      <c r="E21" s="42" t="s">
        <v>248</v>
      </c>
      <c r="F21" s="42" t="s">
        <v>248</v>
      </c>
      <c r="G21" s="15">
        <v>21.855599999999999</v>
      </c>
      <c r="H21" s="38">
        <v>0.99970000000000003</v>
      </c>
      <c r="I21" s="38">
        <v>20.856000000000002</v>
      </c>
      <c r="J21" s="38">
        <v>18.588100000000001</v>
      </c>
      <c r="K21" s="38">
        <v>2.2679</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42" t="s">
        <v>248</v>
      </c>
      <c r="C23" s="42" t="s">
        <v>248</v>
      </c>
      <c r="D23" s="42" t="s">
        <v>248</v>
      </c>
      <c r="E23" s="42" t="s">
        <v>248</v>
      </c>
      <c r="F23" s="42" t="s">
        <v>248</v>
      </c>
      <c r="G23" s="22" t="s">
        <v>248</v>
      </c>
      <c r="H23" s="42" t="s">
        <v>248</v>
      </c>
      <c r="I23" s="42" t="s">
        <v>248</v>
      </c>
      <c r="J23" s="42" t="s">
        <v>248</v>
      </c>
      <c r="K23" s="42" t="s">
        <v>248</v>
      </c>
    </row>
    <row r="24" spans="1:11">
      <c r="A24" s="51" t="s">
        <v>156</v>
      </c>
      <c r="B24" s="38">
        <v>11.7478</v>
      </c>
      <c r="C24" s="38">
        <v>2.1398000000000001</v>
      </c>
      <c r="D24" s="38">
        <v>9.6080000000000005</v>
      </c>
      <c r="E24" s="38">
        <v>7.1219000000000001</v>
      </c>
      <c r="F24" s="38">
        <v>2.4861</v>
      </c>
      <c r="G24" s="15">
        <v>11.888299999999999</v>
      </c>
      <c r="H24" s="38">
        <v>1.9761</v>
      </c>
      <c r="I24" s="38">
        <v>9.9122000000000003</v>
      </c>
      <c r="J24" s="38">
        <v>6.9542000000000002</v>
      </c>
      <c r="K24" s="38">
        <v>2.9580000000000002</v>
      </c>
    </row>
    <row r="25" spans="1:11">
      <c r="A25" s="51" t="s">
        <v>157</v>
      </c>
      <c r="B25" s="42" t="s">
        <v>248</v>
      </c>
      <c r="C25" s="42" t="s">
        <v>248</v>
      </c>
      <c r="D25" s="42" t="s">
        <v>248</v>
      </c>
      <c r="E25" s="42" t="s">
        <v>248</v>
      </c>
      <c r="F25" s="42" t="s">
        <v>248</v>
      </c>
      <c r="G25" s="15">
        <v>2.7332999999999998</v>
      </c>
      <c r="H25" s="38">
        <v>0.53280000000000005</v>
      </c>
      <c r="I25" s="38">
        <v>2.2006000000000001</v>
      </c>
      <c r="J25" s="38">
        <v>0.57969999999999999</v>
      </c>
      <c r="K25" s="38">
        <v>1.6209</v>
      </c>
    </row>
    <row r="26" spans="1:11">
      <c r="A26" s="51" t="s">
        <v>158</v>
      </c>
      <c r="B26" s="38">
        <v>28.209599999999998</v>
      </c>
      <c r="C26" s="38">
        <v>1.4430000000000001</v>
      </c>
      <c r="D26" s="38">
        <v>26.7666</v>
      </c>
      <c r="E26" s="38">
        <v>22.855899999999998</v>
      </c>
      <c r="F26" s="38">
        <v>3.9106999999999998</v>
      </c>
      <c r="G26" s="15">
        <v>23.378599999999999</v>
      </c>
      <c r="H26" s="38">
        <v>1.3491</v>
      </c>
      <c r="I26" s="38">
        <v>22.029499999999999</v>
      </c>
      <c r="J26" s="38">
        <v>18.171700000000001</v>
      </c>
      <c r="K26" s="38">
        <v>3.8576999999999999</v>
      </c>
    </row>
    <row r="27" spans="1:11">
      <c r="A27" s="51" t="s">
        <v>159</v>
      </c>
      <c r="B27" s="42" t="s">
        <v>248</v>
      </c>
      <c r="C27" s="42" t="s">
        <v>248</v>
      </c>
      <c r="D27" s="42" t="s">
        <v>248</v>
      </c>
      <c r="E27" s="42" t="s">
        <v>248</v>
      </c>
      <c r="F27" s="42" t="s">
        <v>248</v>
      </c>
      <c r="G27" s="15">
        <v>8.1088000000000005</v>
      </c>
      <c r="H27" s="38">
        <v>1.4432</v>
      </c>
      <c r="I27" s="38">
        <v>6.6656000000000004</v>
      </c>
      <c r="J27" s="42" t="s">
        <v>70</v>
      </c>
      <c r="K27" s="38">
        <v>6.4691999999999998</v>
      </c>
    </row>
    <row r="28" spans="1:11">
      <c r="A28" s="51" t="s">
        <v>160</v>
      </c>
      <c r="B28" s="42" t="s">
        <v>248</v>
      </c>
      <c r="C28" s="42" t="s">
        <v>248</v>
      </c>
      <c r="D28" s="42" t="s">
        <v>248</v>
      </c>
      <c r="E28" s="42" t="s">
        <v>248</v>
      </c>
      <c r="F28" s="42" t="s">
        <v>248</v>
      </c>
      <c r="G28" s="15">
        <v>6.5157999999999996</v>
      </c>
      <c r="H28" s="38">
        <v>1.0342</v>
      </c>
      <c r="I28" s="38">
        <v>5.4816000000000003</v>
      </c>
      <c r="J28" s="38">
        <v>1.1696</v>
      </c>
      <c r="K28" s="38">
        <v>4.3120000000000003</v>
      </c>
    </row>
    <row r="29" spans="1:11">
      <c r="A29" s="51" t="s">
        <v>161</v>
      </c>
      <c r="B29" s="38">
        <v>11.0916</v>
      </c>
      <c r="C29" s="38">
        <v>1.2450000000000001</v>
      </c>
      <c r="D29" s="38">
        <v>9.8466000000000005</v>
      </c>
      <c r="E29" s="38">
        <v>0.65580000000000005</v>
      </c>
      <c r="F29" s="38">
        <v>9.1907999999999994</v>
      </c>
      <c r="G29" s="15">
        <v>10.323</v>
      </c>
      <c r="H29" s="38">
        <v>1.3046</v>
      </c>
      <c r="I29" s="38">
        <v>9.0184999999999995</v>
      </c>
      <c r="J29" s="42" t="s">
        <v>70</v>
      </c>
      <c r="K29" s="38">
        <v>8.5472999999999999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42" t="s">
        <v>248</v>
      </c>
      <c r="C31" s="42" t="s">
        <v>248</v>
      </c>
      <c r="D31" s="42" t="s">
        <v>248</v>
      </c>
      <c r="E31" s="42" t="s">
        <v>248</v>
      </c>
      <c r="F31" s="42" t="s">
        <v>248</v>
      </c>
      <c r="G31" s="15">
        <v>6.4831000000000003</v>
      </c>
      <c r="H31" s="42" t="s">
        <v>70</v>
      </c>
      <c r="I31" s="38">
        <v>5.9977999999999998</v>
      </c>
      <c r="J31" s="38">
        <v>1.476</v>
      </c>
      <c r="K31" s="38">
        <v>4.5217000000000001</v>
      </c>
    </row>
    <row r="32" spans="1:11">
      <c r="A32" s="51" t="s">
        <v>164</v>
      </c>
      <c r="B32" s="38">
        <v>21.270199999999999</v>
      </c>
      <c r="C32" s="38">
        <v>2.0114000000000001</v>
      </c>
      <c r="D32" s="38">
        <v>19.258700000000001</v>
      </c>
      <c r="E32" s="38">
        <v>16.588699999999999</v>
      </c>
      <c r="F32" s="38">
        <v>2.6701000000000001</v>
      </c>
      <c r="G32" s="15">
        <v>15.6686</v>
      </c>
      <c r="H32" s="38">
        <v>1.0382</v>
      </c>
      <c r="I32" s="38">
        <v>14.6304</v>
      </c>
      <c r="J32" s="38">
        <v>13.012600000000001</v>
      </c>
      <c r="K32" s="38">
        <v>1.6177999999999999</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K34"/>
  <sheetViews>
    <sheetView workbookViewId="0"/>
  </sheetViews>
  <sheetFormatPr defaultRowHeight="15"/>
  <cols>
    <col min="1" max="1" width="26" customWidth="1"/>
    <col min="2" max="11" width="16" customWidth="1"/>
  </cols>
  <sheetData>
    <row r="1" spans="1:11">
      <c r="A1" s="2" t="s">
        <v>47</v>
      </c>
    </row>
    <row r="2" spans="1:11">
      <c r="A2" s="43" t="s">
        <v>229</v>
      </c>
      <c r="B2" s="66">
        <v>2011</v>
      </c>
      <c r="C2" s="45"/>
      <c r="D2" s="45"/>
      <c r="E2" s="45"/>
      <c r="F2" s="45"/>
      <c r="G2" s="66">
        <v>2013</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5.9898999999999996</v>
      </c>
      <c r="C4" s="42" t="s">
        <v>70</v>
      </c>
      <c r="D4" s="38">
        <v>5.5777999999999999</v>
      </c>
      <c r="E4" s="38">
        <v>3.2749999999999999</v>
      </c>
      <c r="F4" s="38">
        <v>2.3028</v>
      </c>
      <c r="G4" s="15">
        <v>5.5033000000000003</v>
      </c>
      <c r="H4" s="42" t="s">
        <v>70</v>
      </c>
      <c r="I4" s="38">
        <v>5.0963000000000003</v>
      </c>
      <c r="J4" s="38">
        <v>2.1785999999999999</v>
      </c>
      <c r="K4" s="38">
        <v>2.9177</v>
      </c>
    </row>
    <row r="5" spans="1:11">
      <c r="A5" s="37" t="s">
        <v>263</v>
      </c>
      <c r="B5" s="38">
        <v>11.749000000000001</v>
      </c>
      <c r="C5" s="38">
        <v>0.68110000000000004</v>
      </c>
      <c r="D5" s="38">
        <v>11.0679</v>
      </c>
      <c r="E5" s="38">
        <v>6.327</v>
      </c>
      <c r="F5" s="38">
        <v>4.7409999999999997</v>
      </c>
      <c r="G5" s="15">
        <v>10.581</v>
      </c>
      <c r="H5" s="38">
        <v>0.67449999999999999</v>
      </c>
      <c r="I5" s="38">
        <v>9.9064999999999994</v>
      </c>
      <c r="J5" s="38">
        <v>3.7606999999999999</v>
      </c>
      <c r="K5" s="38">
        <v>6.1458000000000004</v>
      </c>
    </row>
    <row r="6" spans="1:11">
      <c r="A6" s="51" t="s">
        <v>139</v>
      </c>
      <c r="B6" s="38">
        <v>12.6462</v>
      </c>
      <c r="C6" s="38">
        <v>1.6308</v>
      </c>
      <c r="D6" s="38">
        <v>11.015499999999999</v>
      </c>
      <c r="E6" s="38">
        <v>6.2287999999999997</v>
      </c>
      <c r="F6" s="38">
        <v>4.7866</v>
      </c>
      <c r="G6" s="15">
        <v>14.458</v>
      </c>
      <c r="H6" s="42" t="s">
        <v>70</v>
      </c>
      <c r="I6" s="38">
        <v>14.149100000000001</v>
      </c>
      <c r="J6" s="38">
        <v>7.5457000000000001</v>
      </c>
      <c r="K6" s="38">
        <v>6.6033999999999997</v>
      </c>
    </row>
    <row r="7" spans="1:11">
      <c r="A7" s="51" t="s">
        <v>140</v>
      </c>
      <c r="B7" s="38">
        <v>1.7056</v>
      </c>
      <c r="C7" s="42" t="s">
        <v>70</v>
      </c>
      <c r="D7" s="38">
        <v>1.5175000000000001</v>
      </c>
      <c r="E7" s="42" t="s">
        <v>70</v>
      </c>
      <c r="F7" s="38">
        <v>1.159</v>
      </c>
      <c r="G7" s="15">
        <v>1.7412000000000001</v>
      </c>
      <c r="H7" s="42" t="s">
        <v>70</v>
      </c>
      <c r="I7" s="38">
        <v>1.7412000000000001</v>
      </c>
      <c r="J7" s="42" t="s">
        <v>70</v>
      </c>
      <c r="K7" s="38">
        <v>1.6681999999999999</v>
      </c>
    </row>
    <row r="8" spans="1:11">
      <c r="A8" s="51" t="s">
        <v>141</v>
      </c>
      <c r="B8" s="38">
        <v>15.616</v>
      </c>
      <c r="C8" s="38">
        <v>1.8340000000000001</v>
      </c>
      <c r="D8" s="38">
        <v>13.782</v>
      </c>
      <c r="E8" s="38">
        <v>10.635</v>
      </c>
      <c r="F8" s="38">
        <v>3.1469999999999998</v>
      </c>
      <c r="G8" s="15">
        <v>15.0168</v>
      </c>
      <c r="H8" s="38">
        <v>0.50919999999999999</v>
      </c>
      <c r="I8" s="38">
        <v>14.5076</v>
      </c>
      <c r="J8" s="38">
        <v>3.4885000000000002</v>
      </c>
      <c r="K8" s="38">
        <v>11.0192</v>
      </c>
    </row>
    <row r="9" spans="1:11">
      <c r="A9" s="51" t="s">
        <v>142</v>
      </c>
      <c r="B9" s="38">
        <v>2.0802999999999998</v>
      </c>
      <c r="C9" s="38">
        <v>0.61739999999999995</v>
      </c>
      <c r="D9" s="38">
        <v>1.4629000000000001</v>
      </c>
      <c r="E9" s="42" t="s">
        <v>70</v>
      </c>
      <c r="F9" s="38">
        <v>1.2448999999999999</v>
      </c>
      <c r="G9" s="15">
        <v>2.1938</v>
      </c>
      <c r="H9" s="42" t="s">
        <v>70</v>
      </c>
      <c r="I9" s="38">
        <v>1.9961</v>
      </c>
      <c r="J9" s="42" t="s">
        <v>70</v>
      </c>
      <c r="K9" s="38">
        <v>1.9156</v>
      </c>
    </row>
    <row r="10" spans="1:11">
      <c r="A10" s="51" t="s">
        <v>143</v>
      </c>
      <c r="B10" s="38">
        <v>21.287500000000001</v>
      </c>
      <c r="C10" s="38">
        <v>2.9077999999999999</v>
      </c>
      <c r="D10" s="38">
        <v>18.3797</v>
      </c>
      <c r="E10" s="38">
        <v>10.884</v>
      </c>
      <c r="F10" s="38">
        <v>7.4957000000000003</v>
      </c>
      <c r="G10" s="15">
        <v>23.029</v>
      </c>
      <c r="H10" s="38">
        <v>0.87960000000000005</v>
      </c>
      <c r="I10" s="38">
        <v>22.1494</v>
      </c>
      <c r="J10" s="38">
        <v>12.9213</v>
      </c>
      <c r="K10" s="38">
        <v>9.2280999999999995</v>
      </c>
    </row>
    <row r="11" spans="1:11">
      <c r="A11" s="51" t="s">
        <v>144</v>
      </c>
      <c r="B11" s="38">
        <v>7.6749000000000001</v>
      </c>
      <c r="C11" s="42" t="s">
        <v>70</v>
      </c>
      <c r="D11" s="38">
        <v>7.2991999999999999</v>
      </c>
      <c r="E11" s="38">
        <v>2.9832000000000001</v>
      </c>
      <c r="F11" s="38">
        <v>4.3159000000000001</v>
      </c>
      <c r="G11" s="15">
        <v>8.0449000000000002</v>
      </c>
      <c r="H11" s="42" t="s">
        <v>70</v>
      </c>
      <c r="I11" s="38">
        <v>7.6559999999999997</v>
      </c>
      <c r="J11" s="38">
        <v>4.2233000000000001</v>
      </c>
      <c r="K11" s="38">
        <v>3.4327000000000001</v>
      </c>
    </row>
    <row r="12" spans="1:11">
      <c r="A12" s="51" t="s">
        <v>145</v>
      </c>
      <c r="B12" s="38">
        <v>7.2857000000000003</v>
      </c>
      <c r="C12" s="38">
        <v>1.0591999999999999</v>
      </c>
      <c r="D12" s="38">
        <v>6.2264999999999997</v>
      </c>
      <c r="E12" s="38">
        <v>1.8855999999999999</v>
      </c>
      <c r="F12" s="38">
        <v>4.3409000000000004</v>
      </c>
      <c r="G12" s="15">
        <v>7.4313000000000002</v>
      </c>
      <c r="H12" s="38">
        <v>0.65480000000000005</v>
      </c>
      <c r="I12" s="38">
        <v>6.7765000000000004</v>
      </c>
      <c r="J12" s="38">
        <v>0.97240000000000004</v>
      </c>
      <c r="K12" s="38">
        <v>5.8041</v>
      </c>
    </row>
    <row r="13" spans="1:11">
      <c r="A13" s="51" t="s">
        <v>146</v>
      </c>
      <c r="B13" s="42" t="s">
        <v>248</v>
      </c>
      <c r="C13" s="42" t="s">
        <v>248</v>
      </c>
      <c r="D13" s="42" t="s">
        <v>248</v>
      </c>
      <c r="E13" s="42" t="s">
        <v>248</v>
      </c>
      <c r="F13" s="42" t="s">
        <v>248</v>
      </c>
      <c r="G13" s="22" t="s">
        <v>248</v>
      </c>
      <c r="H13" s="42" t="s">
        <v>248</v>
      </c>
      <c r="I13" s="42" t="s">
        <v>248</v>
      </c>
      <c r="J13" s="42" t="s">
        <v>248</v>
      </c>
      <c r="K13" s="42" t="s">
        <v>248</v>
      </c>
    </row>
    <row r="14" spans="1:11">
      <c r="A14" s="51" t="s">
        <v>147</v>
      </c>
      <c r="B14" s="38">
        <v>8.0493000000000006</v>
      </c>
      <c r="C14" s="38">
        <v>1.1889000000000001</v>
      </c>
      <c r="D14" s="38">
        <v>6.8604000000000003</v>
      </c>
      <c r="E14" s="38">
        <v>0.73770000000000002</v>
      </c>
      <c r="F14" s="38">
        <v>6.1227</v>
      </c>
      <c r="G14" s="15">
        <v>7.0796999999999999</v>
      </c>
      <c r="H14" s="38">
        <v>0.53680000000000005</v>
      </c>
      <c r="I14" s="38">
        <v>6.5429000000000004</v>
      </c>
      <c r="J14" s="42" t="s">
        <v>70</v>
      </c>
      <c r="K14" s="38">
        <v>6.3818999999999999</v>
      </c>
    </row>
    <row r="15" spans="1:11">
      <c r="A15" s="51" t="s">
        <v>148</v>
      </c>
      <c r="B15" s="38">
        <v>23.856200000000001</v>
      </c>
      <c r="C15" s="38">
        <v>2.3107000000000002</v>
      </c>
      <c r="D15" s="38">
        <v>21.545500000000001</v>
      </c>
      <c r="E15" s="38">
        <v>17.8689</v>
      </c>
      <c r="F15" s="38">
        <v>3.6766000000000001</v>
      </c>
      <c r="G15" s="15">
        <v>22.263300000000001</v>
      </c>
      <c r="H15" s="38">
        <v>1.107</v>
      </c>
      <c r="I15" s="38">
        <v>21.156300000000002</v>
      </c>
      <c r="J15" s="38">
        <v>7.9649000000000001</v>
      </c>
      <c r="K15" s="38">
        <v>13.1914</v>
      </c>
    </row>
    <row r="16" spans="1:11">
      <c r="A16" s="51" t="s">
        <v>149</v>
      </c>
      <c r="B16" s="42" t="s">
        <v>248</v>
      </c>
      <c r="C16" s="42" t="s">
        <v>248</v>
      </c>
      <c r="D16" s="42" t="s">
        <v>248</v>
      </c>
      <c r="E16" s="42" t="s">
        <v>248</v>
      </c>
      <c r="F16" s="42" t="s">
        <v>248</v>
      </c>
      <c r="G16" s="22" t="s">
        <v>248</v>
      </c>
      <c r="H16" s="42" t="s">
        <v>248</v>
      </c>
      <c r="I16" s="42" t="s">
        <v>248</v>
      </c>
      <c r="J16" s="42" t="s">
        <v>248</v>
      </c>
      <c r="K16" s="42" t="s">
        <v>248</v>
      </c>
    </row>
    <row r="17" spans="1:11">
      <c r="A17" s="51" t="s">
        <v>150</v>
      </c>
      <c r="B17" s="38">
        <v>9.2683999999999997</v>
      </c>
      <c r="C17" s="42" t="s">
        <v>70</v>
      </c>
      <c r="D17" s="38">
        <v>9.1435999999999993</v>
      </c>
      <c r="E17" s="38">
        <v>8.2912999999999997</v>
      </c>
      <c r="F17" s="38">
        <v>0.85229999999999995</v>
      </c>
      <c r="G17" s="15">
        <v>10.3734</v>
      </c>
      <c r="H17" s="42" t="s">
        <v>70</v>
      </c>
      <c r="I17" s="38">
        <v>10.3734</v>
      </c>
      <c r="J17" s="38">
        <v>7.4231999999999996</v>
      </c>
      <c r="K17" s="38">
        <v>2.9502000000000002</v>
      </c>
    </row>
    <row r="18" spans="1:11">
      <c r="A18" s="51" t="s">
        <v>151</v>
      </c>
      <c r="B18" s="38">
        <v>7.2809999999999997</v>
      </c>
      <c r="C18" s="38">
        <v>1.3169999999999999</v>
      </c>
      <c r="D18" s="38">
        <v>5.9640000000000004</v>
      </c>
      <c r="E18" s="38">
        <v>0.67710000000000004</v>
      </c>
      <c r="F18" s="38">
        <v>5.2869999999999999</v>
      </c>
      <c r="G18" s="15">
        <v>8.2350999999999992</v>
      </c>
      <c r="H18" s="38">
        <v>1.2309000000000001</v>
      </c>
      <c r="I18" s="38">
        <v>7.0042</v>
      </c>
      <c r="J18" s="38">
        <v>0.81169999999999998</v>
      </c>
      <c r="K18" s="38">
        <v>6.1924999999999999</v>
      </c>
    </row>
    <row r="19" spans="1:11">
      <c r="A19" s="51" t="s">
        <v>152</v>
      </c>
      <c r="B19" s="42" t="s">
        <v>248</v>
      </c>
      <c r="C19" s="42" t="s">
        <v>248</v>
      </c>
      <c r="D19" s="42" t="s">
        <v>248</v>
      </c>
      <c r="E19" s="42" t="s">
        <v>248</v>
      </c>
      <c r="F19" s="42" t="s">
        <v>248</v>
      </c>
      <c r="G19" s="22" t="s">
        <v>248</v>
      </c>
      <c r="H19" s="42" t="s">
        <v>248</v>
      </c>
      <c r="I19" s="42" t="s">
        <v>248</v>
      </c>
      <c r="J19" s="42" t="s">
        <v>248</v>
      </c>
      <c r="K19" s="42" t="s">
        <v>248</v>
      </c>
    </row>
    <row r="20" spans="1:11">
      <c r="A20" s="51" t="s">
        <v>153</v>
      </c>
      <c r="B20" s="42" t="s">
        <v>248</v>
      </c>
      <c r="C20" s="42" t="s">
        <v>248</v>
      </c>
      <c r="D20" s="42" t="s">
        <v>248</v>
      </c>
      <c r="E20" s="42" t="s">
        <v>248</v>
      </c>
      <c r="F20" s="42" t="s">
        <v>248</v>
      </c>
      <c r="G20" s="22" t="s">
        <v>248</v>
      </c>
      <c r="H20" s="42" t="s">
        <v>248</v>
      </c>
      <c r="I20" s="42" t="s">
        <v>248</v>
      </c>
      <c r="J20" s="42" t="s">
        <v>248</v>
      </c>
      <c r="K20" s="42" t="s">
        <v>248</v>
      </c>
    </row>
    <row r="21" spans="1:11">
      <c r="A21" s="51" t="s">
        <v>264</v>
      </c>
      <c r="B21" s="38">
        <v>19.012599999999999</v>
      </c>
      <c r="C21" s="42" t="s">
        <v>70</v>
      </c>
      <c r="D21" s="38">
        <v>18.797999999999998</v>
      </c>
      <c r="E21" s="38">
        <v>15.5792</v>
      </c>
      <c r="F21" s="38">
        <v>3.2187999999999999</v>
      </c>
      <c r="G21" s="15">
        <v>14.815099999999999</v>
      </c>
      <c r="H21" s="38">
        <v>0.79149999999999998</v>
      </c>
      <c r="I21" s="38">
        <v>14.0236</v>
      </c>
      <c r="J21" s="38">
        <v>11.6496</v>
      </c>
      <c r="K21" s="38">
        <v>2.3738999999999999</v>
      </c>
    </row>
    <row r="22" spans="1:11">
      <c r="A22" s="51" t="s">
        <v>154</v>
      </c>
      <c r="B22" s="42" t="s">
        <v>248</v>
      </c>
      <c r="C22" s="42" t="s">
        <v>248</v>
      </c>
      <c r="D22" s="42" t="s">
        <v>248</v>
      </c>
      <c r="E22" s="42" t="s">
        <v>248</v>
      </c>
      <c r="F22" s="42" t="s">
        <v>248</v>
      </c>
      <c r="G22" s="22" t="s">
        <v>248</v>
      </c>
      <c r="H22" s="42" t="s">
        <v>248</v>
      </c>
      <c r="I22" s="42" t="s">
        <v>248</v>
      </c>
      <c r="J22" s="42" t="s">
        <v>248</v>
      </c>
      <c r="K22" s="42" t="s">
        <v>248</v>
      </c>
    </row>
    <row r="23" spans="1:11">
      <c r="A23" s="51" t="s">
        <v>155</v>
      </c>
      <c r="B23" s="38">
        <v>9.3757000000000001</v>
      </c>
      <c r="C23" s="42" t="s">
        <v>70</v>
      </c>
      <c r="D23" s="38">
        <v>9.0451999999999995</v>
      </c>
      <c r="E23" s="42" t="s">
        <v>70</v>
      </c>
      <c r="F23" s="38">
        <v>8.7451000000000008</v>
      </c>
      <c r="G23" s="15">
        <v>8.1784999999999997</v>
      </c>
      <c r="H23" s="42" t="s">
        <v>70</v>
      </c>
      <c r="I23" s="38">
        <v>8.0463000000000005</v>
      </c>
      <c r="J23" s="42" t="s">
        <v>70</v>
      </c>
      <c r="K23" s="38">
        <v>7.9211999999999998</v>
      </c>
    </row>
    <row r="24" spans="1:11">
      <c r="A24" s="51" t="s">
        <v>156</v>
      </c>
      <c r="B24" s="38">
        <v>14.4552</v>
      </c>
      <c r="C24" s="38">
        <v>1.9951000000000001</v>
      </c>
      <c r="D24" s="38">
        <v>12.460100000000001</v>
      </c>
      <c r="E24" s="38">
        <v>9.8894000000000002</v>
      </c>
      <c r="F24" s="38">
        <v>2.5707</v>
      </c>
      <c r="G24" s="15">
        <v>16.965399999999999</v>
      </c>
      <c r="H24" s="38">
        <v>0.76629999999999998</v>
      </c>
      <c r="I24" s="38">
        <v>16.199100000000001</v>
      </c>
      <c r="J24" s="38">
        <v>6.7308000000000003</v>
      </c>
      <c r="K24" s="38">
        <v>9.4681999999999995</v>
      </c>
    </row>
    <row r="25" spans="1:11">
      <c r="A25" s="51" t="s">
        <v>157</v>
      </c>
      <c r="B25" s="38">
        <v>3.9701</v>
      </c>
      <c r="C25" s="38">
        <v>0.72130000000000005</v>
      </c>
      <c r="D25" s="38">
        <v>3.2488000000000001</v>
      </c>
      <c r="E25" s="38">
        <v>1.8746</v>
      </c>
      <c r="F25" s="38">
        <v>1.3743000000000001</v>
      </c>
      <c r="G25" s="15">
        <v>4.2988</v>
      </c>
      <c r="H25" s="42" t="s">
        <v>70</v>
      </c>
      <c r="I25" s="38">
        <v>4.0781999999999998</v>
      </c>
      <c r="J25" s="38">
        <v>1.3475999999999999</v>
      </c>
      <c r="K25" s="38">
        <v>2.7305999999999999</v>
      </c>
    </row>
    <row r="26" spans="1:11">
      <c r="A26" s="51" t="s">
        <v>158</v>
      </c>
      <c r="B26" s="38">
        <v>19.471</v>
      </c>
      <c r="C26" s="38">
        <v>0.72940000000000005</v>
      </c>
      <c r="D26" s="38">
        <v>18.741700000000002</v>
      </c>
      <c r="E26" s="38">
        <v>13.7118</v>
      </c>
      <c r="F26" s="38">
        <v>5.0298999999999996</v>
      </c>
      <c r="G26" s="15">
        <v>14.5305</v>
      </c>
      <c r="H26" s="38">
        <v>0.8206</v>
      </c>
      <c r="I26" s="38">
        <v>13.709899999999999</v>
      </c>
      <c r="J26" s="38">
        <v>8.2323000000000004</v>
      </c>
      <c r="K26" s="38">
        <v>5.4775999999999998</v>
      </c>
    </row>
    <row r="27" spans="1:11">
      <c r="A27" s="51" t="s">
        <v>159</v>
      </c>
      <c r="B27" s="38">
        <v>9.6080000000000005</v>
      </c>
      <c r="C27" s="38">
        <v>0.90620000000000001</v>
      </c>
      <c r="D27" s="38">
        <v>8.7018000000000004</v>
      </c>
      <c r="E27" s="42" t="s">
        <v>70</v>
      </c>
      <c r="F27" s="38">
        <v>8.5054999999999996</v>
      </c>
      <c r="G27" s="15">
        <v>12.2568</v>
      </c>
      <c r="H27" s="38">
        <v>1.2929999999999999</v>
      </c>
      <c r="I27" s="38">
        <v>10.963800000000001</v>
      </c>
      <c r="J27" s="42" t="s">
        <v>70</v>
      </c>
      <c r="K27" s="38">
        <v>10.905900000000001</v>
      </c>
    </row>
    <row r="28" spans="1:11">
      <c r="A28" s="51" t="s">
        <v>160</v>
      </c>
      <c r="B28" s="38">
        <v>14.245699999999999</v>
      </c>
      <c r="C28" s="38">
        <v>0.87649999999999995</v>
      </c>
      <c r="D28" s="38">
        <v>13.369199999999999</v>
      </c>
      <c r="E28" s="38">
        <v>1.639</v>
      </c>
      <c r="F28" s="38">
        <v>11.7302</v>
      </c>
      <c r="G28" s="15">
        <v>9.1452000000000009</v>
      </c>
      <c r="H28" s="38">
        <v>0.93459999999999999</v>
      </c>
      <c r="I28" s="38">
        <v>8.2105999999999995</v>
      </c>
      <c r="J28" s="38">
        <v>0.65869999999999995</v>
      </c>
      <c r="K28" s="38">
        <v>7.5518999999999998</v>
      </c>
    </row>
    <row r="29" spans="1:11">
      <c r="A29" s="51" t="s">
        <v>161</v>
      </c>
      <c r="B29" s="38">
        <v>12.394600000000001</v>
      </c>
      <c r="C29" s="38">
        <v>0.59289999999999998</v>
      </c>
      <c r="D29" s="38">
        <v>11.801600000000001</v>
      </c>
      <c r="E29" s="42" t="s">
        <v>70</v>
      </c>
      <c r="F29" s="38">
        <v>11.587999999999999</v>
      </c>
      <c r="G29" s="15">
        <v>14.6896</v>
      </c>
      <c r="H29" s="38">
        <v>1.0538000000000001</v>
      </c>
      <c r="I29" s="38">
        <v>13.6358</v>
      </c>
      <c r="J29" s="42" t="s">
        <v>70</v>
      </c>
      <c r="K29" s="38">
        <v>13.5036</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9.5520999999999994</v>
      </c>
      <c r="C31" s="38">
        <v>0.7429</v>
      </c>
      <c r="D31" s="38">
        <v>8.8093000000000004</v>
      </c>
      <c r="E31" s="42" t="s">
        <v>70</v>
      </c>
      <c r="F31" s="38">
        <v>8.3206000000000007</v>
      </c>
      <c r="G31" s="15">
        <v>8.0780999999999992</v>
      </c>
      <c r="H31" s="38">
        <v>1.0201</v>
      </c>
      <c r="I31" s="38">
        <v>7.0579999999999998</v>
      </c>
      <c r="J31" s="42" t="s">
        <v>70</v>
      </c>
      <c r="K31" s="38">
        <v>6.7304000000000004</v>
      </c>
    </row>
    <row r="32" spans="1:11">
      <c r="A32" s="51" t="s">
        <v>164</v>
      </c>
      <c r="B32" s="38">
        <v>15.9499</v>
      </c>
      <c r="C32" s="38">
        <v>0.82869999999999999</v>
      </c>
      <c r="D32" s="38">
        <v>15.1212</v>
      </c>
      <c r="E32" s="38">
        <v>11.4779</v>
      </c>
      <c r="F32" s="38">
        <v>3.6434000000000002</v>
      </c>
      <c r="G32" s="15">
        <v>15.357699999999999</v>
      </c>
      <c r="H32" s="38">
        <v>1.0041</v>
      </c>
      <c r="I32" s="38">
        <v>14.3536</v>
      </c>
      <c r="J32" s="38">
        <v>7.6458000000000004</v>
      </c>
      <c r="K32" s="38">
        <v>6.7077999999999998</v>
      </c>
    </row>
    <row r="33" spans="1:11">
      <c r="A33" s="19" t="s">
        <v>265</v>
      </c>
      <c r="B33" s="13" t="s">
        <v>248</v>
      </c>
      <c r="C33" s="13" t="s">
        <v>248</v>
      </c>
      <c r="D33" s="13" t="s">
        <v>248</v>
      </c>
      <c r="E33" s="13" t="s">
        <v>248</v>
      </c>
      <c r="F33" s="13" t="s">
        <v>248</v>
      </c>
      <c r="G33" s="31" t="s">
        <v>248</v>
      </c>
      <c r="H33" s="13" t="s">
        <v>248</v>
      </c>
      <c r="I33" s="13" t="s">
        <v>248</v>
      </c>
      <c r="J33" s="13" t="s">
        <v>248</v>
      </c>
      <c r="K33" s="13" t="s">
        <v>248</v>
      </c>
    </row>
    <row r="34" spans="1:11">
      <c r="A34" s="10" t="s">
        <v>252</v>
      </c>
    </row>
  </sheetData>
  <mergeCells count="3">
    <mergeCell ref="B2:F2"/>
    <mergeCell ref="A2:A3"/>
    <mergeCell ref="G2:K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K34"/>
  <sheetViews>
    <sheetView workbookViewId="0"/>
  </sheetViews>
  <sheetFormatPr defaultRowHeight="15"/>
  <cols>
    <col min="1" max="1" width="26" customWidth="1"/>
    <col min="2" max="11" width="16" customWidth="1"/>
  </cols>
  <sheetData>
    <row r="1" spans="1:11">
      <c r="A1" s="2" t="s">
        <v>47</v>
      </c>
    </row>
    <row r="2" spans="1:11">
      <c r="A2" s="43" t="s">
        <v>229</v>
      </c>
      <c r="B2" s="66">
        <v>2015</v>
      </c>
      <c r="C2" s="45"/>
      <c r="D2" s="45"/>
      <c r="E2" s="45"/>
      <c r="F2" s="45"/>
      <c r="G2" s="66">
        <v>2017</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6.6643999999999997</v>
      </c>
      <c r="C4" s="42" t="s">
        <v>70</v>
      </c>
      <c r="D4" s="38">
        <v>6.1704999999999997</v>
      </c>
      <c r="E4" s="38">
        <v>3.2498</v>
      </c>
      <c r="F4" s="38">
        <v>2.9207000000000001</v>
      </c>
      <c r="G4" s="15">
        <v>6.9592999999999998</v>
      </c>
      <c r="H4" s="38">
        <v>0.66590000000000005</v>
      </c>
      <c r="I4" s="38">
        <v>6.2934000000000001</v>
      </c>
      <c r="J4" s="38">
        <v>3.4954999999999998</v>
      </c>
      <c r="K4" s="38">
        <v>2.7978999999999998</v>
      </c>
    </row>
    <row r="5" spans="1:11">
      <c r="A5" s="37" t="s">
        <v>263</v>
      </c>
      <c r="B5" s="38">
        <v>12.305999999999999</v>
      </c>
      <c r="C5" s="38">
        <v>1.0298</v>
      </c>
      <c r="D5" s="38">
        <v>11.276300000000001</v>
      </c>
      <c r="E5" s="38">
        <v>5.4675000000000002</v>
      </c>
      <c r="F5" s="38">
        <v>5.8087999999999997</v>
      </c>
      <c r="G5" s="15">
        <v>13.145799999999999</v>
      </c>
      <c r="H5" s="38">
        <v>1.4409000000000001</v>
      </c>
      <c r="I5" s="38">
        <v>11.7049</v>
      </c>
      <c r="J5" s="38">
        <v>6.4372999999999996</v>
      </c>
      <c r="K5" s="38">
        <v>5.2675999999999998</v>
      </c>
    </row>
    <row r="6" spans="1:11">
      <c r="A6" s="51" t="s">
        <v>139</v>
      </c>
      <c r="B6" s="38">
        <v>14.7996</v>
      </c>
      <c r="C6" s="42" t="s">
        <v>70</v>
      </c>
      <c r="D6" s="38">
        <v>14.721299999999999</v>
      </c>
      <c r="E6" s="38">
        <v>8.3964999999999996</v>
      </c>
      <c r="F6" s="38">
        <v>6.3247999999999998</v>
      </c>
      <c r="G6" s="15">
        <v>12.0022</v>
      </c>
      <c r="H6" s="38">
        <v>0.61780000000000002</v>
      </c>
      <c r="I6" s="38">
        <v>11.384399999999999</v>
      </c>
      <c r="J6" s="38">
        <v>4.6092000000000004</v>
      </c>
      <c r="K6" s="38">
        <v>6.7751000000000001</v>
      </c>
    </row>
    <row r="7" spans="1:11">
      <c r="A7" s="51" t="s">
        <v>140</v>
      </c>
      <c r="B7" s="38">
        <v>1.9560999999999999</v>
      </c>
      <c r="C7" s="42" t="s">
        <v>70</v>
      </c>
      <c r="D7" s="38">
        <v>1.6932</v>
      </c>
      <c r="E7" s="42" t="s">
        <v>70</v>
      </c>
      <c r="F7" s="38">
        <v>1.5449999999999999</v>
      </c>
      <c r="G7" s="15">
        <v>1.9258999999999999</v>
      </c>
      <c r="H7" s="42" t="s">
        <v>70</v>
      </c>
      <c r="I7" s="38">
        <v>1.9258999999999999</v>
      </c>
      <c r="J7" s="42" t="s">
        <v>70</v>
      </c>
      <c r="K7" s="38">
        <v>1.4729000000000001</v>
      </c>
    </row>
    <row r="8" spans="1:11">
      <c r="A8" s="51" t="s">
        <v>141</v>
      </c>
      <c r="B8" s="38">
        <v>16.590800000000002</v>
      </c>
      <c r="C8" s="38">
        <v>1.5476000000000001</v>
      </c>
      <c r="D8" s="38">
        <v>15.043200000000001</v>
      </c>
      <c r="E8" s="38">
        <v>7.8998999999999997</v>
      </c>
      <c r="F8" s="38">
        <v>7.1433999999999997</v>
      </c>
      <c r="G8" s="15">
        <v>20.485600000000002</v>
      </c>
      <c r="H8" s="38">
        <v>1.5157</v>
      </c>
      <c r="I8" s="38">
        <v>18.969899999999999</v>
      </c>
      <c r="J8" s="38">
        <v>8.1485000000000003</v>
      </c>
      <c r="K8" s="38">
        <v>10.821300000000001</v>
      </c>
    </row>
    <row r="9" spans="1:11">
      <c r="A9" s="51" t="s">
        <v>142</v>
      </c>
      <c r="B9" s="38">
        <v>5.6105999999999998</v>
      </c>
      <c r="C9" s="38">
        <v>2.1168999999999998</v>
      </c>
      <c r="D9" s="38">
        <v>3.4937</v>
      </c>
      <c r="E9" s="42" t="s">
        <v>70</v>
      </c>
      <c r="F9" s="38">
        <v>3.1614</v>
      </c>
      <c r="G9" s="15">
        <v>3.1061000000000001</v>
      </c>
      <c r="H9" s="38">
        <v>0.60540000000000005</v>
      </c>
      <c r="I9" s="38">
        <v>2.5007999999999999</v>
      </c>
      <c r="J9" s="38">
        <v>0.74839999999999995</v>
      </c>
      <c r="K9" s="38">
        <v>1.7524</v>
      </c>
    </row>
    <row r="10" spans="1:11">
      <c r="A10" s="51" t="s">
        <v>143</v>
      </c>
      <c r="B10" s="38">
        <v>25.046600000000002</v>
      </c>
      <c r="C10" s="38">
        <v>2.4853000000000001</v>
      </c>
      <c r="D10" s="38">
        <v>22.561299999999999</v>
      </c>
      <c r="E10" s="38">
        <v>6.7591000000000001</v>
      </c>
      <c r="F10" s="38">
        <v>15.802199999999999</v>
      </c>
      <c r="G10" s="15">
        <v>25.128900000000002</v>
      </c>
      <c r="H10" s="38">
        <v>2.1555</v>
      </c>
      <c r="I10" s="38">
        <v>22.973400000000002</v>
      </c>
      <c r="J10" s="38">
        <v>11.0969</v>
      </c>
      <c r="K10" s="38">
        <v>11.8765</v>
      </c>
    </row>
    <row r="11" spans="1:11">
      <c r="A11" s="51" t="s">
        <v>144</v>
      </c>
      <c r="B11" s="38">
        <v>7.4847999999999999</v>
      </c>
      <c r="C11" s="38">
        <v>0.97609999999999997</v>
      </c>
      <c r="D11" s="38">
        <v>6.5087000000000002</v>
      </c>
      <c r="E11" s="38">
        <v>3.3357000000000001</v>
      </c>
      <c r="F11" s="38">
        <v>3.173</v>
      </c>
      <c r="G11" s="15">
        <v>8.2376000000000005</v>
      </c>
      <c r="H11" s="38">
        <v>1.4115</v>
      </c>
      <c r="I11" s="38">
        <v>6.8261000000000003</v>
      </c>
      <c r="J11" s="38">
        <v>5.1711999999999998</v>
      </c>
      <c r="K11" s="38">
        <v>1.6549</v>
      </c>
    </row>
    <row r="12" spans="1:11">
      <c r="A12" s="51" t="s">
        <v>145</v>
      </c>
      <c r="B12" s="38">
        <v>9.0716999999999999</v>
      </c>
      <c r="C12" s="38">
        <v>0.58850000000000002</v>
      </c>
      <c r="D12" s="38">
        <v>8.4832000000000001</v>
      </c>
      <c r="E12" s="38">
        <v>1.9335</v>
      </c>
      <c r="F12" s="38">
        <v>6.5496999999999996</v>
      </c>
      <c r="G12" s="15">
        <v>8.5488</v>
      </c>
      <c r="H12" s="38">
        <v>0.87050000000000005</v>
      </c>
      <c r="I12" s="38">
        <v>7.6783999999999999</v>
      </c>
      <c r="J12" s="38">
        <v>3.2646000000000002</v>
      </c>
      <c r="K12" s="38">
        <v>4.4138000000000002</v>
      </c>
    </row>
    <row r="13" spans="1:11">
      <c r="A13" s="51" t="s">
        <v>146</v>
      </c>
      <c r="B13" s="42" t="s">
        <v>248</v>
      </c>
      <c r="C13" s="42" t="s">
        <v>248</v>
      </c>
      <c r="D13" s="42" t="s">
        <v>248</v>
      </c>
      <c r="E13" s="42" t="s">
        <v>248</v>
      </c>
      <c r="F13" s="42" t="s">
        <v>248</v>
      </c>
      <c r="G13" s="15">
        <v>16.647600000000001</v>
      </c>
      <c r="H13" s="38">
        <v>1.1395</v>
      </c>
      <c r="I13" s="38">
        <v>15.508100000000001</v>
      </c>
      <c r="J13" s="38">
        <v>11.762600000000001</v>
      </c>
      <c r="K13" s="38">
        <v>3.7454999999999998</v>
      </c>
    </row>
    <row r="14" spans="1:11">
      <c r="A14" s="51" t="s">
        <v>147</v>
      </c>
      <c r="B14" s="38">
        <v>8.4252000000000002</v>
      </c>
      <c r="C14" s="38">
        <v>1.3902000000000001</v>
      </c>
      <c r="D14" s="38">
        <v>7.0350000000000001</v>
      </c>
      <c r="E14" s="38">
        <v>1.5668</v>
      </c>
      <c r="F14" s="38">
        <v>5.4682000000000004</v>
      </c>
      <c r="G14" s="15">
        <v>10.306800000000001</v>
      </c>
      <c r="H14" s="38">
        <v>1.2017</v>
      </c>
      <c r="I14" s="38">
        <v>9.1051000000000002</v>
      </c>
      <c r="J14" s="38">
        <v>4.4588999999999999</v>
      </c>
      <c r="K14" s="38">
        <v>4.6462000000000003</v>
      </c>
    </row>
    <row r="15" spans="1:11">
      <c r="A15" s="51" t="s">
        <v>148</v>
      </c>
      <c r="B15" s="38">
        <v>33.214599999999997</v>
      </c>
      <c r="C15" s="38">
        <v>1.2491000000000001</v>
      </c>
      <c r="D15" s="38">
        <v>31.965499999999999</v>
      </c>
      <c r="E15" s="38">
        <v>17.008900000000001</v>
      </c>
      <c r="F15" s="38">
        <v>14.9566</v>
      </c>
      <c r="G15" s="15">
        <v>46.151400000000002</v>
      </c>
      <c r="H15" s="38">
        <v>0.81979999999999997</v>
      </c>
      <c r="I15" s="38">
        <v>45.331600000000002</v>
      </c>
      <c r="J15" s="38">
        <v>22.594899999999999</v>
      </c>
      <c r="K15" s="38">
        <v>22.736599999999999</v>
      </c>
    </row>
    <row r="16" spans="1:11">
      <c r="A16" s="51" t="s">
        <v>149</v>
      </c>
      <c r="B16" s="42" t="s">
        <v>248</v>
      </c>
      <c r="C16" s="42" t="s">
        <v>248</v>
      </c>
      <c r="D16" s="42" t="s">
        <v>248</v>
      </c>
      <c r="E16" s="42" t="s">
        <v>248</v>
      </c>
      <c r="F16" s="42" t="s">
        <v>248</v>
      </c>
      <c r="G16" s="15">
        <v>32.239400000000003</v>
      </c>
      <c r="H16" s="38">
        <v>1.9236</v>
      </c>
      <c r="I16" s="38">
        <v>30.315799999999999</v>
      </c>
      <c r="J16" s="38">
        <v>24.870100000000001</v>
      </c>
      <c r="K16" s="38">
        <v>5.4457000000000004</v>
      </c>
    </row>
    <row r="17" spans="1:11">
      <c r="A17" s="51" t="s">
        <v>150</v>
      </c>
      <c r="B17" s="38">
        <v>15.0242</v>
      </c>
      <c r="C17" s="38">
        <v>0.65780000000000005</v>
      </c>
      <c r="D17" s="38">
        <v>14.366400000000001</v>
      </c>
      <c r="E17" s="38">
        <v>13.0106</v>
      </c>
      <c r="F17" s="38">
        <v>1.3557999999999999</v>
      </c>
      <c r="G17" s="15">
        <v>18.171099999999999</v>
      </c>
      <c r="H17" s="38">
        <v>1.4198</v>
      </c>
      <c r="I17" s="38">
        <v>16.751300000000001</v>
      </c>
      <c r="J17" s="38">
        <v>16.144500000000001</v>
      </c>
      <c r="K17" s="38">
        <v>0.6069</v>
      </c>
    </row>
    <row r="18" spans="1:11">
      <c r="A18" s="51" t="s">
        <v>151</v>
      </c>
      <c r="B18" s="38">
        <v>9.2469000000000001</v>
      </c>
      <c r="C18" s="38">
        <v>4.0124000000000004</v>
      </c>
      <c r="D18" s="38">
        <v>5.2343999999999999</v>
      </c>
      <c r="E18" s="38">
        <v>1.2093</v>
      </c>
      <c r="F18" s="38">
        <v>4.0251999999999999</v>
      </c>
      <c r="G18" s="15">
        <v>10.155799999999999</v>
      </c>
      <c r="H18" s="38">
        <v>2.3022999999999998</v>
      </c>
      <c r="I18" s="38">
        <v>7.8535000000000004</v>
      </c>
      <c r="J18" s="38">
        <v>0.91500000000000004</v>
      </c>
      <c r="K18" s="38">
        <v>6.9385000000000003</v>
      </c>
    </row>
    <row r="19" spans="1:11">
      <c r="A19" s="51" t="s">
        <v>152</v>
      </c>
      <c r="B19" s="38">
        <v>4.3624999999999998</v>
      </c>
      <c r="C19" s="38">
        <v>1.0562</v>
      </c>
      <c r="D19" s="38">
        <v>3.3062999999999998</v>
      </c>
      <c r="E19" s="42" t="s">
        <v>70</v>
      </c>
      <c r="F19" s="38">
        <v>2.8165</v>
      </c>
      <c r="G19" s="15">
        <v>5.0046999999999997</v>
      </c>
      <c r="H19" s="38">
        <v>0.9385</v>
      </c>
      <c r="I19" s="38">
        <v>4.0662000000000003</v>
      </c>
      <c r="J19" s="42" t="s">
        <v>70</v>
      </c>
      <c r="K19" s="38">
        <v>3.6337000000000002</v>
      </c>
    </row>
    <row r="20" spans="1:11">
      <c r="A20" s="51" t="s">
        <v>153</v>
      </c>
      <c r="B20" s="42" t="s">
        <v>248</v>
      </c>
      <c r="C20" s="42" t="s">
        <v>248</v>
      </c>
      <c r="D20" s="42" t="s">
        <v>248</v>
      </c>
      <c r="E20" s="42" t="s">
        <v>248</v>
      </c>
      <c r="F20" s="42" t="s">
        <v>248</v>
      </c>
      <c r="G20" s="15">
        <v>22.603300000000001</v>
      </c>
      <c r="H20" s="42" t="s">
        <v>70</v>
      </c>
      <c r="I20" s="38">
        <v>22.1218</v>
      </c>
      <c r="J20" s="38">
        <v>14.532400000000001</v>
      </c>
      <c r="K20" s="38">
        <v>7.5894000000000004</v>
      </c>
    </row>
    <row r="21" spans="1:11">
      <c r="A21" s="51" t="s">
        <v>264</v>
      </c>
      <c r="B21" s="38">
        <v>18.625900000000001</v>
      </c>
      <c r="C21" s="38">
        <v>0.66439999999999999</v>
      </c>
      <c r="D21" s="38">
        <v>17.961500000000001</v>
      </c>
      <c r="E21" s="38">
        <v>14.682399999999999</v>
      </c>
      <c r="F21" s="38">
        <v>3.2789999999999999</v>
      </c>
      <c r="G21" s="15">
        <v>14.3917</v>
      </c>
      <c r="H21" s="38">
        <v>0.89270000000000005</v>
      </c>
      <c r="I21" s="38">
        <v>13.499000000000001</v>
      </c>
      <c r="J21" s="38">
        <v>11.0192</v>
      </c>
      <c r="K21" s="38">
        <v>2.4798</v>
      </c>
    </row>
    <row r="22" spans="1:11">
      <c r="A22" s="51" t="s">
        <v>154</v>
      </c>
      <c r="B22" s="42" t="s">
        <v>248</v>
      </c>
      <c r="C22" s="42" t="s">
        <v>248</v>
      </c>
      <c r="D22" s="42" t="s">
        <v>248</v>
      </c>
      <c r="E22" s="42" t="s">
        <v>248</v>
      </c>
      <c r="F22" s="42" t="s">
        <v>248</v>
      </c>
      <c r="G22" s="15">
        <v>5.5091000000000001</v>
      </c>
      <c r="H22" s="42" t="s">
        <v>70</v>
      </c>
      <c r="I22" s="38">
        <v>5.0250000000000004</v>
      </c>
      <c r="J22" s="38">
        <v>2.3353000000000002</v>
      </c>
      <c r="K22" s="38">
        <v>2.6898</v>
      </c>
    </row>
    <row r="23" spans="1:11">
      <c r="A23" s="51" t="s">
        <v>155</v>
      </c>
      <c r="B23" s="38">
        <v>9.8353000000000002</v>
      </c>
      <c r="C23" s="38">
        <v>0.77280000000000004</v>
      </c>
      <c r="D23" s="38">
        <v>9.0625</v>
      </c>
      <c r="E23" s="42" t="s">
        <v>70</v>
      </c>
      <c r="F23" s="38">
        <v>8.8640000000000008</v>
      </c>
      <c r="G23" s="15">
        <v>9.6716999999999995</v>
      </c>
      <c r="H23" s="38">
        <v>0.70740000000000003</v>
      </c>
      <c r="I23" s="38">
        <v>8.9643999999999995</v>
      </c>
      <c r="J23" s="38">
        <v>0.77239999999999998</v>
      </c>
      <c r="K23" s="38">
        <v>8.1919000000000004</v>
      </c>
    </row>
    <row r="24" spans="1:11">
      <c r="A24" s="51" t="s">
        <v>156</v>
      </c>
      <c r="B24" s="38">
        <v>17.778500000000001</v>
      </c>
      <c r="C24" s="38">
        <v>2.2010999999999998</v>
      </c>
      <c r="D24" s="38">
        <v>15.577400000000001</v>
      </c>
      <c r="E24" s="38">
        <v>4.7038000000000002</v>
      </c>
      <c r="F24" s="38">
        <v>10.8736</v>
      </c>
      <c r="G24" s="15">
        <v>19.426400000000001</v>
      </c>
      <c r="H24" s="38">
        <v>1.2943</v>
      </c>
      <c r="I24" s="38">
        <v>18.132100000000001</v>
      </c>
      <c r="J24" s="38">
        <v>9.0776000000000003</v>
      </c>
      <c r="K24" s="38">
        <v>9.0545000000000009</v>
      </c>
    </row>
    <row r="25" spans="1:11">
      <c r="A25" s="51" t="s">
        <v>157</v>
      </c>
      <c r="B25" s="38">
        <v>5.0018000000000002</v>
      </c>
      <c r="C25" s="42" t="s">
        <v>70</v>
      </c>
      <c r="D25" s="38">
        <v>4.5671999999999997</v>
      </c>
      <c r="E25" s="38">
        <v>1.0601</v>
      </c>
      <c r="F25" s="38">
        <v>3.5070999999999999</v>
      </c>
      <c r="G25" s="15">
        <v>4.1261000000000001</v>
      </c>
      <c r="H25" s="42" t="s">
        <v>70</v>
      </c>
      <c r="I25" s="38">
        <v>4.1261000000000001</v>
      </c>
      <c r="J25" s="38">
        <v>1.7362</v>
      </c>
      <c r="K25" s="38">
        <v>2.3898999999999999</v>
      </c>
    </row>
    <row r="26" spans="1:11">
      <c r="A26" s="51" t="s">
        <v>158</v>
      </c>
      <c r="B26" s="38">
        <v>13.8346</v>
      </c>
      <c r="C26" s="38">
        <v>1.4699</v>
      </c>
      <c r="D26" s="38">
        <v>12.364800000000001</v>
      </c>
      <c r="E26" s="38">
        <v>6.2908999999999997</v>
      </c>
      <c r="F26" s="38">
        <v>6.0738000000000003</v>
      </c>
      <c r="G26" s="15">
        <v>14.1363</v>
      </c>
      <c r="H26" s="38">
        <v>2.5943000000000001</v>
      </c>
      <c r="I26" s="38">
        <v>11.5421</v>
      </c>
      <c r="J26" s="38">
        <v>7.7792000000000003</v>
      </c>
      <c r="K26" s="38">
        <v>3.7627999999999999</v>
      </c>
    </row>
    <row r="27" spans="1:11">
      <c r="A27" s="51" t="s">
        <v>159</v>
      </c>
      <c r="B27" s="38">
        <v>13.7287</v>
      </c>
      <c r="C27" s="38">
        <v>1.9567000000000001</v>
      </c>
      <c r="D27" s="38">
        <v>11.7719</v>
      </c>
      <c r="E27" s="42" t="s">
        <v>70</v>
      </c>
      <c r="F27" s="38">
        <v>11.7719</v>
      </c>
      <c r="G27" s="15">
        <v>13.7608</v>
      </c>
      <c r="H27" s="38">
        <v>2.1524000000000001</v>
      </c>
      <c r="I27" s="38">
        <v>11.608499999999999</v>
      </c>
      <c r="J27" s="38">
        <v>1.1798</v>
      </c>
      <c r="K27" s="38">
        <v>10.428699999999999</v>
      </c>
    </row>
    <row r="28" spans="1:11">
      <c r="A28" s="51" t="s">
        <v>160</v>
      </c>
      <c r="B28" s="42" t="s">
        <v>248</v>
      </c>
      <c r="C28" s="42" t="s">
        <v>248</v>
      </c>
      <c r="D28" s="42" t="s">
        <v>248</v>
      </c>
      <c r="E28" s="42" t="s">
        <v>248</v>
      </c>
      <c r="F28" s="42" t="s">
        <v>248</v>
      </c>
      <c r="G28" s="15">
        <v>10.432700000000001</v>
      </c>
      <c r="H28" s="38">
        <v>0.75819999999999999</v>
      </c>
      <c r="I28" s="38">
        <v>9.6745999999999999</v>
      </c>
      <c r="J28" s="38">
        <v>2.0314999999999999</v>
      </c>
      <c r="K28" s="38">
        <v>7.6430999999999996</v>
      </c>
    </row>
    <row r="29" spans="1:11">
      <c r="A29" s="51" t="s">
        <v>161</v>
      </c>
      <c r="B29" s="38">
        <v>9.6029999999999998</v>
      </c>
      <c r="C29" s="38">
        <v>0.76270000000000004</v>
      </c>
      <c r="D29" s="38">
        <v>8.8402999999999992</v>
      </c>
      <c r="E29" s="42" t="s">
        <v>70</v>
      </c>
      <c r="F29" s="38">
        <v>8.4526000000000003</v>
      </c>
      <c r="G29" s="15">
        <v>13.3947</v>
      </c>
      <c r="H29" s="38">
        <v>1.6606000000000001</v>
      </c>
      <c r="I29" s="38">
        <v>11.7341</v>
      </c>
      <c r="J29" s="38">
        <v>1.3111999999999999</v>
      </c>
      <c r="K29" s="38">
        <v>10.4229</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7.4364999999999997</v>
      </c>
      <c r="C31" s="38">
        <v>0.57599999999999996</v>
      </c>
      <c r="D31" s="38">
        <v>6.8605999999999998</v>
      </c>
      <c r="E31" s="38">
        <v>2.1333000000000002</v>
      </c>
      <c r="F31" s="38">
        <v>4.7272999999999996</v>
      </c>
      <c r="G31" s="15">
        <v>10.025600000000001</v>
      </c>
      <c r="H31" s="38">
        <v>1.5903</v>
      </c>
      <c r="I31" s="38">
        <v>8.4353999999999996</v>
      </c>
      <c r="J31" s="38">
        <v>4.8442999999999996</v>
      </c>
      <c r="K31" s="38">
        <v>3.5910000000000002</v>
      </c>
    </row>
    <row r="32" spans="1:11">
      <c r="A32" s="51" t="s">
        <v>164</v>
      </c>
      <c r="B32" s="38">
        <v>16.570399999999999</v>
      </c>
      <c r="C32" s="38">
        <v>0.90639999999999998</v>
      </c>
      <c r="D32" s="38">
        <v>15.664</v>
      </c>
      <c r="E32" s="38">
        <v>12.0486</v>
      </c>
      <c r="F32" s="38">
        <v>3.6154000000000002</v>
      </c>
      <c r="G32" s="15">
        <v>13.511100000000001</v>
      </c>
      <c r="H32" s="38">
        <v>1.1600999999999999</v>
      </c>
      <c r="I32" s="38">
        <v>12.351000000000001</v>
      </c>
      <c r="J32" s="38">
        <v>9.3881999999999994</v>
      </c>
      <c r="K32" s="38">
        <v>2.9628999999999999</v>
      </c>
    </row>
    <row r="33" spans="1:11">
      <c r="A33" s="19" t="s">
        <v>265</v>
      </c>
      <c r="B33" s="13" t="s">
        <v>248</v>
      </c>
      <c r="C33" s="13" t="s">
        <v>248</v>
      </c>
      <c r="D33" s="13" t="s">
        <v>248</v>
      </c>
      <c r="E33" s="13" t="s">
        <v>248</v>
      </c>
      <c r="F33" s="13" t="s">
        <v>248</v>
      </c>
      <c r="G33" s="20">
        <v>4.5263</v>
      </c>
      <c r="H33" s="13" t="s">
        <v>70</v>
      </c>
      <c r="I33" s="8">
        <v>4.1128</v>
      </c>
      <c r="J33" s="8">
        <v>0.88900000000000001</v>
      </c>
      <c r="K33" s="8">
        <v>3.2238000000000002</v>
      </c>
    </row>
    <row r="34" spans="1:11">
      <c r="A34" s="10" t="s">
        <v>252</v>
      </c>
    </row>
  </sheetData>
  <mergeCells count="3">
    <mergeCell ref="B2:F2"/>
    <mergeCell ref="A2:A3"/>
    <mergeCell ref="G2:K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K34"/>
  <sheetViews>
    <sheetView workbookViewId="0"/>
  </sheetViews>
  <sheetFormatPr defaultRowHeight="15"/>
  <cols>
    <col min="1" max="1" width="26" customWidth="1"/>
    <col min="2" max="11" width="16" customWidth="1"/>
  </cols>
  <sheetData>
    <row r="1" spans="1:11">
      <c r="A1" s="2" t="s">
        <v>47</v>
      </c>
    </row>
    <row r="2" spans="1:11">
      <c r="A2" s="43" t="s">
        <v>229</v>
      </c>
      <c r="B2" s="66">
        <v>2019</v>
      </c>
      <c r="C2" s="45"/>
      <c r="D2" s="45"/>
      <c r="E2" s="45"/>
      <c r="F2" s="45"/>
      <c r="G2" s="66">
        <v>2022</v>
      </c>
      <c r="H2" s="45"/>
      <c r="I2" s="45"/>
      <c r="J2" s="45"/>
      <c r="K2" s="45"/>
    </row>
    <row r="3" spans="1:11" ht="44.25" customHeight="1">
      <c r="A3" s="46"/>
      <c r="B3" s="47" t="s">
        <v>237</v>
      </c>
      <c r="C3" s="48" t="s">
        <v>238</v>
      </c>
      <c r="D3" s="48" t="s">
        <v>239</v>
      </c>
      <c r="E3" s="48" t="s">
        <v>246</v>
      </c>
      <c r="F3" s="48" t="s">
        <v>247</v>
      </c>
      <c r="G3" s="49" t="s">
        <v>237</v>
      </c>
      <c r="H3" s="48" t="s">
        <v>238</v>
      </c>
      <c r="I3" s="48" t="s">
        <v>239</v>
      </c>
      <c r="J3" s="48" t="s">
        <v>246</v>
      </c>
      <c r="K3" s="48" t="s">
        <v>247</v>
      </c>
    </row>
    <row r="4" spans="1:11">
      <c r="A4" s="37" t="s">
        <v>179</v>
      </c>
      <c r="B4" s="38">
        <v>7.7436790000000002</v>
      </c>
      <c r="C4" s="38">
        <v>0.51078900000000005</v>
      </c>
      <c r="D4" s="38">
        <v>7.2328900000000003</v>
      </c>
      <c r="E4" s="38">
        <v>4.0041310000000001</v>
      </c>
      <c r="F4" s="38">
        <v>3.2287590000000002</v>
      </c>
      <c r="G4" s="15">
        <v>9.8897779999999997</v>
      </c>
      <c r="H4" s="38">
        <v>0.60039399999999998</v>
      </c>
      <c r="I4" s="38">
        <v>9.2893840000000001</v>
      </c>
      <c r="J4" s="38">
        <v>5.5503640000000001</v>
      </c>
      <c r="K4" s="38">
        <v>3.73902</v>
      </c>
    </row>
    <row r="5" spans="1:11">
      <c r="A5" s="37" t="s">
        <v>263</v>
      </c>
      <c r="B5" s="38">
        <v>13.792546</v>
      </c>
      <c r="C5" s="38">
        <v>0.80711599999999994</v>
      </c>
      <c r="D5" s="38">
        <v>12.985431</v>
      </c>
      <c r="E5" s="38">
        <v>6.6878520000000004</v>
      </c>
      <c r="F5" s="38">
        <v>6.2975789999999998</v>
      </c>
      <c r="G5" s="15">
        <v>16.992189</v>
      </c>
      <c r="H5" s="38">
        <v>1.113364</v>
      </c>
      <c r="I5" s="38">
        <v>15.878825000000001</v>
      </c>
      <c r="J5" s="38">
        <v>9.8824950000000005</v>
      </c>
      <c r="K5" s="38">
        <v>5.9963309999999996</v>
      </c>
    </row>
    <row r="6" spans="1:11">
      <c r="A6" s="51" t="s">
        <v>139</v>
      </c>
      <c r="B6" s="38">
        <v>14.496746</v>
      </c>
      <c r="C6" s="42" t="s">
        <v>70</v>
      </c>
      <c r="D6" s="38">
        <v>14.001248</v>
      </c>
      <c r="E6" s="38">
        <v>8.5918930000000007</v>
      </c>
      <c r="F6" s="38">
        <v>5.4093549999999997</v>
      </c>
      <c r="G6" s="15">
        <v>23.452404999999999</v>
      </c>
      <c r="H6" s="38">
        <v>1.0119819999999999</v>
      </c>
      <c r="I6" s="38">
        <v>22.440424</v>
      </c>
      <c r="J6" s="38">
        <v>17.043852999999999</v>
      </c>
      <c r="K6" s="38">
        <v>5.3965709999999998</v>
      </c>
    </row>
    <row r="7" spans="1:11">
      <c r="A7" s="51" t="s">
        <v>140</v>
      </c>
      <c r="B7" s="38">
        <v>2.579647</v>
      </c>
      <c r="C7" s="42" t="s">
        <v>70</v>
      </c>
      <c r="D7" s="38">
        <v>2.155243</v>
      </c>
      <c r="E7" s="42" t="s">
        <v>70</v>
      </c>
      <c r="F7" s="38">
        <v>2.0023659999999999</v>
      </c>
      <c r="G7" s="15">
        <v>4.7194060000000002</v>
      </c>
      <c r="H7" s="42" t="s">
        <v>70</v>
      </c>
      <c r="I7" s="38">
        <v>4.5141410000000004</v>
      </c>
      <c r="J7" s="38">
        <v>0.52151099999999995</v>
      </c>
      <c r="K7" s="38">
        <v>3.9926300000000001</v>
      </c>
    </row>
    <row r="8" spans="1:11">
      <c r="A8" s="51" t="s">
        <v>141</v>
      </c>
      <c r="B8" s="38">
        <v>21.905519999999999</v>
      </c>
      <c r="C8" s="38">
        <v>0.91706399999999999</v>
      </c>
      <c r="D8" s="38">
        <v>20.988455999999999</v>
      </c>
      <c r="E8" s="38">
        <v>10.084647</v>
      </c>
      <c r="F8" s="38">
        <v>10.903809000000001</v>
      </c>
      <c r="G8" s="15">
        <v>24.017392999999998</v>
      </c>
      <c r="H8" s="38">
        <v>1.3087249999999999</v>
      </c>
      <c r="I8" s="38">
        <v>22.708669</v>
      </c>
      <c r="J8" s="38">
        <v>11.845689</v>
      </c>
      <c r="K8" s="38">
        <v>10.86298</v>
      </c>
    </row>
    <row r="9" spans="1:11">
      <c r="A9" s="51" t="s">
        <v>142</v>
      </c>
      <c r="B9" s="38">
        <v>5.1489240000000001</v>
      </c>
      <c r="C9" s="38">
        <v>0.94169099999999994</v>
      </c>
      <c r="D9" s="38">
        <v>4.2072339999999997</v>
      </c>
      <c r="E9" s="42" t="s">
        <v>70</v>
      </c>
      <c r="F9" s="38">
        <v>3.777291</v>
      </c>
      <c r="G9" s="15">
        <v>6.2525440000000003</v>
      </c>
      <c r="H9" s="38">
        <v>0.90191900000000003</v>
      </c>
      <c r="I9" s="38">
        <v>5.3506260000000001</v>
      </c>
      <c r="J9" s="38">
        <v>1.2402439999999999</v>
      </c>
      <c r="K9" s="38">
        <v>4.1103820000000004</v>
      </c>
    </row>
    <row r="10" spans="1:11">
      <c r="A10" s="51" t="s">
        <v>143</v>
      </c>
      <c r="B10" s="38">
        <v>24.973306999999998</v>
      </c>
      <c r="C10" s="38">
        <v>3.4932150000000002</v>
      </c>
      <c r="D10" s="38">
        <v>21.480091999999999</v>
      </c>
      <c r="E10" s="38">
        <v>8.7848199999999999</v>
      </c>
      <c r="F10" s="38">
        <v>12.695271999999999</v>
      </c>
      <c r="G10" s="15">
        <v>23.195356</v>
      </c>
      <c r="H10" s="38">
        <v>3.959883</v>
      </c>
      <c r="I10" s="38">
        <v>19.235472999999999</v>
      </c>
      <c r="J10" s="38">
        <v>10.570546</v>
      </c>
      <c r="K10" s="38">
        <v>8.6649270000000005</v>
      </c>
    </row>
    <row r="11" spans="1:11">
      <c r="A11" s="51" t="s">
        <v>144</v>
      </c>
      <c r="B11" s="38">
        <v>9.3667339999999992</v>
      </c>
      <c r="C11" s="38">
        <v>1.4811240000000001</v>
      </c>
      <c r="D11" s="38">
        <v>7.8856099999999998</v>
      </c>
      <c r="E11" s="38">
        <v>4.4745710000000001</v>
      </c>
      <c r="F11" s="38">
        <v>3.4110390000000002</v>
      </c>
      <c r="G11" s="15">
        <v>14.812526</v>
      </c>
      <c r="H11" s="38">
        <v>1.812576</v>
      </c>
      <c r="I11" s="38">
        <v>12.99995</v>
      </c>
      <c r="J11" s="38">
        <v>8.9079130000000006</v>
      </c>
      <c r="K11" s="38">
        <v>4.0920360000000002</v>
      </c>
    </row>
    <row r="12" spans="1:11">
      <c r="A12" s="51" t="s">
        <v>145</v>
      </c>
      <c r="B12" s="38">
        <v>11.705538000000001</v>
      </c>
      <c r="C12" s="38">
        <v>0.65687200000000001</v>
      </c>
      <c r="D12" s="38">
        <v>11.048667</v>
      </c>
      <c r="E12" s="38">
        <v>3.6516850000000001</v>
      </c>
      <c r="F12" s="38">
        <v>7.3969820000000004</v>
      </c>
      <c r="G12" s="15">
        <v>20.666751000000001</v>
      </c>
      <c r="H12" s="42" t="s">
        <v>70</v>
      </c>
      <c r="I12" s="38">
        <v>20.182449999999999</v>
      </c>
      <c r="J12" s="38">
        <v>5.0281510000000003</v>
      </c>
      <c r="K12" s="38">
        <v>15.154299</v>
      </c>
    </row>
    <row r="13" spans="1:11">
      <c r="A13" s="51" t="s">
        <v>146</v>
      </c>
      <c r="B13" s="38">
        <v>15.345088000000001</v>
      </c>
      <c r="C13" s="38">
        <v>0.84251799999999999</v>
      </c>
      <c r="D13" s="38">
        <v>14.502568999999999</v>
      </c>
      <c r="E13" s="38">
        <v>10.718814</v>
      </c>
      <c r="F13" s="38">
        <v>3.7837559999999999</v>
      </c>
      <c r="G13" s="15">
        <v>13.809044999999999</v>
      </c>
      <c r="H13" s="38">
        <v>0.85466699999999995</v>
      </c>
      <c r="I13" s="38">
        <v>12.954378</v>
      </c>
      <c r="J13" s="38">
        <v>10.139817000000001</v>
      </c>
      <c r="K13" s="38">
        <v>2.8145609999999999</v>
      </c>
    </row>
    <row r="14" spans="1:11">
      <c r="A14" s="51" t="s">
        <v>147</v>
      </c>
      <c r="B14" s="38">
        <v>11.644195</v>
      </c>
      <c r="C14" s="38">
        <v>0.87982000000000005</v>
      </c>
      <c r="D14" s="38">
        <v>10.764374</v>
      </c>
      <c r="E14" s="38">
        <v>2.7043720000000002</v>
      </c>
      <c r="F14" s="38">
        <v>8.0600020000000008</v>
      </c>
      <c r="G14" s="15">
        <v>10.483408000000001</v>
      </c>
      <c r="H14" s="38">
        <v>1.204774</v>
      </c>
      <c r="I14" s="38">
        <v>9.2786349999999995</v>
      </c>
      <c r="J14" s="38">
        <v>4.0516870000000003</v>
      </c>
      <c r="K14" s="38">
        <v>5.2269480000000001</v>
      </c>
    </row>
    <row r="15" spans="1:11">
      <c r="A15" s="51" t="s">
        <v>148</v>
      </c>
      <c r="B15" s="38">
        <v>46.621274</v>
      </c>
      <c r="C15" s="38">
        <v>1.673119</v>
      </c>
      <c r="D15" s="38">
        <v>44.948155</v>
      </c>
      <c r="E15" s="38">
        <v>33.462615999999997</v>
      </c>
      <c r="F15" s="38">
        <v>11.485538999999999</v>
      </c>
      <c r="G15" s="15">
        <v>51.020246999999998</v>
      </c>
      <c r="H15" s="38">
        <v>1.198412</v>
      </c>
      <c r="I15" s="38">
        <v>49.821834000000003</v>
      </c>
      <c r="J15" s="38">
        <v>34.313414000000002</v>
      </c>
      <c r="K15" s="38">
        <v>15.508419999999999</v>
      </c>
    </row>
    <row r="16" spans="1:11">
      <c r="A16" s="51" t="s">
        <v>149</v>
      </c>
      <c r="B16" s="38">
        <v>25.720723</v>
      </c>
      <c r="C16" s="38">
        <v>1.000478</v>
      </c>
      <c r="D16" s="38">
        <v>24.720244999999998</v>
      </c>
      <c r="E16" s="38">
        <v>18.384309999999999</v>
      </c>
      <c r="F16" s="38">
        <v>6.3359350000000001</v>
      </c>
      <c r="G16" s="15">
        <v>26.755960000000002</v>
      </c>
      <c r="H16" s="38">
        <v>1.1472249999999999</v>
      </c>
      <c r="I16" s="38">
        <v>25.608733999999998</v>
      </c>
      <c r="J16" s="38">
        <v>19.804845</v>
      </c>
      <c r="K16" s="38">
        <v>5.80389</v>
      </c>
    </row>
    <row r="17" spans="1:11">
      <c r="A17" s="51" t="s">
        <v>150</v>
      </c>
      <c r="B17" s="38">
        <v>14.025945</v>
      </c>
      <c r="C17" s="38">
        <v>0.62945799999999996</v>
      </c>
      <c r="D17" s="38">
        <v>13.396487</v>
      </c>
      <c r="E17" s="38">
        <v>9.4966150000000003</v>
      </c>
      <c r="F17" s="38">
        <v>3.8998719999999998</v>
      </c>
      <c r="G17" s="15">
        <v>17.758977999999999</v>
      </c>
      <c r="H17" s="38">
        <v>0.73672000000000004</v>
      </c>
      <c r="I17" s="38">
        <v>17.022258000000001</v>
      </c>
      <c r="J17" s="38">
        <v>14.848125</v>
      </c>
      <c r="K17" s="38">
        <v>2.1741329999999999</v>
      </c>
    </row>
    <row r="18" spans="1:11">
      <c r="A18" s="51" t="s">
        <v>151</v>
      </c>
      <c r="B18" s="38">
        <v>9.9860070000000007</v>
      </c>
      <c r="C18" s="38">
        <v>1.34083</v>
      </c>
      <c r="D18" s="38">
        <v>8.6451759999999993</v>
      </c>
      <c r="E18" s="38">
        <v>0.73402500000000004</v>
      </c>
      <c r="F18" s="38">
        <v>7.9111510000000003</v>
      </c>
      <c r="G18" s="15">
        <v>13.842226</v>
      </c>
      <c r="H18" s="38">
        <v>1.7716099999999999</v>
      </c>
      <c r="I18" s="38">
        <v>12.070615999999999</v>
      </c>
      <c r="J18" s="42" t="s">
        <v>70</v>
      </c>
      <c r="K18" s="38">
        <v>11.929216</v>
      </c>
    </row>
    <row r="19" spans="1:11">
      <c r="A19" s="51" t="s">
        <v>152</v>
      </c>
      <c r="B19" s="38">
        <v>5.3210699999999997</v>
      </c>
      <c r="C19" s="38">
        <v>0.63894099999999998</v>
      </c>
      <c r="D19" s="38">
        <v>4.6821289999999998</v>
      </c>
      <c r="E19" s="38">
        <v>0.74235399999999996</v>
      </c>
      <c r="F19" s="38">
        <v>3.939775</v>
      </c>
      <c r="G19" s="15">
        <v>5.099596</v>
      </c>
      <c r="H19" s="42" t="s">
        <v>70</v>
      </c>
      <c r="I19" s="38">
        <v>5.099596</v>
      </c>
      <c r="J19" s="38">
        <v>0.74292199999999997</v>
      </c>
      <c r="K19" s="38">
        <v>4.3566739999999999</v>
      </c>
    </row>
    <row r="20" spans="1:11">
      <c r="A20" s="51" t="s">
        <v>153</v>
      </c>
      <c r="B20" s="38">
        <v>26.478342000000001</v>
      </c>
      <c r="C20" s="42" t="s">
        <v>70</v>
      </c>
      <c r="D20" s="38">
        <v>26.333924</v>
      </c>
      <c r="E20" s="38">
        <v>18.930676999999999</v>
      </c>
      <c r="F20" s="38">
        <v>7.4032470000000004</v>
      </c>
      <c r="G20" s="15">
        <v>42.271957999999998</v>
      </c>
      <c r="H20" s="38">
        <v>0.74548700000000001</v>
      </c>
      <c r="I20" s="38">
        <v>41.526471000000001</v>
      </c>
      <c r="J20" s="38">
        <v>34.021560000000001</v>
      </c>
      <c r="K20" s="38">
        <v>7.5049099999999997</v>
      </c>
    </row>
    <row r="21" spans="1:11">
      <c r="A21" s="51" t="s">
        <v>264</v>
      </c>
      <c r="B21" s="38">
        <v>15.035406</v>
      </c>
      <c r="C21" s="38">
        <v>0.64763499999999996</v>
      </c>
      <c r="D21" s="38">
        <v>14.387771000000001</v>
      </c>
      <c r="E21" s="38">
        <v>11.484244</v>
      </c>
      <c r="F21" s="38">
        <v>2.9035259999999998</v>
      </c>
      <c r="G21" s="22" t="s">
        <v>248</v>
      </c>
      <c r="H21" s="42" t="s">
        <v>248</v>
      </c>
      <c r="I21" s="42" t="s">
        <v>248</v>
      </c>
      <c r="J21" s="42" t="s">
        <v>248</v>
      </c>
      <c r="K21" s="42" t="s">
        <v>248</v>
      </c>
    </row>
    <row r="22" spans="1:11">
      <c r="A22" s="51" t="s">
        <v>154</v>
      </c>
      <c r="B22" s="38">
        <v>4.7817829999999999</v>
      </c>
      <c r="C22" s="42" t="s">
        <v>70</v>
      </c>
      <c r="D22" s="38">
        <v>4.6261999999999999</v>
      </c>
      <c r="E22" s="38">
        <v>1.2905770000000001</v>
      </c>
      <c r="F22" s="38">
        <v>3.3356219999999999</v>
      </c>
      <c r="G22" s="15">
        <v>11.176231</v>
      </c>
      <c r="H22" s="42" t="s">
        <v>70</v>
      </c>
      <c r="I22" s="38">
        <v>10.737615999999999</v>
      </c>
      <c r="J22" s="38">
        <v>4.9616899999999999</v>
      </c>
      <c r="K22" s="38">
        <v>5.775925</v>
      </c>
    </row>
    <row r="23" spans="1:11">
      <c r="A23" s="51" t="s">
        <v>155</v>
      </c>
      <c r="B23" s="38">
        <v>9.2781649999999996</v>
      </c>
      <c r="C23" s="42" t="s">
        <v>70</v>
      </c>
      <c r="D23" s="38">
        <v>8.9122579999999996</v>
      </c>
      <c r="E23" s="42" t="s">
        <v>70</v>
      </c>
      <c r="F23" s="38">
        <v>8.5252579999999991</v>
      </c>
      <c r="G23" s="15">
        <v>6.8026489999999997</v>
      </c>
      <c r="H23" s="38">
        <v>1.225662</v>
      </c>
      <c r="I23" s="38">
        <v>5.5769869999999999</v>
      </c>
      <c r="J23" s="38">
        <v>0.55046399999999995</v>
      </c>
      <c r="K23" s="38">
        <v>5.0265219999999999</v>
      </c>
    </row>
    <row r="24" spans="1:11">
      <c r="A24" s="51" t="s">
        <v>156</v>
      </c>
      <c r="B24" s="38">
        <v>23.166350000000001</v>
      </c>
      <c r="C24" s="38">
        <v>1.0033909999999999</v>
      </c>
      <c r="D24" s="38">
        <v>22.162959000000001</v>
      </c>
      <c r="E24" s="38">
        <v>15.31911</v>
      </c>
      <c r="F24" s="38">
        <v>6.8438489999999996</v>
      </c>
      <c r="G24" s="15">
        <v>33.043219999999998</v>
      </c>
      <c r="H24" s="38">
        <v>1.720917</v>
      </c>
      <c r="I24" s="38">
        <v>31.322303999999999</v>
      </c>
      <c r="J24" s="38">
        <v>21.511842000000001</v>
      </c>
      <c r="K24" s="38">
        <v>9.8104619999999993</v>
      </c>
    </row>
    <row r="25" spans="1:11">
      <c r="A25" s="51" t="s">
        <v>157</v>
      </c>
      <c r="B25" s="38">
        <v>6.1653099999999998</v>
      </c>
      <c r="C25" s="38">
        <v>0.63914499999999996</v>
      </c>
      <c r="D25" s="38">
        <v>5.5261649999999998</v>
      </c>
      <c r="E25" s="38">
        <v>1.500097</v>
      </c>
      <c r="F25" s="38">
        <v>4.0260680000000004</v>
      </c>
      <c r="G25" s="15">
        <v>9.5316150000000004</v>
      </c>
      <c r="H25" s="42" t="s">
        <v>70</v>
      </c>
      <c r="I25" s="38">
        <v>9.2691619999999997</v>
      </c>
      <c r="J25" s="38">
        <v>3.5342910000000001</v>
      </c>
      <c r="K25" s="38">
        <v>5.7348720000000002</v>
      </c>
    </row>
    <row r="26" spans="1:11">
      <c r="A26" s="51" t="s">
        <v>158</v>
      </c>
      <c r="B26" s="38">
        <v>14.643363000000001</v>
      </c>
      <c r="C26" s="38">
        <v>1.447751</v>
      </c>
      <c r="D26" s="38">
        <v>13.195612000000001</v>
      </c>
      <c r="E26" s="38">
        <v>8.4049779999999998</v>
      </c>
      <c r="F26" s="38">
        <v>4.7906339999999998</v>
      </c>
      <c r="G26" s="15">
        <v>13.452951000000001</v>
      </c>
      <c r="H26" s="38">
        <v>1.0044489999999999</v>
      </c>
      <c r="I26" s="38">
        <v>12.448503000000001</v>
      </c>
      <c r="J26" s="38">
        <v>8.4246789999999994</v>
      </c>
      <c r="K26" s="38">
        <v>4.0238230000000001</v>
      </c>
    </row>
    <row r="27" spans="1:11">
      <c r="A27" s="51" t="s">
        <v>159</v>
      </c>
      <c r="B27" s="38">
        <v>14.119899999999999</v>
      </c>
      <c r="C27" s="38">
        <v>0.94262199999999996</v>
      </c>
      <c r="D27" s="38">
        <v>13.177279</v>
      </c>
      <c r="E27" s="42" t="s">
        <v>70</v>
      </c>
      <c r="F27" s="38">
        <v>12.702294</v>
      </c>
      <c r="G27" s="15">
        <v>11.408412999999999</v>
      </c>
      <c r="H27" s="38">
        <v>1.615713</v>
      </c>
      <c r="I27" s="38">
        <v>9.7927</v>
      </c>
      <c r="J27" s="38">
        <v>1.803882</v>
      </c>
      <c r="K27" s="38">
        <v>7.9888180000000002</v>
      </c>
    </row>
    <row r="28" spans="1:11">
      <c r="A28" s="51" t="s">
        <v>160</v>
      </c>
      <c r="B28" s="38">
        <v>11.951449999999999</v>
      </c>
      <c r="C28" s="38">
        <v>0.78897700000000004</v>
      </c>
      <c r="D28" s="38">
        <v>11.162473</v>
      </c>
      <c r="E28" s="38">
        <v>1.678836</v>
      </c>
      <c r="F28" s="38">
        <v>9.4836369999999999</v>
      </c>
      <c r="G28" s="15">
        <v>17.217492</v>
      </c>
      <c r="H28" s="38">
        <v>0.67225699999999999</v>
      </c>
      <c r="I28" s="38">
        <v>16.545235000000002</v>
      </c>
      <c r="J28" s="38">
        <v>5.3967359999999998</v>
      </c>
      <c r="K28" s="38">
        <v>11.148498999999999</v>
      </c>
    </row>
    <row r="29" spans="1:11">
      <c r="A29" s="51" t="s">
        <v>161</v>
      </c>
      <c r="B29" s="38">
        <v>12.139478</v>
      </c>
      <c r="C29" s="38">
        <v>0.77309499999999998</v>
      </c>
      <c r="D29" s="38">
        <v>11.366382</v>
      </c>
      <c r="E29" s="38">
        <v>1.6222620000000001</v>
      </c>
      <c r="F29" s="38">
        <v>9.7441200000000006</v>
      </c>
      <c r="G29" s="15">
        <v>12.051748999999999</v>
      </c>
      <c r="H29" s="42" t="s">
        <v>70</v>
      </c>
      <c r="I29" s="38">
        <v>11.560282000000001</v>
      </c>
      <c r="J29" s="38">
        <v>2.3472279999999999</v>
      </c>
      <c r="K29" s="38">
        <v>9.2130530000000004</v>
      </c>
    </row>
    <row r="30" spans="1:11">
      <c r="A30" s="51" t="s">
        <v>162</v>
      </c>
      <c r="B30" s="42" t="s">
        <v>248</v>
      </c>
      <c r="C30" s="42" t="s">
        <v>248</v>
      </c>
      <c r="D30" s="42" t="s">
        <v>248</v>
      </c>
      <c r="E30" s="42" t="s">
        <v>248</v>
      </c>
      <c r="F30" s="42" t="s">
        <v>248</v>
      </c>
      <c r="G30" s="22" t="s">
        <v>248</v>
      </c>
      <c r="H30" s="42" t="s">
        <v>248</v>
      </c>
      <c r="I30" s="42" t="s">
        <v>248</v>
      </c>
      <c r="J30" s="42" t="s">
        <v>248</v>
      </c>
      <c r="K30" s="42" t="s">
        <v>248</v>
      </c>
    </row>
    <row r="31" spans="1:11">
      <c r="A31" s="51" t="s">
        <v>163</v>
      </c>
      <c r="B31" s="38">
        <v>11.896437000000001</v>
      </c>
      <c r="C31" s="38">
        <v>1.990551</v>
      </c>
      <c r="D31" s="38">
        <v>9.9058849999999996</v>
      </c>
      <c r="E31" s="38">
        <v>6.078036</v>
      </c>
      <c r="F31" s="38">
        <v>3.8278490000000001</v>
      </c>
      <c r="G31" s="15">
        <v>14.928248</v>
      </c>
      <c r="H31" s="38">
        <v>2.1591680000000002</v>
      </c>
      <c r="I31" s="38">
        <v>12.769080000000001</v>
      </c>
      <c r="J31" s="38">
        <v>4.4916960000000001</v>
      </c>
      <c r="K31" s="38">
        <v>8.2773839999999996</v>
      </c>
    </row>
    <row r="32" spans="1:11">
      <c r="A32" s="51" t="s">
        <v>164</v>
      </c>
      <c r="B32" s="38">
        <v>10.493672999999999</v>
      </c>
      <c r="C32" s="38">
        <v>0.56999</v>
      </c>
      <c r="D32" s="38">
        <v>9.9236830000000005</v>
      </c>
      <c r="E32" s="38">
        <v>6.7956019999999997</v>
      </c>
      <c r="F32" s="38">
        <v>3.1280809999999999</v>
      </c>
      <c r="G32" s="15">
        <v>13.678788000000001</v>
      </c>
      <c r="H32" s="38">
        <v>1.178558</v>
      </c>
      <c r="I32" s="38">
        <v>12.50023</v>
      </c>
      <c r="J32" s="38">
        <v>9.3449209999999994</v>
      </c>
      <c r="K32" s="38">
        <v>3.1553100000000001</v>
      </c>
    </row>
    <row r="33" spans="1:11">
      <c r="A33" s="19" t="s">
        <v>265</v>
      </c>
      <c r="B33" s="8">
        <v>5.507339</v>
      </c>
      <c r="C33" s="13" t="s">
        <v>70</v>
      </c>
      <c r="D33" s="8">
        <v>5.026802</v>
      </c>
      <c r="E33" s="8">
        <v>1.5289950000000001</v>
      </c>
      <c r="F33" s="8">
        <v>3.4978069999999999</v>
      </c>
      <c r="G33" s="20">
        <v>5.534097</v>
      </c>
      <c r="H33" s="13" t="s">
        <v>70</v>
      </c>
      <c r="I33" s="8">
        <v>5.3007970000000002</v>
      </c>
      <c r="J33" s="8">
        <v>2.0687129999999998</v>
      </c>
      <c r="K33" s="8">
        <v>3.232084</v>
      </c>
    </row>
    <row r="34" spans="1:11">
      <c r="A34" s="10" t="s">
        <v>252</v>
      </c>
    </row>
  </sheetData>
  <mergeCells count="3">
    <mergeCell ref="B2:F2"/>
    <mergeCell ref="A2:A3"/>
    <mergeCell ref="G2:K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F38"/>
  <sheetViews>
    <sheetView workbookViewId="0"/>
  </sheetViews>
  <sheetFormatPr defaultRowHeight="15"/>
  <cols>
    <col min="1" max="1" width="39" customWidth="1"/>
    <col min="2" max="6" width="23" customWidth="1"/>
  </cols>
  <sheetData>
    <row r="1" spans="1:6">
      <c r="A1" s="2" t="s">
        <v>47</v>
      </c>
    </row>
    <row r="2" spans="1:6">
      <c r="A2" s="43" t="s">
        <v>229</v>
      </c>
      <c r="B2" s="66">
        <v>2024</v>
      </c>
      <c r="C2" s="45"/>
      <c r="D2" s="45"/>
      <c r="E2" s="45"/>
      <c r="F2" s="45"/>
    </row>
    <row r="3" spans="1:6" ht="29.45" customHeight="1">
      <c r="A3" s="46"/>
      <c r="B3" s="47" t="s">
        <v>237</v>
      </c>
      <c r="C3" s="47" t="s">
        <v>238</v>
      </c>
      <c r="D3" s="48" t="s">
        <v>239</v>
      </c>
      <c r="E3" s="48" t="s">
        <v>246</v>
      </c>
      <c r="F3" s="48" t="s">
        <v>247</v>
      </c>
    </row>
    <row r="4" spans="1:6">
      <c r="A4" s="37" t="s">
        <v>179</v>
      </c>
      <c r="B4" s="38">
        <v>11.128256</v>
      </c>
      <c r="C4" s="38">
        <v>0.84306400000000004</v>
      </c>
      <c r="D4" s="38">
        <v>10.285192</v>
      </c>
      <c r="E4" s="38">
        <v>6.4572620000000001</v>
      </c>
      <c r="F4" s="38">
        <v>3.8279299999999998</v>
      </c>
    </row>
    <row r="5" spans="1:6">
      <c r="A5" s="37" t="s">
        <v>263</v>
      </c>
      <c r="B5" s="38">
        <v>19.879580000000001</v>
      </c>
      <c r="C5" s="38">
        <v>1.7240770000000001</v>
      </c>
      <c r="D5" s="38">
        <v>18.155503</v>
      </c>
      <c r="E5" s="38">
        <v>11.905993</v>
      </c>
      <c r="F5" s="38">
        <v>6.2495099999999999</v>
      </c>
    </row>
    <row r="6" spans="1:6">
      <c r="A6" s="51" t="s">
        <v>139</v>
      </c>
      <c r="B6" s="38">
        <v>21.173023000000001</v>
      </c>
      <c r="C6" s="38">
        <v>0.84523999999999999</v>
      </c>
      <c r="D6" s="38">
        <v>20.327783</v>
      </c>
      <c r="E6" s="38">
        <v>14.856964</v>
      </c>
      <c r="F6" s="38">
        <v>5.4708189999999997</v>
      </c>
    </row>
    <row r="7" spans="1:6">
      <c r="A7" s="51" t="s">
        <v>140</v>
      </c>
      <c r="B7" s="38">
        <v>6.8173269999999997</v>
      </c>
      <c r="C7" s="42" t="s">
        <v>70</v>
      </c>
      <c r="D7" s="38">
        <v>6.6929369999999997</v>
      </c>
      <c r="E7" s="38">
        <v>0.75519999999999998</v>
      </c>
      <c r="F7" s="38">
        <v>5.9377370000000003</v>
      </c>
    </row>
    <row r="8" spans="1:6">
      <c r="A8" s="51" t="s">
        <v>141</v>
      </c>
      <c r="B8" s="38">
        <v>32.498612000000001</v>
      </c>
      <c r="C8" s="38">
        <v>3.3705989999999999</v>
      </c>
      <c r="D8" s="38">
        <v>29.128012999999999</v>
      </c>
      <c r="E8" s="38">
        <v>19.104620000000001</v>
      </c>
      <c r="F8" s="38">
        <v>10.023393</v>
      </c>
    </row>
    <row r="9" spans="1:6">
      <c r="A9" s="51" t="s">
        <v>142</v>
      </c>
      <c r="B9" s="38">
        <v>12.496302999999999</v>
      </c>
      <c r="C9" s="38">
        <v>1.8943719999999999</v>
      </c>
      <c r="D9" s="38">
        <v>10.601931</v>
      </c>
      <c r="E9" s="38">
        <v>1.4241630000000001</v>
      </c>
      <c r="F9" s="38">
        <v>9.1777680000000004</v>
      </c>
    </row>
    <row r="10" spans="1:6">
      <c r="A10" s="51" t="s">
        <v>143</v>
      </c>
      <c r="B10" s="38">
        <v>27.181386</v>
      </c>
      <c r="C10" s="38">
        <v>3.5292780000000001</v>
      </c>
      <c r="D10" s="38">
        <v>23.652108999999999</v>
      </c>
      <c r="E10" s="38">
        <v>11.420852999999999</v>
      </c>
      <c r="F10" s="38">
        <v>12.231256</v>
      </c>
    </row>
    <row r="11" spans="1:6">
      <c r="A11" s="51" t="s">
        <v>144</v>
      </c>
      <c r="B11" s="38">
        <v>18.167044000000001</v>
      </c>
      <c r="C11" s="38">
        <v>1.7351030000000001</v>
      </c>
      <c r="D11" s="38">
        <v>16.431940999999998</v>
      </c>
      <c r="E11" s="38">
        <v>10.863702</v>
      </c>
      <c r="F11" s="38">
        <v>5.5682400000000003</v>
      </c>
    </row>
    <row r="12" spans="1:6">
      <c r="A12" s="51" t="s">
        <v>145</v>
      </c>
      <c r="B12" s="38">
        <v>25.411044</v>
      </c>
      <c r="C12" s="38">
        <v>4.6268630000000002</v>
      </c>
      <c r="D12" s="38">
        <v>20.784181</v>
      </c>
      <c r="E12" s="38">
        <v>7.570036</v>
      </c>
      <c r="F12" s="38">
        <v>13.214145</v>
      </c>
    </row>
    <row r="13" spans="1:6">
      <c r="A13" s="51" t="s">
        <v>146</v>
      </c>
      <c r="B13" s="38">
        <v>16.029287</v>
      </c>
      <c r="C13" s="38">
        <v>0.85601700000000003</v>
      </c>
      <c r="D13" s="38">
        <v>15.17327</v>
      </c>
      <c r="E13" s="38">
        <v>12.479509999999999</v>
      </c>
      <c r="F13" s="38">
        <v>2.6937609999999999</v>
      </c>
    </row>
    <row r="14" spans="1:6">
      <c r="A14" s="51" t="s">
        <v>147</v>
      </c>
      <c r="B14" s="38">
        <v>8.0093250000000005</v>
      </c>
      <c r="C14" s="42" t="s">
        <v>70</v>
      </c>
      <c r="D14" s="38">
        <v>7.7383090000000001</v>
      </c>
      <c r="E14" s="38">
        <v>0.90936499999999998</v>
      </c>
      <c r="F14" s="38">
        <v>6.8289439999999999</v>
      </c>
    </row>
    <row r="15" spans="1:6">
      <c r="A15" s="51" t="s">
        <v>148</v>
      </c>
      <c r="B15" s="38">
        <v>51.968344000000002</v>
      </c>
      <c r="C15" s="38">
        <v>3.2890480000000002</v>
      </c>
      <c r="D15" s="38">
        <v>48.679296000000001</v>
      </c>
      <c r="E15" s="38">
        <v>36.543990000000001</v>
      </c>
      <c r="F15" s="38">
        <v>12.135306</v>
      </c>
    </row>
    <row r="16" spans="1:6">
      <c r="A16" s="51" t="s">
        <v>149</v>
      </c>
      <c r="B16" s="38">
        <v>29.592846999999999</v>
      </c>
      <c r="C16" s="38">
        <v>4.7090560000000004</v>
      </c>
      <c r="D16" s="38">
        <v>24.883790999999999</v>
      </c>
      <c r="E16" s="38">
        <v>19.473046</v>
      </c>
      <c r="F16" s="38">
        <v>5.4107440000000002</v>
      </c>
    </row>
    <row r="17" spans="1:6">
      <c r="A17" s="51" t="s">
        <v>150</v>
      </c>
      <c r="B17" s="38">
        <v>14.612501</v>
      </c>
      <c r="C17" s="38">
        <v>0.88397400000000004</v>
      </c>
      <c r="D17" s="38">
        <v>13.728527</v>
      </c>
      <c r="E17" s="38">
        <v>11.068351</v>
      </c>
      <c r="F17" s="38">
        <v>2.6601759999999999</v>
      </c>
    </row>
    <row r="18" spans="1:6">
      <c r="A18" s="51" t="s">
        <v>151</v>
      </c>
      <c r="B18" s="38">
        <v>16.607764</v>
      </c>
      <c r="C18" s="38">
        <v>1.998345</v>
      </c>
      <c r="D18" s="38">
        <v>14.60942</v>
      </c>
      <c r="E18" s="38">
        <v>3.8588089999999999</v>
      </c>
      <c r="F18" s="38">
        <v>10.750610999999999</v>
      </c>
    </row>
    <row r="19" spans="1:6">
      <c r="A19" s="51" t="s">
        <v>152</v>
      </c>
      <c r="B19" s="38">
        <v>7.7264439999999999</v>
      </c>
      <c r="C19" s="42" t="s">
        <v>70</v>
      </c>
      <c r="D19" s="38">
        <v>7.7264439999999999</v>
      </c>
      <c r="E19" s="38">
        <v>1.548978</v>
      </c>
      <c r="F19" s="38">
        <v>6.1774659999999999</v>
      </c>
    </row>
    <row r="20" spans="1:6">
      <c r="A20" s="51" t="s">
        <v>153</v>
      </c>
      <c r="B20" s="38">
        <v>44.792617999999997</v>
      </c>
      <c r="C20" s="38">
        <v>1.019809</v>
      </c>
      <c r="D20" s="38">
        <v>43.772807999999998</v>
      </c>
      <c r="E20" s="38">
        <v>39.71246</v>
      </c>
      <c r="F20" s="38">
        <v>4.0603480000000003</v>
      </c>
    </row>
    <row r="21" spans="1:6">
      <c r="A21" s="51" t="s">
        <v>264</v>
      </c>
      <c r="B21" s="42" t="s">
        <v>248</v>
      </c>
      <c r="C21" s="42" t="s">
        <v>248</v>
      </c>
      <c r="D21" s="42" t="s">
        <v>248</v>
      </c>
      <c r="E21" s="42" t="s">
        <v>248</v>
      </c>
      <c r="F21" s="42" t="s">
        <v>248</v>
      </c>
    </row>
    <row r="22" spans="1:6">
      <c r="A22" s="51" t="s">
        <v>154</v>
      </c>
      <c r="B22" s="38">
        <v>11.661754</v>
      </c>
      <c r="C22" s="42" t="s">
        <v>70</v>
      </c>
      <c r="D22" s="38">
        <v>11.661754</v>
      </c>
      <c r="E22" s="38">
        <v>4.1483150000000002</v>
      </c>
      <c r="F22" s="38">
        <v>7.513439</v>
      </c>
    </row>
    <row r="23" spans="1:6">
      <c r="A23" s="51" t="s">
        <v>155</v>
      </c>
      <c r="B23" s="38">
        <v>7.801145</v>
      </c>
      <c r="C23" s="38">
        <v>0.93891899999999995</v>
      </c>
      <c r="D23" s="38">
        <v>6.8622259999999997</v>
      </c>
      <c r="E23" s="38">
        <v>1.1945440000000001</v>
      </c>
      <c r="F23" s="38">
        <v>5.6676830000000002</v>
      </c>
    </row>
    <row r="24" spans="1:6">
      <c r="A24" s="51" t="s">
        <v>156</v>
      </c>
      <c r="B24" s="38">
        <v>41.253011999999998</v>
      </c>
      <c r="C24" s="38">
        <v>1.8981840000000001</v>
      </c>
      <c r="D24" s="38">
        <v>39.354827999999998</v>
      </c>
      <c r="E24" s="38">
        <v>28.760937999999999</v>
      </c>
      <c r="F24" s="38">
        <v>10.593890999999999</v>
      </c>
    </row>
    <row r="25" spans="1:6">
      <c r="A25" s="51" t="s">
        <v>157</v>
      </c>
      <c r="B25" s="38">
        <v>15.937548</v>
      </c>
      <c r="C25" s="38">
        <v>2.1967110000000001</v>
      </c>
      <c r="D25" s="38">
        <v>13.740836</v>
      </c>
      <c r="E25" s="38">
        <v>2.9968889999999999</v>
      </c>
      <c r="F25" s="38">
        <v>10.743948</v>
      </c>
    </row>
    <row r="26" spans="1:6">
      <c r="A26" s="51" t="s">
        <v>158</v>
      </c>
      <c r="B26" s="38">
        <v>11.00849</v>
      </c>
      <c r="C26" s="38">
        <v>0.68427400000000005</v>
      </c>
      <c r="D26" s="38">
        <v>10.324215000000001</v>
      </c>
      <c r="E26" s="38">
        <v>8.36097</v>
      </c>
      <c r="F26" s="38">
        <v>1.9632449999999999</v>
      </c>
    </row>
    <row r="27" spans="1:6">
      <c r="A27" s="51" t="s">
        <v>159</v>
      </c>
      <c r="B27" s="38">
        <v>17.124158999999999</v>
      </c>
      <c r="C27" s="38">
        <v>3.7612390000000002</v>
      </c>
      <c r="D27" s="38">
        <v>13.362920000000001</v>
      </c>
      <c r="E27" s="38">
        <v>2.6886589999999999</v>
      </c>
      <c r="F27" s="38">
        <v>10.674261</v>
      </c>
    </row>
    <row r="28" spans="1:6">
      <c r="A28" s="51" t="s">
        <v>160</v>
      </c>
      <c r="B28" s="38">
        <v>17.928951000000001</v>
      </c>
      <c r="C28" s="38">
        <v>1.3183739999999999</v>
      </c>
      <c r="D28" s="38">
        <v>16.610576999999999</v>
      </c>
      <c r="E28" s="38">
        <v>11.134586000000001</v>
      </c>
      <c r="F28" s="38">
        <v>5.4759919999999997</v>
      </c>
    </row>
    <row r="29" spans="1:6">
      <c r="A29" s="51" t="s">
        <v>161</v>
      </c>
      <c r="B29" s="38">
        <v>16.307061000000001</v>
      </c>
      <c r="C29" s="38">
        <v>2.412474</v>
      </c>
      <c r="D29" s="38">
        <v>13.894586</v>
      </c>
      <c r="E29" s="38">
        <v>3.206604</v>
      </c>
      <c r="F29" s="38">
        <v>10.687982</v>
      </c>
    </row>
    <row r="30" spans="1:6">
      <c r="A30" s="51" t="s">
        <v>162</v>
      </c>
      <c r="B30" s="38">
        <v>12.454307999999999</v>
      </c>
      <c r="C30" s="42" t="s">
        <v>70</v>
      </c>
      <c r="D30" s="38">
        <v>12.454307999999999</v>
      </c>
      <c r="E30" s="38">
        <v>3.240926</v>
      </c>
      <c r="F30" s="38">
        <v>9.2133819999999993</v>
      </c>
    </row>
    <row r="31" spans="1:6">
      <c r="A31" s="51" t="s">
        <v>163</v>
      </c>
      <c r="B31" s="38">
        <v>19.246124999999999</v>
      </c>
      <c r="C31" s="38">
        <v>2.84646</v>
      </c>
      <c r="D31" s="38">
        <v>16.399664000000001</v>
      </c>
      <c r="E31" s="38">
        <v>9.6405169999999991</v>
      </c>
      <c r="F31" s="38">
        <v>6.7591469999999996</v>
      </c>
    </row>
    <row r="32" spans="1:6">
      <c r="A32" s="51" t="s">
        <v>164</v>
      </c>
      <c r="B32" s="38">
        <v>10.753014</v>
      </c>
      <c r="C32" s="38">
        <v>1.4321090000000001</v>
      </c>
      <c r="D32" s="38">
        <v>9.3209049999999998</v>
      </c>
      <c r="E32" s="38">
        <v>6.0231250000000003</v>
      </c>
      <c r="F32" s="38">
        <v>3.2977810000000001</v>
      </c>
    </row>
    <row r="33" spans="1:6">
      <c r="A33" s="19" t="s">
        <v>265</v>
      </c>
      <c r="B33" s="13" t="s">
        <v>248</v>
      </c>
      <c r="C33" s="13" t="s">
        <v>248</v>
      </c>
      <c r="D33" s="13" t="s">
        <v>248</v>
      </c>
      <c r="E33" s="13" t="s">
        <v>248</v>
      </c>
      <c r="F33" s="13" t="s">
        <v>248</v>
      </c>
    </row>
    <row r="34" spans="1:6">
      <c r="A34" s="10" t="s">
        <v>249</v>
      </c>
    </row>
    <row r="35" spans="1:6">
      <c r="A35" s="10" t="s">
        <v>71</v>
      </c>
    </row>
    <row r="36" spans="1:6">
      <c r="A36" s="10" t="s">
        <v>231</v>
      </c>
    </row>
    <row r="37" spans="1:6">
      <c r="A37" s="10" t="s">
        <v>266</v>
      </c>
    </row>
    <row r="38" spans="1:6">
      <c r="A38" s="10" t="s">
        <v>267</v>
      </c>
    </row>
  </sheetData>
  <mergeCells count="2">
    <mergeCell ref="B2:F2"/>
    <mergeCell ref="A2:A3"/>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0cbb50-dce1-43ad-b0a3-342ade86abf1" xsi:nil="true"/>
    <_ip_UnifiedCompliancePolicyUIAction xmlns="http://schemas.microsoft.com/sharepoint/v3" xsi:nil="true"/>
    <lcf76f155ced4ddcb4097134ff3c332f xmlns="314a293a-148a-421c-9e03-9d929aba5a9b">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52AC68927D7E439A5A78E5D0299ED8" ma:contentTypeVersion="16" ma:contentTypeDescription="Create a new document." ma:contentTypeScope="" ma:versionID="86709ce68ccab18291e2ea1f768cd707">
  <xsd:schema xmlns:xsd="http://www.w3.org/2001/XMLSchema" xmlns:xs="http://www.w3.org/2001/XMLSchema" xmlns:p="http://schemas.microsoft.com/office/2006/metadata/properties" xmlns:ns1="http://schemas.microsoft.com/sharepoint/v3" xmlns:ns2="314a293a-148a-421c-9e03-9d929aba5a9b" xmlns:ns3="460cbb50-dce1-43ad-b0a3-342ade86abf1" targetNamespace="http://schemas.microsoft.com/office/2006/metadata/properties" ma:root="true" ma:fieldsID="c0d5ef86e80558769ff9e522869e4e0d" ns1:_="" ns2:_="" ns3:_="">
    <xsd:import namespace="http://schemas.microsoft.com/sharepoint/v3"/>
    <xsd:import namespace="314a293a-148a-421c-9e03-9d929aba5a9b"/>
    <xsd:import namespace="460cbb50-dce1-43ad-b0a3-342ade86abf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4a293a-148a-421c-9e03-9d929aba5a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837c2f1-5aef-4158-9f4d-c891953a27c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0cbb50-dce1-43ad-b0a3-342ade86abf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65e01ca-5760-404c-92c6-4df52b1f11e1}" ma:internalName="TaxCatchAll" ma:showField="CatchAllData" ma:web="460cbb50-dce1-43ad-b0a3-342ade86abf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3C426F-7FD7-4D73-A139-979EFE23C69A}"/>
</file>

<file path=customXml/itemProps2.xml><?xml version="1.0" encoding="utf-8"?>
<ds:datastoreItem xmlns:ds="http://schemas.openxmlformats.org/officeDocument/2006/customXml" ds:itemID="{9FB20C92-CD9F-4C5E-BC80-64E6E2A63432}"/>
</file>

<file path=customXml/itemProps3.xml><?xml version="1.0" encoding="utf-8"?>
<ds:datastoreItem xmlns:ds="http://schemas.openxmlformats.org/officeDocument/2006/customXml" ds:itemID="{1FF880DB-CE3D-4591-83E8-B6107ED16F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Report Mathematics 2024: Appendix Tables</dc:title>
  <dc:subject>State Report Mathematics 2024</dc:subject>
  <dc:creator>ETS DART</dc:creator>
  <cp:keywords>Mathematics, State Report, Appendix</cp:keywords>
  <dc:description/>
  <cp:lastModifiedBy>McCarthy, Jillian</cp:lastModifiedBy>
  <cp:revision/>
  <dcterms:created xsi:type="dcterms:W3CDTF">2024-12-05T15:55:53Z</dcterms:created>
  <dcterms:modified xsi:type="dcterms:W3CDTF">2024-12-11T15:43:41Z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0x0101009A52AC68927D7E439A5A78E5D0299ED8</vt:lpwstr>
  </property>
  <property fmtid="{D5CDD505-2E9C-101B-9397-08002B2CF9AE}" pid="3" name="MediaServiceImageTags">
    <vt:lpwstr/>
  </property>
</Properties>
</file>